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75" windowWidth="9915" windowHeight="5115" activeTab="0"/>
  </bookViews>
  <sheets>
    <sheet name="34.7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<sst xmlns="http://schemas.openxmlformats.org/spreadsheetml/2006/main" count="17" uniqueCount="9">
  <si>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Nu=</t>
  </si>
  <si>
    <t>sigma =</t>
  </si>
  <si>
    <t>S</t>
  </si>
  <si>
    <t>R</t>
  </si>
  <si>
    <t>f(R)</t>
  </si>
  <si>
    <t>f(S)</t>
  </si>
  <si>
    <t>pp</t>
  </si>
  <si>
    <t>rrr</t>
  </si>
  <si>
    <t>lll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</si>
</sst>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"/>
    <numFmt numFmtId="181" formatCode="0.00000"/>
    <numFmt numFmtId="182" formatCode="0.0%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sz val="12"/>
      <name val="Tms Rmn"/>
      <family val="0"/>
    </font>
    <font>
      <sz val="12"/>
      <name val="Symbol"/>
      <family val="1"/>
    </font>
    <font>
      <b/>
      <sz val="12"/>
      <color indexed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0" fontId="4" fillId="0" borderId="0" xfId="17" applyNumberFormat="1" applyFont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985"/>
          <c:h val="0.93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'34.7'!$H$4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'34.7'!$G$5:$G$103</c:f>
              <c:numCache/>
            </c:numRef>
          </c:xVal>
          <c:yVal>
            <c:numRef>
              <c:f>'34.7'!$H$5:$H$103</c:f>
              <c:numCache/>
            </c:numRef>
          </c:yVal>
          <c:smooth val="0"/>
        </c:ser>
        <c:ser>
          <c:idx val="1"/>
          <c:order val="1"/>
          <c:tx>
            <c:strRef>
              <c:f>'34.7'!$I$4</c:f>
              <c:strCache>
                <c:ptCount val="1"/>
                <c:pt idx="0">
                  <c:v>rrr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'34.7'!$G$5:$G$103</c:f>
              <c:numCache/>
            </c:numRef>
          </c:xVal>
          <c:yVal>
            <c:numRef>
              <c:f>'34.7'!$I$5:$I$103</c:f>
              <c:numCache/>
            </c:numRef>
          </c:yVal>
          <c:smooth val="0"/>
        </c:ser>
        <c:ser>
          <c:idx val="2"/>
          <c:order val="2"/>
          <c:tx>
            <c:strRef>
              <c:f>'34.7'!$J$4</c:f>
              <c:strCache>
                <c:ptCount val="1"/>
                <c:pt idx="0">
                  <c:v>lll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'34.7'!$G$5:$G$103</c:f>
              <c:numCache/>
            </c:numRef>
          </c:xVal>
          <c:yVal>
            <c:numRef>
              <c:f>'34.7'!$J$5:$J$103</c:f>
              <c:numCache/>
            </c:numRef>
          </c:yVal>
          <c:smooth val="0"/>
        </c:ser>
        <c:axId val="30504436"/>
        <c:axId val="6104469"/>
      </c:scatterChart>
      <c:valAx>
        <c:axId val="3050443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Valor de los flujos esperados dentro de 5 años (millones de euros)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4469"/>
        <c:crosses val="autoZero"/>
        <c:crossBetween val="midCat"/>
        <c:dispUnits/>
        <c:majorUnit val="5"/>
        <c:minorUnit val="0.2"/>
      </c:valAx>
      <c:valAx>
        <c:axId val="6104469"/>
        <c:scaling>
          <c:orientation val="minMax"/>
          <c:max val="0.0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04436"/>
        <c:crossesAt val="-1"/>
        <c:crossBetween val="midCat"/>
        <c:dispUnits/>
        <c:majorUnit val="0.01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0.45225</cdr:x>
      <cdr:y>0.5745</cdr:y>
    </cdr:from>
    <cdr:to>
      <cdr:x>0.6615</cdr:x>
      <cdr:y>0.6505</cdr:y>
    </cdr:to>
    <cdr:sp>
      <cdr:nvSpPr>
        <cdr:cNvPr id="1" name="Text 2"/>
        <cdr:cNvSpPr txBox="1">
          <a:spLocks noChangeArrowheads="1"/>
        </cdr:cNvSpPr>
      </cdr:nvSpPr>
      <cdr:spPr>
        <a:xfrm>
          <a:off x="3495675" y="1933575"/>
          <a:ext cx="1619250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1200" b="0" i="0" u="none" baseline="0">
              <a:latin typeface="Tms Rmn"/>
              <a:ea typeface="Tms Rmn"/>
              <a:cs typeface="Tms Rmn"/>
            </a:rPr>
            <a:t> = 1,82%, </a:t>
          </a:r>
          <a:r>
            <a:rPr lang="en-US" cap="none" sz="12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200" b="0" i="0" u="none" baseline="0">
              <a:latin typeface="Tms Rmn"/>
              <a:ea typeface="Tms Rmn"/>
              <a:cs typeface="Tms Rmn"/>
            </a:rPr>
            <a:t> = 28,3% </a:t>
          </a:r>
        </a:p>
      </cdr:txBody>
    </cdr:sp>
  </cdr:relSizeAnchor>
  <cdr:relSizeAnchor xmlns:cdr="http://schemas.openxmlformats.org/drawingml/2006/chartDrawing">
    <cdr:from>
      <cdr:x>0.185</cdr:x>
      <cdr:y>0.07225</cdr:y>
    </cdr:from>
    <cdr:to>
      <cdr:x>0.377</cdr:x>
      <cdr:y>0.14825</cdr:y>
    </cdr:to>
    <cdr:sp>
      <cdr:nvSpPr>
        <cdr:cNvPr id="2" name="Text 2"/>
        <cdr:cNvSpPr txBox="1">
          <a:spLocks noChangeArrowheads="1"/>
        </cdr:cNvSpPr>
      </cdr:nvSpPr>
      <cdr:spPr>
        <a:xfrm>
          <a:off x="1428750" y="238125"/>
          <a:ext cx="1485900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1200" b="0" i="0" u="none" baseline="0">
              <a:latin typeface="Tms Rmn"/>
              <a:ea typeface="Tms Rmn"/>
              <a:cs typeface="Tms Rmn"/>
            </a:rPr>
            <a:t> = 1,82%, </a:t>
          </a:r>
          <a:r>
            <a:rPr lang="en-US" cap="none" sz="12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200" b="0" i="0" u="none" baseline="0">
              <a:latin typeface="Tms Rmn"/>
              <a:ea typeface="Tms Rmn"/>
              <a:cs typeface="Tms Rmn"/>
            </a:rPr>
            <a:t> = 15% </a:t>
          </a:r>
        </a:p>
      </cdr:txBody>
    </cdr:sp>
  </cdr:relSizeAnchor>
  <cdr:relSizeAnchor xmlns:cdr="http://schemas.openxmlformats.org/drawingml/2006/chartDrawing">
    <cdr:from>
      <cdr:x>0.75175</cdr:x>
      <cdr:y>0.3275</cdr:y>
    </cdr:from>
    <cdr:to>
      <cdr:x>0.9155</cdr:x>
      <cdr:y>0.4035</cdr:y>
    </cdr:to>
    <cdr:sp>
      <cdr:nvSpPr>
        <cdr:cNvPr id="3" name="Text 2"/>
        <cdr:cNvSpPr txBox="1">
          <a:spLocks noChangeArrowheads="1"/>
        </cdr:cNvSpPr>
      </cdr:nvSpPr>
      <cdr:spPr>
        <a:xfrm>
          <a:off x="5810250" y="1104900"/>
          <a:ext cx="1266825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1200" b="0" i="0" u="none" baseline="0">
              <a:latin typeface="Tms Rmn"/>
              <a:ea typeface="Tms Rmn"/>
              <a:cs typeface="Tms Rmn"/>
            </a:rPr>
            <a:t> = 8%, </a:t>
          </a:r>
          <a:r>
            <a:rPr lang="en-US" cap="none" sz="12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200" b="0" i="0" u="none" baseline="0">
              <a:latin typeface="Tms Rmn"/>
              <a:ea typeface="Tms Rmn"/>
              <a:cs typeface="Tms Rmn"/>
            </a:rPr>
            <a:t> = 15%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103</xdr:row>
      <xdr:rowOff>47625</xdr:rowOff>
    </xdr:from>
    <xdr:to>
      <xdr:col>9</xdr:col>
      <xdr:colOff>314325</xdr:colOff>
      <xdr:row>124</xdr:row>
      <xdr:rowOff>28575</xdr:rowOff>
    </xdr:to>
    <xdr:graphicFrame>
      <xdr:nvGraphicFramePr>
        <xdr:cNvPr id="1" name="Chart 3"/>
        <xdr:cNvGraphicFramePr/>
      </xdr:nvGraphicFramePr>
      <xdr:xfrm>
        <a:off x="266700" y="14763750"/>
        <a:ext cx="7734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02">
      <selection activeCell="A116" sqref="A116"/>
    </sheetView>
  </sheetViews>
  <sheetFormatPr defaultColWidth="11.00390625" defaultRowHeight="12.75"/>
  <cols>
    <col min="1" max="5" width="12.375" style="1" customWidth="1"/>
    <col min="6" max="6" width="1.875" style="1" customWidth="1"/>
    <col min="7" max="16384" width="12.375" style="1" customWidth="1"/>
  </cols>
  <sheetData>
    <row r="1" spans="2:10" ht="11.25">
      <c r="B1" s="1" t="s">
        <v>0</v>
      </c>
      <c r="C1" s="2">
        <f>(LN(1.06)-(0.283*0.283)/2)*5</f>
        <v>0.09112204061987916</v>
      </c>
      <c r="D1" s="2">
        <f>(LN(1.06)-(0.283*0.283)/2)*5</f>
        <v>0.09112204061987916</v>
      </c>
      <c r="E1" s="2">
        <f>(0.08)*5</f>
        <v>0.4</v>
      </c>
      <c r="H1" s="3">
        <f aca="true" t="shared" si="0" ref="H1:J2">C1</f>
        <v>0.09112204061987916</v>
      </c>
      <c r="I1" s="3">
        <f t="shared" si="0"/>
        <v>0.09112204061987916</v>
      </c>
      <c r="J1" s="3">
        <f t="shared" si="0"/>
        <v>0.4</v>
      </c>
    </row>
    <row r="2" spans="2:10" ht="11.25">
      <c r="B2" s="1" t="s">
        <v>1</v>
      </c>
      <c r="C2" s="1">
        <f>0.15*SQRT(5)</f>
        <v>0.33541019662496846</v>
      </c>
      <c r="D2" s="1">
        <f>0.283*SQRT(5)</f>
        <v>0.6328072376324405</v>
      </c>
      <c r="E2" s="1">
        <f>0.15*SQRT(5)</f>
        <v>0.33541019662496846</v>
      </c>
      <c r="H2" s="3">
        <f t="shared" si="0"/>
        <v>0.33541019662496846</v>
      </c>
      <c r="I2" s="3">
        <f t="shared" si="0"/>
        <v>0.6328072376324405</v>
      </c>
      <c r="J2" s="3">
        <f t="shared" si="0"/>
        <v>0.33541019662496846</v>
      </c>
    </row>
    <row r="3" spans="1:10" ht="11.25">
      <c r="A3" s="1" t="s">
        <v>2</v>
      </c>
      <c r="B3" s="1" t="s">
        <v>3</v>
      </c>
      <c r="C3" s="1" t="s">
        <v>4</v>
      </c>
      <c r="D3" s="1" t="s">
        <v>4</v>
      </c>
      <c r="E3" s="1" t="s">
        <v>4</v>
      </c>
      <c r="G3" s="1" t="s">
        <v>2</v>
      </c>
      <c r="H3" s="1" t="s">
        <v>5</v>
      </c>
      <c r="I3" s="1" t="s">
        <v>5</v>
      </c>
      <c r="J3" s="1" t="s">
        <v>5</v>
      </c>
    </row>
    <row r="4" spans="3:10" ht="11.25">
      <c r="C4" s="1" t="s">
        <v>6</v>
      </c>
      <c r="D4" s="1" t="s">
        <v>7</v>
      </c>
      <c r="E4" s="1" t="s">
        <v>8</v>
      </c>
      <c r="H4" s="1" t="s">
        <v>6</v>
      </c>
      <c r="I4" s="1" t="s">
        <v>7</v>
      </c>
      <c r="J4" s="1" t="s">
        <v>8</v>
      </c>
    </row>
    <row r="5" spans="1:10" ht="11.25">
      <c r="A5" s="4">
        <v>0.1</v>
      </c>
      <c r="B5" s="5">
        <f>LN(A5/1000)</f>
        <v>-9.210340371976182</v>
      </c>
      <c r="C5" s="1">
        <f aca="true" t="shared" si="1" ref="C5:E24">1/SQRT(2*PI())/C$2/EXP(0.5*(($B5-C$1)/C$2)^2)</f>
        <v>1.2023413078295982E-167</v>
      </c>
      <c r="D5" s="1">
        <f t="shared" si="1"/>
        <v>7.66305611984612E-48</v>
      </c>
      <c r="E5" s="1">
        <f t="shared" si="1"/>
        <v>6.381100139376526E-179</v>
      </c>
      <c r="G5" s="4">
        <f>30*EXP(B5)</f>
        <v>0.0030000000000000027</v>
      </c>
      <c r="H5" s="6">
        <f>C5/$G5</f>
        <v>4.0078043594319906E-165</v>
      </c>
      <c r="I5" s="6">
        <f>D5/$G5</f>
        <v>2.5543520399487042E-45</v>
      </c>
      <c r="J5" s="6">
        <f aca="true" t="shared" si="2" ref="I5:J36">E5/$G5</f>
        <v>2.1270333797921734E-176</v>
      </c>
    </row>
    <row r="6" spans="1:10" ht="11.25">
      <c r="A6" s="4">
        <v>50</v>
      </c>
      <c r="B6" s="5">
        <f aca="true" t="shared" si="3" ref="B6:B29">LN(A6/1000)</f>
        <v>-2.995732273553991</v>
      </c>
      <c r="C6" s="1">
        <f t="shared" si="1"/>
        <v>4.820785044434359E-19</v>
      </c>
      <c r="D6" s="1">
        <f t="shared" si="1"/>
        <v>4.29117498482925E-06</v>
      </c>
      <c r="E6" s="1">
        <f t="shared" si="1"/>
        <v>6.580041713430795E-23</v>
      </c>
      <c r="G6" s="4">
        <f aca="true" t="shared" si="4" ref="G6:G69">30*EXP(B6)</f>
        <v>1.5000000000000002</v>
      </c>
      <c r="H6" s="6">
        <f aca="true" t="shared" si="5" ref="H6:H36">C6/$G6</f>
        <v>3.213856696289572E-19</v>
      </c>
      <c r="I6" s="6">
        <f t="shared" si="2"/>
        <v>2.8607833232194996E-06</v>
      </c>
      <c r="J6" s="6">
        <f t="shared" si="2"/>
        <v>4.3866944756205296E-23</v>
      </c>
    </row>
    <row r="7" spans="1:10" ht="11.25">
      <c r="A7" s="4">
        <f aca="true" t="shared" si="6" ref="A7:A29">A6+50</f>
        <v>100</v>
      </c>
      <c r="B7" s="5">
        <f t="shared" si="3"/>
        <v>-2.3025850929940455</v>
      </c>
      <c r="C7" s="1">
        <f t="shared" si="1"/>
        <v>1.0366250934019095E-11</v>
      </c>
      <c r="D7" s="1">
        <f t="shared" si="1"/>
        <v>0.0004926644648109624</v>
      </c>
      <c r="E7" s="1">
        <f t="shared" si="1"/>
        <v>9.489320018234883E-15</v>
      </c>
      <c r="G7" s="4">
        <f t="shared" si="4"/>
        <v>3.0000000000000004</v>
      </c>
      <c r="H7" s="6">
        <f t="shared" si="5"/>
        <v>3.4554169780063642E-12</v>
      </c>
      <c r="I7" s="6">
        <f t="shared" si="2"/>
        <v>0.00016422148827032075</v>
      </c>
      <c r="J7" s="6">
        <f t="shared" si="2"/>
        <v>3.1631066727449603E-15</v>
      </c>
    </row>
    <row r="8" spans="1:10" ht="11.25">
      <c r="A8" s="4">
        <f t="shared" si="6"/>
        <v>150</v>
      </c>
      <c r="B8" s="5">
        <f t="shared" si="3"/>
        <v>-1.8971199848858813</v>
      </c>
      <c r="C8" s="1">
        <f t="shared" si="1"/>
        <v>2.786487034449279E-08</v>
      </c>
      <c r="D8" s="1">
        <f t="shared" si="1"/>
        <v>0.004529059991189929</v>
      </c>
      <c r="E8" s="1">
        <f t="shared" si="1"/>
        <v>7.765034129577471E-11</v>
      </c>
      <c r="G8" s="4">
        <f t="shared" si="4"/>
        <v>4.5</v>
      </c>
      <c r="H8" s="6">
        <f t="shared" si="5"/>
        <v>6.192193409887286E-09</v>
      </c>
      <c r="I8" s="6">
        <f t="shared" si="2"/>
        <v>0.0010064577758199843</v>
      </c>
      <c r="J8" s="6">
        <f t="shared" si="2"/>
        <v>1.7255631399061045E-11</v>
      </c>
    </row>
    <row r="9" spans="1:10" ht="11.25">
      <c r="A9" s="4">
        <f t="shared" si="6"/>
        <v>200</v>
      </c>
      <c r="B9" s="5">
        <f t="shared" si="3"/>
        <v>-1.6094379124341003</v>
      </c>
      <c r="C9" s="1">
        <f t="shared" si="1"/>
        <v>3.1144908960561524E-06</v>
      </c>
      <c r="D9" s="1">
        <f t="shared" si="1"/>
        <v>0.017039651404208156</v>
      </c>
      <c r="E9" s="1">
        <f t="shared" si="1"/>
        <v>1.912066255343899E-08</v>
      </c>
      <c r="G9" s="4">
        <f t="shared" si="4"/>
        <v>6</v>
      </c>
      <c r="H9" s="6">
        <f t="shared" si="5"/>
        <v>5.190818160093587E-07</v>
      </c>
      <c r="I9" s="6">
        <f t="shared" si="2"/>
        <v>0.0028399419007013593</v>
      </c>
      <c r="J9" s="6">
        <f t="shared" si="2"/>
        <v>3.186777092239832E-09</v>
      </c>
    </row>
    <row r="10" spans="1:10" ht="11.25">
      <c r="A10" s="4">
        <f t="shared" si="6"/>
        <v>250</v>
      </c>
      <c r="B10" s="5">
        <f t="shared" si="3"/>
        <v>-1.3862943611198906</v>
      </c>
      <c r="C10" s="1">
        <f t="shared" si="1"/>
        <v>7.280764374479806E-05</v>
      </c>
      <c r="D10" s="1">
        <f t="shared" si="1"/>
        <v>0.04130523168615273</v>
      </c>
      <c r="E10" s="1">
        <f t="shared" si="1"/>
        <v>8.248352668761665E-07</v>
      </c>
      <c r="G10" s="4">
        <f t="shared" si="4"/>
        <v>7.5</v>
      </c>
      <c r="H10" s="6">
        <f t="shared" si="5"/>
        <v>9.707685832639742E-06</v>
      </c>
      <c r="I10" s="6">
        <f t="shared" si="2"/>
        <v>0.0055073642248203636</v>
      </c>
      <c r="J10" s="6">
        <f t="shared" si="2"/>
        <v>1.0997803558348886E-07</v>
      </c>
    </row>
    <row r="11" spans="1:10" ht="11.25">
      <c r="A11" s="4">
        <f t="shared" si="6"/>
        <v>300</v>
      </c>
      <c r="B11" s="5">
        <f t="shared" si="3"/>
        <v>-1.2039728043259361</v>
      </c>
      <c r="C11" s="1">
        <f t="shared" si="1"/>
        <v>0.0006884459411887035</v>
      </c>
      <c r="D11" s="1">
        <f t="shared" si="1"/>
        <v>0.07764504314403958</v>
      </c>
      <c r="E11" s="1">
        <f t="shared" si="1"/>
        <v>1.2866448378289406E-05</v>
      </c>
      <c r="G11" s="4">
        <f t="shared" si="4"/>
        <v>9</v>
      </c>
      <c r="H11" s="6">
        <f t="shared" si="5"/>
        <v>7.64939934654115E-05</v>
      </c>
      <c r="I11" s="6">
        <f t="shared" si="2"/>
        <v>0.008627227016004399</v>
      </c>
      <c r="J11" s="6">
        <f t="shared" si="2"/>
        <v>1.4296053753654896E-06</v>
      </c>
    </row>
    <row r="12" spans="1:10" ht="11.25">
      <c r="A12" s="4">
        <f t="shared" si="6"/>
        <v>350</v>
      </c>
      <c r="B12" s="5">
        <f t="shared" si="3"/>
        <v>-1.0498221244986778</v>
      </c>
      <c r="C12" s="1">
        <f t="shared" si="1"/>
        <v>0.0036533562753756736</v>
      </c>
      <c r="D12" s="1">
        <f t="shared" si="1"/>
        <v>0.12409190065542454</v>
      </c>
      <c r="E12" s="1">
        <f t="shared" si="1"/>
        <v>0.00010425304677754408</v>
      </c>
      <c r="G12" s="4">
        <f t="shared" si="4"/>
        <v>10.499999999999998</v>
      </c>
      <c r="H12" s="6">
        <f t="shared" si="5"/>
        <v>0.00034793869289292137</v>
      </c>
      <c r="I12" s="6">
        <f t="shared" si="2"/>
        <v>0.011818276252897577</v>
      </c>
      <c r="J12" s="6">
        <f t="shared" si="2"/>
        <v>9.928861597861344E-06</v>
      </c>
    </row>
    <row r="13" spans="1:10" ht="11.25">
      <c r="A13" s="4">
        <f t="shared" si="6"/>
        <v>400</v>
      </c>
      <c r="B13" s="5">
        <f t="shared" si="3"/>
        <v>-0.916290731874155</v>
      </c>
      <c r="C13" s="1">
        <f t="shared" si="1"/>
        <v>0.013074160485696382</v>
      </c>
      <c r="D13" s="1">
        <f t="shared" si="1"/>
        <v>0.17754343851608237</v>
      </c>
      <c r="E13" s="1">
        <f t="shared" si="1"/>
        <v>0.0005383096666414465</v>
      </c>
      <c r="G13" s="4">
        <f t="shared" si="4"/>
        <v>12</v>
      </c>
      <c r="H13" s="6">
        <f t="shared" si="5"/>
        <v>0.001089513373808032</v>
      </c>
      <c r="I13" s="6">
        <f t="shared" si="2"/>
        <v>0.014795286543006865</v>
      </c>
      <c r="J13" s="6">
        <f t="shared" si="2"/>
        <v>4.485913888678721E-05</v>
      </c>
    </row>
    <row r="14" spans="1:10" ht="11.25">
      <c r="A14" s="4">
        <f t="shared" si="6"/>
        <v>450</v>
      </c>
      <c r="B14" s="5">
        <f t="shared" si="3"/>
        <v>-0.7985076962177716</v>
      </c>
      <c r="C14" s="1">
        <f t="shared" si="1"/>
        <v>0.03529360950539983</v>
      </c>
      <c r="D14" s="1">
        <f t="shared" si="1"/>
        <v>0.2346756175541187</v>
      </c>
      <c r="E14" s="1">
        <f t="shared" si="1"/>
        <v>0.0020079730567970707</v>
      </c>
      <c r="G14" s="4">
        <f t="shared" si="4"/>
        <v>13.5</v>
      </c>
      <c r="H14" s="6">
        <f t="shared" si="5"/>
        <v>0.0026143414448444318</v>
      </c>
      <c r="I14" s="6">
        <f t="shared" si="2"/>
        <v>0.017383379078082867</v>
      </c>
      <c r="J14" s="6">
        <f t="shared" si="2"/>
        <v>0.00014873874494793115</v>
      </c>
    </row>
    <row r="15" spans="1:10" ht="11.25">
      <c r="A15" s="4">
        <f t="shared" si="6"/>
        <v>500</v>
      </c>
      <c r="B15" s="5">
        <f t="shared" si="3"/>
        <v>-0.6931471805599453</v>
      </c>
      <c r="C15" s="1">
        <f t="shared" si="1"/>
        <v>0.07728785556156777</v>
      </c>
      <c r="D15" s="1">
        <f t="shared" si="1"/>
        <v>0.29248482922008306</v>
      </c>
      <c r="E15" s="1">
        <f t="shared" si="1"/>
        <v>0.005872242723197189</v>
      </c>
      <c r="G15" s="4">
        <f t="shared" si="4"/>
        <v>15</v>
      </c>
      <c r="H15" s="6">
        <f t="shared" si="5"/>
        <v>0.005152523704104518</v>
      </c>
      <c r="I15" s="6">
        <f t="shared" si="2"/>
        <v>0.019498988614672204</v>
      </c>
      <c r="J15" s="6">
        <f t="shared" si="2"/>
        <v>0.00039148284821314595</v>
      </c>
    </row>
    <row r="16" spans="1:10" ht="11.25">
      <c r="A16" s="4">
        <f t="shared" si="6"/>
        <v>550</v>
      </c>
      <c r="B16" s="5">
        <f t="shared" si="3"/>
        <v>-0.5978370007556204</v>
      </c>
      <c r="C16" s="1">
        <f t="shared" si="1"/>
        <v>0.14425715487807902</v>
      </c>
      <c r="D16" s="1">
        <f t="shared" si="1"/>
        <v>0.34853366209536574</v>
      </c>
      <c r="E16" s="1">
        <f t="shared" si="1"/>
        <v>0.01423892193528895</v>
      </c>
      <c r="G16" s="4">
        <f t="shared" si="4"/>
        <v>16.5</v>
      </c>
      <c r="H16" s="6">
        <f t="shared" si="5"/>
        <v>0.008742857871398729</v>
      </c>
      <c r="I16" s="6">
        <f t="shared" si="2"/>
        <v>0.021123252248203984</v>
      </c>
      <c r="J16" s="6">
        <f t="shared" si="2"/>
        <v>0.0008629649657750879</v>
      </c>
    </row>
    <row r="17" spans="1:10" ht="11.25">
      <c r="A17" s="4">
        <f t="shared" si="6"/>
        <v>600</v>
      </c>
      <c r="B17" s="5">
        <f t="shared" si="3"/>
        <v>-0.5108256237659907</v>
      </c>
      <c r="C17" s="1">
        <f t="shared" si="1"/>
        <v>0.23765341468779227</v>
      </c>
      <c r="D17" s="1">
        <f t="shared" si="1"/>
        <v>0.4010087522270055</v>
      </c>
      <c r="E17" s="1">
        <f t="shared" si="1"/>
        <v>0.02978759171864931</v>
      </c>
      <c r="G17" s="4">
        <f t="shared" si="4"/>
        <v>18</v>
      </c>
      <c r="H17" s="6">
        <f t="shared" si="5"/>
        <v>0.013202967482655127</v>
      </c>
      <c r="I17" s="6">
        <f t="shared" si="2"/>
        <v>0.022278264012611418</v>
      </c>
      <c r="J17" s="6">
        <f t="shared" si="2"/>
        <v>0.0016548662065916282</v>
      </c>
    </row>
    <row r="18" spans="1:10" ht="11.25">
      <c r="A18" s="4">
        <f t="shared" si="6"/>
        <v>650</v>
      </c>
      <c r="B18" s="5">
        <f t="shared" si="3"/>
        <v>-0.4307829160924542</v>
      </c>
      <c r="C18" s="1">
        <f t="shared" si="1"/>
        <v>0.35446823438803243</v>
      </c>
      <c r="D18" s="1">
        <f t="shared" si="1"/>
        <v>0.44867713585186525</v>
      </c>
      <c r="E18" s="1">
        <f t="shared" si="1"/>
        <v>0.05534913833501374</v>
      </c>
      <c r="G18" s="4">
        <f t="shared" si="4"/>
        <v>19.5</v>
      </c>
      <c r="H18" s="6">
        <f t="shared" si="5"/>
        <v>0.018177858173745252</v>
      </c>
      <c r="I18" s="6">
        <f t="shared" si="2"/>
        <v>0.023009083889839244</v>
      </c>
      <c r="J18" s="6">
        <f t="shared" si="2"/>
        <v>0.002838417350513525</v>
      </c>
    </row>
    <row r="19" spans="1:10" ht="11.25">
      <c r="A19" s="4">
        <f t="shared" si="6"/>
        <v>700</v>
      </c>
      <c r="B19" s="5">
        <f t="shared" si="3"/>
        <v>-0.35667494393873245</v>
      </c>
      <c r="C19" s="1">
        <f t="shared" si="1"/>
        <v>0.48785013881175343</v>
      </c>
      <c r="D19" s="1">
        <f t="shared" si="1"/>
        <v>0.4907977055451989</v>
      </c>
      <c r="E19" s="1">
        <f t="shared" si="1"/>
        <v>0.09336533460613151</v>
      </c>
      <c r="G19" s="4">
        <f t="shared" si="4"/>
        <v>21</v>
      </c>
      <c r="H19" s="6">
        <f t="shared" si="5"/>
        <v>0.023230958991035878</v>
      </c>
      <c r="I19" s="6">
        <f t="shared" si="2"/>
        <v>0.023371319311676138</v>
      </c>
      <c r="J19" s="6">
        <f t="shared" si="2"/>
        <v>0.004445968314577691</v>
      </c>
    </row>
    <row r="20" spans="1:10" ht="11.25">
      <c r="A20" s="4">
        <f t="shared" si="6"/>
        <v>750</v>
      </c>
      <c r="B20" s="5">
        <f t="shared" si="3"/>
        <v>-0.2876820724517809</v>
      </c>
      <c r="C20" s="1">
        <f t="shared" si="1"/>
        <v>0.6285861435419344</v>
      </c>
      <c r="D20" s="1">
        <f t="shared" si="1"/>
        <v>0.5270206850754994</v>
      </c>
      <c r="E20" s="1">
        <f t="shared" si="1"/>
        <v>0.14538865234859255</v>
      </c>
      <c r="G20" s="4">
        <f t="shared" si="4"/>
        <v>22.5</v>
      </c>
      <c r="H20" s="6">
        <f t="shared" si="5"/>
        <v>0.027937161935197085</v>
      </c>
      <c r="I20" s="6">
        <f t="shared" si="2"/>
        <v>0.023423141558911082</v>
      </c>
      <c r="J20" s="6">
        <f t="shared" si="2"/>
        <v>0.006461717882159669</v>
      </c>
    </row>
    <row r="21" spans="1:10" ht="11.25">
      <c r="A21" s="4">
        <f t="shared" si="6"/>
        <v>800</v>
      </c>
      <c r="B21" s="5">
        <f t="shared" si="3"/>
        <v>-0.2231435513142097</v>
      </c>
      <c r="C21" s="1">
        <f t="shared" si="1"/>
        <v>0.7668350502514537</v>
      </c>
      <c r="D21" s="1">
        <f t="shared" si="1"/>
        <v>0.5572922468761397</v>
      </c>
      <c r="E21" s="1">
        <f t="shared" si="1"/>
        <v>0.21174970699579357</v>
      </c>
      <c r="G21" s="4">
        <f t="shared" si="4"/>
        <v>24</v>
      </c>
      <c r="H21" s="6">
        <f t="shared" si="5"/>
        <v>0.031951460427143905</v>
      </c>
      <c r="I21" s="6">
        <f t="shared" si="2"/>
        <v>0.02322051028650582</v>
      </c>
      <c r="J21" s="6">
        <f t="shared" si="2"/>
        <v>0.008822904458158065</v>
      </c>
    </row>
    <row r="22" spans="1:10" ht="11.25">
      <c r="A22" s="4">
        <f t="shared" si="6"/>
        <v>850</v>
      </c>
      <c r="B22" s="5">
        <f t="shared" si="3"/>
        <v>-0.16251892949777494</v>
      </c>
      <c r="C22" s="1">
        <f t="shared" si="1"/>
        <v>0.8936284041561927</v>
      </c>
      <c r="D22" s="1">
        <f t="shared" si="1"/>
        <v>0.5817718487619105</v>
      </c>
      <c r="E22" s="1">
        <f t="shared" si="1"/>
        <v>0.2914513584146897</v>
      </c>
      <c r="G22" s="4">
        <f t="shared" si="4"/>
        <v>25.5</v>
      </c>
      <c r="H22" s="6">
        <f t="shared" si="5"/>
        <v>0.035044251143380105</v>
      </c>
      <c r="I22" s="6">
        <f t="shared" si="2"/>
        <v>0.022814582304388646</v>
      </c>
      <c r="J22" s="6">
        <f t="shared" si="2"/>
        <v>0.011429465035870185</v>
      </c>
    </row>
    <row r="23" spans="1:10" ht="11.25">
      <c r="A23" s="4">
        <f t="shared" si="6"/>
        <v>900</v>
      </c>
      <c r="B23" s="5">
        <f t="shared" si="3"/>
        <v>-0.10536051565782628</v>
      </c>
      <c r="C23" s="1">
        <f t="shared" si="1"/>
        <v>1.0018847363671255</v>
      </c>
      <c r="D23" s="1">
        <f t="shared" si="1"/>
        <v>0.6007645254691801</v>
      </c>
      <c r="E23" s="1">
        <f t="shared" si="1"/>
        <v>0.3822804255627042</v>
      </c>
      <c r="G23" s="4">
        <f t="shared" si="4"/>
        <v>27</v>
      </c>
      <c r="H23" s="6">
        <f t="shared" si="5"/>
        <v>0.037106842087671316</v>
      </c>
      <c r="I23" s="6">
        <f t="shared" si="2"/>
        <v>0.022250537980340004</v>
      </c>
      <c r="J23" s="6">
        <f t="shared" si="2"/>
        <v>0.014158534280100155</v>
      </c>
    </row>
    <row r="24" spans="1:10" ht="11.25">
      <c r="A24" s="4">
        <f t="shared" si="6"/>
        <v>950</v>
      </c>
      <c r="B24" s="5">
        <f t="shared" si="3"/>
        <v>-0.05129329438755058</v>
      </c>
      <c r="C24" s="1">
        <f t="shared" si="1"/>
        <v>1.086889237941835</v>
      </c>
      <c r="D24" s="1">
        <f t="shared" si="1"/>
        <v>0.6146676313160914</v>
      </c>
      <c r="E24" s="1">
        <f t="shared" si="1"/>
        <v>0.4810817254589574</v>
      </c>
      <c r="G24" s="4">
        <f t="shared" si="4"/>
        <v>28.5</v>
      </c>
      <c r="H24" s="6">
        <f t="shared" si="5"/>
        <v>0.03813646448918719</v>
      </c>
      <c r="I24" s="6">
        <f t="shared" si="2"/>
        <v>0.021567285309336538</v>
      </c>
      <c r="J24" s="6">
        <f t="shared" si="2"/>
        <v>0.016880060542419556</v>
      </c>
    </row>
    <row r="25" spans="1:10" ht="11.25">
      <c r="A25" s="4">
        <f t="shared" si="6"/>
        <v>1000</v>
      </c>
      <c r="B25" s="5">
        <f t="shared" si="3"/>
        <v>0</v>
      </c>
      <c r="C25" s="1">
        <f aca="true" t="shared" si="7" ref="C25:E44">1/SQRT(2*PI())/C$2/EXP(0.5*(($B25-C$1)/C$2)^2)</f>
        <v>1.1463228154764808</v>
      </c>
      <c r="D25" s="1">
        <f t="shared" si="7"/>
        <v>0.6239303052852152</v>
      </c>
      <c r="E25" s="1">
        <f t="shared" si="7"/>
        <v>0.5841201297698155</v>
      </c>
      <c r="G25" s="4">
        <f t="shared" si="4"/>
        <v>30</v>
      </c>
      <c r="H25" s="6">
        <f t="shared" si="5"/>
        <v>0.038210760515882694</v>
      </c>
      <c r="I25" s="6">
        <f t="shared" si="2"/>
        <v>0.020797676842840507</v>
      </c>
      <c r="J25" s="6">
        <f t="shared" si="2"/>
        <v>0.019470670992327185</v>
      </c>
    </row>
    <row r="26" spans="1:10" ht="11.25">
      <c r="A26" s="4">
        <f t="shared" si="6"/>
        <v>1050</v>
      </c>
      <c r="B26" s="5">
        <f t="shared" si="3"/>
        <v>0.04879016416943205</v>
      </c>
      <c r="C26" s="1">
        <f t="shared" si="7"/>
        <v>1.1799807271291065</v>
      </c>
      <c r="D26" s="1">
        <f t="shared" si="7"/>
        <v>0.629023536807585</v>
      </c>
      <c r="E26" s="1">
        <f t="shared" si="7"/>
        <v>0.6874594809206924</v>
      </c>
      <c r="G26" s="4">
        <f t="shared" si="4"/>
        <v>31.5</v>
      </c>
      <c r="H26" s="6">
        <f t="shared" si="5"/>
        <v>0.03745970562314624</v>
      </c>
      <c r="I26" s="6">
        <f t="shared" si="2"/>
        <v>0.019969001168494763</v>
      </c>
      <c r="J26" s="6">
        <f t="shared" si="2"/>
        <v>0.021824110505418808</v>
      </c>
    </row>
    <row r="27" spans="1:10" ht="11.25">
      <c r="A27" s="4">
        <f t="shared" si="6"/>
        <v>1100</v>
      </c>
      <c r="B27" s="5">
        <f t="shared" si="3"/>
        <v>0.09531017980432493</v>
      </c>
      <c r="C27" s="1">
        <f t="shared" si="7"/>
        <v>1.1893233567631731</v>
      </c>
      <c r="D27" s="1">
        <f t="shared" si="7"/>
        <v>0.6304187427536734</v>
      </c>
      <c r="E27" s="1">
        <f t="shared" si="7"/>
        <v>0.7873035146084669</v>
      </c>
      <c r="G27" s="4">
        <f t="shared" si="4"/>
        <v>33</v>
      </c>
      <c r="H27" s="6">
        <f t="shared" si="5"/>
        <v>0.036040101720096154</v>
      </c>
      <c r="I27" s="6">
        <f t="shared" si="2"/>
        <v>0.01910359826526283</v>
      </c>
      <c r="J27" s="6">
        <f t="shared" si="2"/>
        <v>0.023857682260862635</v>
      </c>
    </row>
    <row r="28" spans="1:10" ht="11.25">
      <c r="A28" s="4">
        <f t="shared" si="6"/>
        <v>1150</v>
      </c>
      <c r="B28" s="5">
        <f t="shared" si="3"/>
        <v>0.13976194237515863</v>
      </c>
      <c r="C28" s="1">
        <f t="shared" si="7"/>
        <v>1.1769750744070648</v>
      </c>
      <c r="D28" s="1">
        <f t="shared" si="7"/>
        <v>0.6285729914125621</v>
      </c>
      <c r="E28" s="1">
        <f t="shared" si="7"/>
        <v>0.8802649137371384</v>
      </c>
      <c r="G28" s="4">
        <f t="shared" si="4"/>
        <v>34.5</v>
      </c>
      <c r="H28" s="6">
        <f t="shared" si="5"/>
        <v>0.034115219548030866</v>
      </c>
      <c r="I28" s="6">
        <f t="shared" si="2"/>
        <v>0.01821950699746557</v>
      </c>
      <c r="J28" s="6">
        <f t="shared" si="2"/>
        <v>0.025514925035859084</v>
      </c>
    </row>
    <row r="29" spans="1:10" ht="11.25">
      <c r="A29" s="4">
        <f t="shared" si="6"/>
        <v>1200</v>
      </c>
      <c r="B29" s="5">
        <f t="shared" si="3"/>
        <v>0.1823215567939546</v>
      </c>
      <c r="C29" s="1">
        <f t="shared" si="7"/>
        <v>1.1462508517742553</v>
      </c>
      <c r="D29" s="1">
        <f t="shared" si="7"/>
        <v>0.6239193009935776</v>
      </c>
      <c r="E29" s="1">
        <f t="shared" si="7"/>
        <v>0.9635483254325993</v>
      </c>
      <c r="G29" s="4">
        <f t="shared" si="4"/>
        <v>36</v>
      </c>
      <c r="H29" s="6">
        <f t="shared" si="5"/>
        <v>0.03184030143817376</v>
      </c>
      <c r="I29" s="6">
        <f t="shared" si="2"/>
        <v>0.017331091694266044</v>
      </c>
      <c r="J29" s="6">
        <f t="shared" si="2"/>
        <v>0.026765231262016645</v>
      </c>
    </row>
    <row r="30" spans="1:10" ht="11.25">
      <c r="A30" s="4"/>
      <c r="B30" s="5">
        <v>0.1999</v>
      </c>
      <c r="C30" s="1">
        <f t="shared" si="7"/>
        <v>1.1284815461442599</v>
      </c>
      <c r="D30" s="1">
        <f t="shared" si="7"/>
        <v>0.6211867751355202</v>
      </c>
      <c r="E30" s="1">
        <f t="shared" si="7"/>
        <v>0.9955169743575193</v>
      </c>
      <c r="G30" s="4">
        <f t="shared" si="4"/>
        <v>36.63841871973492</v>
      </c>
      <c r="H30" s="6">
        <f t="shared" si="5"/>
        <v>0.030800498099455762</v>
      </c>
      <c r="I30" s="6">
        <f t="shared" si="2"/>
        <v>0.016954519240780556</v>
      </c>
      <c r="J30" s="6">
        <f t="shared" si="2"/>
        <v>0.027171395740976503</v>
      </c>
    </row>
    <row r="31" spans="1:10" ht="11.25">
      <c r="A31" s="4"/>
      <c r="B31" s="5">
        <v>0.2</v>
      </c>
      <c r="C31" s="1">
        <f t="shared" si="7"/>
        <v>1.1283723866740663</v>
      </c>
      <c r="D31" s="1">
        <f t="shared" si="7"/>
        <v>0.6211698935236805</v>
      </c>
      <c r="E31" s="1">
        <f t="shared" si="7"/>
        <v>0.9956940151385855</v>
      </c>
      <c r="G31" s="4">
        <f t="shared" si="4"/>
        <v>36.642082744805094</v>
      </c>
      <c r="H31" s="6">
        <f t="shared" si="5"/>
        <v>0.030794439129801933</v>
      </c>
      <c r="I31" s="6">
        <f t="shared" si="2"/>
        <v>0.01695236315713376</v>
      </c>
      <c r="J31" s="6">
        <f t="shared" si="2"/>
        <v>0.02717351036165512</v>
      </c>
    </row>
    <row r="32" spans="1:10" ht="11.25">
      <c r="A32" s="4"/>
      <c r="B32" s="5">
        <v>0.2001</v>
      </c>
      <c r="C32" s="1">
        <f t="shared" si="7"/>
        <v>1.1282631374729473</v>
      </c>
      <c r="D32" s="1">
        <f t="shared" si="7"/>
        <v>0.6211529968590533</v>
      </c>
      <c r="E32" s="1">
        <f t="shared" si="7"/>
        <v>0.9958709988823656</v>
      </c>
      <c r="G32" s="4">
        <f t="shared" si="4"/>
        <v>36.6457471362961</v>
      </c>
      <c r="H32" s="6">
        <f t="shared" si="5"/>
        <v>0.030788378615303195</v>
      </c>
      <c r="I32" s="6">
        <f t="shared" si="2"/>
        <v>0.016950206924388967</v>
      </c>
      <c r="J32" s="6">
        <f t="shared" si="2"/>
        <v>0.0271756227312936</v>
      </c>
    </row>
    <row r="33" spans="1:10" ht="11.25">
      <c r="A33" s="4">
        <f>A29+50</f>
        <v>1250</v>
      </c>
      <c r="B33" s="5">
        <f aca="true" t="shared" si="8" ref="B33:B64">LN(A33/1000)</f>
        <v>0.22314355131420976</v>
      </c>
      <c r="C33" s="1">
        <f t="shared" si="7"/>
        <v>1.1007560415261723</v>
      </c>
      <c r="D33" s="1">
        <f t="shared" si="7"/>
        <v>0.616860733583856</v>
      </c>
      <c r="E33" s="1">
        <f t="shared" si="7"/>
        <v>1.035048471455897</v>
      </c>
      <c r="G33" s="4">
        <f t="shared" si="4"/>
        <v>37.5</v>
      </c>
      <c r="H33" s="6">
        <f t="shared" si="5"/>
        <v>0.02935349444069793</v>
      </c>
      <c r="I33" s="6">
        <f t="shared" si="2"/>
        <v>0.01644961956223616</v>
      </c>
      <c r="J33" s="6">
        <f t="shared" si="2"/>
        <v>0.02760129257215725</v>
      </c>
    </row>
    <row r="34" spans="1:10" ht="11.25">
      <c r="A34" s="4">
        <f aca="true" t="shared" si="9" ref="A34:A65">A33+50</f>
        <v>1300</v>
      </c>
      <c r="B34" s="5">
        <f t="shared" si="8"/>
        <v>0.26236426446749106</v>
      </c>
      <c r="C34" s="1">
        <f t="shared" si="7"/>
        <v>1.0440778487510354</v>
      </c>
      <c r="D34" s="1">
        <f t="shared" si="7"/>
        <v>0.6077672706159859</v>
      </c>
      <c r="E34" s="1">
        <f t="shared" si="7"/>
        <v>1.0933744468172024</v>
      </c>
      <c r="G34" s="4">
        <f t="shared" si="4"/>
        <v>39</v>
      </c>
      <c r="H34" s="6">
        <f t="shared" si="5"/>
        <v>0.02677122689105219</v>
      </c>
      <c r="I34" s="6">
        <f t="shared" si="2"/>
        <v>0.015583776169640665</v>
      </c>
      <c r="J34" s="6">
        <f t="shared" si="2"/>
        <v>0.028035242226082113</v>
      </c>
    </row>
    <row r="35" spans="1:10" ht="11.25">
      <c r="A35" s="4">
        <f t="shared" si="9"/>
        <v>1350</v>
      </c>
      <c r="B35" s="5">
        <f t="shared" si="8"/>
        <v>0.30010459245033816</v>
      </c>
      <c r="C35" s="1">
        <f t="shared" si="7"/>
        <v>0.9795687366227623</v>
      </c>
      <c r="D35" s="1">
        <f t="shared" si="7"/>
        <v>0.5969746817980935</v>
      </c>
      <c r="E35" s="1">
        <f t="shared" si="7"/>
        <v>1.1378163845880602</v>
      </c>
      <c r="G35" s="4">
        <f t="shared" si="4"/>
        <v>40.5</v>
      </c>
      <c r="H35" s="6">
        <f t="shared" si="5"/>
        <v>0.02418688238574722</v>
      </c>
      <c r="I35" s="6">
        <f t="shared" si="2"/>
        <v>0.014740115599952927</v>
      </c>
      <c r="J35" s="6">
        <f t="shared" si="2"/>
        <v>0.02809423171822371</v>
      </c>
    </row>
    <row r="36" spans="1:10" ht="11.25">
      <c r="A36" s="4">
        <f t="shared" si="9"/>
        <v>1400</v>
      </c>
      <c r="B36" s="5">
        <f t="shared" si="8"/>
        <v>0.3364722366212129</v>
      </c>
      <c r="C36" s="1">
        <f t="shared" si="7"/>
        <v>0.910211329295327</v>
      </c>
      <c r="D36" s="1">
        <f t="shared" si="7"/>
        <v>0.5847847849611376</v>
      </c>
      <c r="E36" s="1">
        <f t="shared" si="7"/>
        <v>1.1682719720029922</v>
      </c>
      <c r="G36" s="4">
        <f t="shared" si="4"/>
        <v>42</v>
      </c>
      <c r="H36" s="6">
        <f t="shared" si="5"/>
        <v>0.021671698316555403</v>
      </c>
      <c r="I36" s="6">
        <f t="shared" si="2"/>
        <v>0.013923447260979467</v>
      </c>
      <c r="J36" s="6">
        <f t="shared" si="2"/>
        <v>0.027815999333404576</v>
      </c>
    </row>
    <row r="37" spans="1:10" ht="11.25">
      <c r="A37" s="4">
        <f t="shared" si="9"/>
        <v>1450</v>
      </c>
      <c r="B37" s="5">
        <f t="shared" si="8"/>
        <v>0.371563556432483</v>
      </c>
      <c r="C37" s="1">
        <f t="shared" si="7"/>
        <v>0.838549471747869</v>
      </c>
      <c r="D37" s="1">
        <f t="shared" si="7"/>
        <v>0.571466642797976</v>
      </c>
      <c r="E37" s="1">
        <f t="shared" si="7"/>
        <v>1.185149086983737</v>
      </c>
      <c r="G37" s="4">
        <f t="shared" si="4"/>
        <v>43.5</v>
      </c>
      <c r="H37" s="6">
        <f aca="true" t="shared" si="10" ref="H37:H68">C37/$G37</f>
        <v>0.019276999350525723</v>
      </c>
      <c r="I37" s="6">
        <f aca="true" t="shared" si="11" ref="I37:J68">D37/$G37</f>
        <v>0.013137164202252322</v>
      </c>
      <c r="J37" s="6">
        <f t="shared" si="11"/>
        <v>0.027244806597327288</v>
      </c>
    </row>
    <row r="38" spans="1:10" ht="11.25">
      <c r="A38" s="4">
        <f t="shared" si="9"/>
        <v>1500</v>
      </c>
      <c r="B38" s="5">
        <f t="shared" si="8"/>
        <v>0.4054651081081644</v>
      </c>
      <c r="C38" s="1">
        <f t="shared" si="7"/>
        <v>0.7666690848782726</v>
      </c>
      <c r="D38" s="1">
        <f t="shared" si="7"/>
        <v>0.5572583591852963</v>
      </c>
      <c r="E38" s="1">
        <f t="shared" si="7"/>
        <v>1.189258200031202</v>
      </c>
      <c r="G38" s="4">
        <f t="shared" si="4"/>
        <v>45</v>
      </c>
      <c r="H38" s="6">
        <f t="shared" si="10"/>
        <v>0.017037090775072723</v>
      </c>
      <c r="I38" s="6">
        <f t="shared" si="11"/>
        <v>0.012383519093006584</v>
      </c>
      <c r="J38" s="6">
        <f t="shared" si="11"/>
        <v>0.026427960000693376</v>
      </c>
    </row>
    <row r="39" spans="1:10" ht="11.25">
      <c r="A39" s="4">
        <f t="shared" si="9"/>
        <v>1550</v>
      </c>
      <c r="B39" s="5">
        <f t="shared" si="8"/>
        <v>0.4382549309311553</v>
      </c>
      <c r="C39" s="1">
        <f t="shared" si="7"/>
        <v>0.6962137268930604</v>
      </c>
      <c r="D39" s="1">
        <f t="shared" si="7"/>
        <v>0.542369228176862</v>
      </c>
      <c r="E39" s="1">
        <f t="shared" si="7"/>
        <v>1.1817050094456891</v>
      </c>
      <c r="G39" s="4">
        <f t="shared" si="4"/>
        <v>46.5</v>
      </c>
      <c r="H39" s="6">
        <f t="shared" si="10"/>
        <v>0.014972338212753986</v>
      </c>
      <c r="I39" s="6">
        <f t="shared" si="11"/>
        <v>0.01166385436939488</v>
      </c>
      <c r="J39" s="6">
        <f t="shared" si="11"/>
        <v>0.025413010955821273</v>
      </c>
    </row>
    <row r="40" spans="1:10" ht="11.25">
      <c r="A40" s="4">
        <f t="shared" si="9"/>
        <v>1600</v>
      </c>
      <c r="B40" s="5">
        <f t="shared" si="8"/>
        <v>0.47000362924573563</v>
      </c>
      <c r="C40" s="1">
        <f t="shared" si="7"/>
        <v>0.6284221678711039</v>
      </c>
      <c r="D40" s="1">
        <f t="shared" si="7"/>
        <v>0.5269820579262661</v>
      </c>
      <c r="E40" s="1">
        <f t="shared" si="7"/>
        <v>1.1637906270137381</v>
      </c>
      <c r="G40" s="4">
        <f t="shared" si="4"/>
        <v>48</v>
      </c>
      <c r="H40" s="6">
        <f t="shared" si="10"/>
        <v>0.013092128497314665</v>
      </c>
      <c r="I40" s="6">
        <f t="shared" si="11"/>
        <v>0.010978792873463877</v>
      </c>
      <c r="J40" s="6">
        <f t="shared" si="11"/>
        <v>0.02424563806278621</v>
      </c>
    </row>
    <row r="41" spans="1:10" ht="11.25">
      <c r="A41" s="4">
        <f t="shared" si="9"/>
        <v>1650</v>
      </c>
      <c r="B41" s="5">
        <f t="shared" si="8"/>
        <v>0.5007752879124892</v>
      </c>
      <c r="C41" s="1">
        <f t="shared" si="7"/>
        <v>0.5641780256033947</v>
      </c>
      <c r="D41" s="1">
        <f t="shared" si="7"/>
        <v>0.5112555441577451</v>
      </c>
      <c r="E41" s="1">
        <f t="shared" si="7"/>
        <v>1.1369238463040632</v>
      </c>
      <c r="G41" s="4">
        <f t="shared" si="4"/>
        <v>49.5</v>
      </c>
      <c r="H41" s="6">
        <f t="shared" si="10"/>
        <v>0.01139753587077565</v>
      </c>
      <c r="I41" s="6">
        <f t="shared" si="11"/>
        <v>0.010328394831469597</v>
      </c>
      <c r="J41" s="6">
        <f t="shared" si="11"/>
        <v>0.022968158511193194</v>
      </c>
    </row>
    <row r="42" spans="1:10" ht="11.25">
      <c r="A42" s="4">
        <f t="shared" si="9"/>
        <v>1700</v>
      </c>
      <c r="B42" s="5">
        <f t="shared" si="8"/>
        <v>0.5306282510621704</v>
      </c>
      <c r="C42" s="1">
        <f t="shared" si="7"/>
        <v>0.5040641350944324</v>
      </c>
      <c r="D42" s="1">
        <f t="shared" si="7"/>
        <v>0.49532660703631043</v>
      </c>
      <c r="E42" s="1">
        <f t="shared" si="7"/>
        <v>1.1025477644100226</v>
      </c>
      <c r="G42" s="4">
        <f t="shared" si="4"/>
        <v>51</v>
      </c>
      <c r="H42" s="6">
        <f t="shared" si="10"/>
        <v>0.009883610492047694</v>
      </c>
      <c r="I42" s="6">
        <f t="shared" si="11"/>
        <v>0.009712286412476675</v>
      </c>
      <c r="J42" s="6">
        <f t="shared" si="11"/>
        <v>0.021618583615882796</v>
      </c>
    </row>
    <row r="43" spans="1:10" ht="11.25">
      <c r="A43" s="4">
        <f t="shared" si="9"/>
        <v>1750</v>
      </c>
      <c r="B43" s="5">
        <f t="shared" si="8"/>
        <v>0.5596157879354227</v>
      </c>
      <c r="C43" s="1">
        <f t="shared" si="7"/>
        <v>0.4484165960038521</v>
      </c>
      <c r="D43" s="1">
        <f t="shared" si="7"/>
        <v>0.47931263438072413</v>
      </c>
      <c r="E43" s="1">
        <f t="shared" si="7"/>
        <v>1.0620813244030607</v>
      </c>
      <c r="G43" s="4">
        <f t="shared" si="4"/>
        <v>52.5</v>
      </c>
      <c r="H43" s="6">
        <f t="shared" si="10"/>
        <v>0.008541268495311468</v>
      </c>
      <c r="I43" s="6">
        <f t="shared" si="11"/>
        <v>0.009129764464394745</v>
      </c>
      <c r="J43" s="6">
        <f t="shared" si="11"/>
        <v>0.020230120464820204</v>
      </c>
    </row>
    <row r="44" spans="1:10" ht="11.25">
      <c r="A44" s="4">
        <f t="shared" si="9"/>
        <v>1800</v>
      </c>
      <c r="B44" s="5">
        <f t="shared" si="8"/>
        <v>0.5877866649021191</v>
      </c>
      <c r="C44" s="1">
        <f t="shared" si="7"/>
        <v>0.3973752753545325</v>
      </c>
      <c r="D44" s="1">
        <f t="shared" si="7"/>
        <v>0.4633135954937083</v>
      </c>
      <c r="E44" s="1">
        <f t="shared" si="7"/>
        <v>1.0168751590454213</v>
      </c>
      <c r="G44" s="4">
        <f t="shared" si="4"/>
        <v>54</v>
      </c>
      <c r="H44" s="6">
        <f t="shared" si="10"/>
        <v>0.0073588013954543055</v>
      </c>
      <c r="I44" s="6">
        <f t="shared" si="11"/>
        <v>0.008579881398031635</v>
      </c>
      <c r="J44" s="6">
        <f t="shared" si="11"/>
        <v>0.018831021463804096</v>
      </c>
    </row>
    <row r="45" spans="1:10" ht="11.25">
      <c r="A45" s="4">
        <f t="shared" si="9"/>
        <v>1850</v>
      </c>
      <c r="B45" s="5">
        <f t="shared" si="8"/>
        <v>0.6151856390902335</v>
      </c>
      <c r="C45" s="1">
        <f aca="true" t="shared" si="12" ref="C45:E64">1/SQRT(2*PI())/C$2/EXP(0.5*(($B45-C$1)/C$2)^2)</f>
        <v>0.3509289394112276</v>
      </c>
      <c r="D45" s="1">
        <f t="shared" si="12"/>
        <v>0.44741400532201286</v>
      </c>
      <c r="E45" s="1">
        <f t="shared" si="12"/>
        <v>0.9681803674309725</v>
      </c>
      <c r="G45" s="4">
        <f t="shared" si="4"/>
        <v>55.5</v>
      </c>
      <c r="H45" s="6">
        <f t="shared" si="10"/>
        <v>0.006323043953355452</v>
      </c>
      <c r="I45" s="6">
        <f t="shared" si="11"/>
        <v>0.008061513609405636</v>
      </c>
      <c r="J45" s="6">
        <f t="shared" si="11"/>
        <v>0.017444691305062567</v>
      </c>
    </row>
    <row r="46" spans="1:10" ht="11.25">
      <c r="A46" s="4">
        <f t="shared" si="9"/>
        <v>1900</v>
      </c>
      <c r="B46" s="5">
        <f t="shared" si="8"/>
        <v>0.6418538861723947</v>
      </c>
      <c r="C46" s="1">
        <f t="shared" si="12"/>
        <v>0.3089541975683037</v>
      </c>
      <c r="D46" s="1">
        <f t="shared" si="12"/>
        <v>0.4316847296572673</v>
      </c>
      <c r="E46" s="1">
        <f t="shared" si="12"/>
        <v>0.9171284531290338</v>
      </c>
      <c r="G46" s="4">
        <f t="shared" si="4"/>
        <v>57</v>
      </c>
      <c r="H46" s="6">
        <f t="shared" si="10"/>
        <v>0.005420249080145679</v>
      </c>
      <c r="I46" s="6">
        <f t="shared" si="11"/>
        <v>0.007573416309776619</v>
      </c>
      <c r="J46" s="6">
        <f t="shared" si="11"/>
        <v>0.016089972861912872</v>
      </c>
    </row>
    <row r="47" spans="1:10" ht="11.25">
      <c r="A47" s="4">
        <f t="shared" si="9"/>
        <v>1950</v>
      </c>
      <c r="B47" s="5">
        <f t="shared" si="8"/>
        <v>0.6678293725756554</v>
      </c>
      <c r="C47" s="1">
        <f t="shared" si="12"/>
        <v>0.2712481301012497</v>
      </c>
      <c r="D47" s="1">
        <f t="shared" si="12"/>
        <v>0.4161846297666344</v>
      </c>
      <c r="E47" s="1">
        <f t="shared" si="12"/>
        <v>0.8647205055226044</v>
      </c>
      <c r="G47" s="4">
        <f t="shared" si="4"/>
        <v>58.5</v>
      </c>
      <c r="H47" s="6">
        <f t="shared" si="10"/>
        <v>0.004636720172670935</v>
      </c>
      <c r="I47" s="6">
        <f t="shared" si="11"/>
        <v>0.007114267175498024</v>
      </c>
      <c r="J47" s="6">
        <f t="shared" si="11"/>
        <v>0.014781547102950501</v>
      </c>
    </row>
    <row r="48" spans="1:10" ht="11.25">
      <c r="A48" s="4">
        <f t="shared" si="9"/>
        <v>2000</v>
      </c>
      <c r="B48" s="5">
        <f t="shared" si="8"/>
        <v>0.6931471805599453</v>
      </c>
      <c r="C48" s="1">
        <f t="shared" si="12"/>
        <v>0.23755491090940137</v>
      </c>
      <c r="D48" s="1">
        <f t="shared" si="12"/>
        <v>0.4009620500572194</v>
      </c>
      <c r="E48" s="1">
        <f t="shared" si="12"/>
        <v>0.8118237366180602</v>
      </c>
      <c r="G48" s="4">
        <f t="shared" si="4"/>
        <v>60</v>
      </c>
      <c r="H48" s="6">
        <f t="shared" si="10"/>
        <v>0.003959248515156689</v>
      </c>
      <c r="I48" s="6">
        <f t="shared" si="11"/>
        <v>0.00668270083428699</v>
      </c>
      <c r="J48" s="6">
        <f t="shared" si="11"/>
        <v>0.013530395610301003</v>
      </c>
    </row>
    <row r="49" spans="1:10" ht="11.25">
      <c r="A49" s="4">
        <f t="shared" si="9"/>
        <v>2050</v>
      </c>
      <c r="B49" s="5">
        <f t="shared" si="8"/>
        <v>0.7178397931503168</v>
      </c>
      <c r="C49" s="1">
        <f t="shared" si="12"/>
        <v>0.20758698976782106</v>
      </c>
      <c r="D49" s="1">
        <f t="shared" si="12"/>
        <v>0.38605615578190744</v>
      </c>
      <c r="E49" s="1">
        <f t="shared" si="12"/>
        <v>0.7591736292210003</v>
      </c>
      <c r="G49" s="4">
        <f t="shared" si="4"/>
        <v>61.49999999999999</v>
      </c>
      <c r="H49" s="6">
        <f t="shared" si="10"/>
        <v>0.003375398207606847</v>
      </c>
      <c r="I49" s="6">
        <f t="shared" si="11"/>
        <v>0.006277335866372479</v>
      </c>
      <c r="J49" s="6">
        <f t="shared" si="11"/>
        <v>0.012344286654000006</v>
      </c>
    </row>
    <row r="50" spans="1:10" ht="11.25">
      <c r="A50" s="4">
        <f t="shared" si="9"/>
        <v>2100</v>
      </c>
      <c r="B50" s="5">
        <f t="shared" si="8"/>
        <v>0.7419373447293773</v>
      </c>
      <c r="C50" s="1">
        <f t="shared" si="12"/>
        <v>0.1810415198485163</v>
      </c>
      <c r="D50" s="1">
        <f t="shared" si="12"/>
        <v>0.3714981298798862</v>
      </c>
      <c r="E50" s="1">
        <f t="shared" si="12"/>
        <v>0.7073801592999857</v>
      </c>
      <c r="G50" s="4">
        <f t="shared" si="4"/>
        <v>63</v>
      </c>
      <c r="H50" s="6">
        <f t="shared" si="10"/>
        <v>0.0028736749182304176</v>
      </c>
      <c r="I50" s="6">
        <f t="shared" si="11"/>
        <v>0.005896795712379146</v>
      </c>
      <c r="J50" s="6">
        <f t="shared" si="11"/>
        <v>0.011228256496825169</v>
      </c>
    </row>
    <row r="51" spans="1:10" ht="11.25">
      <c r="A51" s="4">
        <f t="shared" si="9"/>
        <v>2150</v>
      </c>
      <c r="B51" s="5">
        <f t="shared" si="8"/>
        <v>0.7654678421395714</v>
      </c>
      <c r="C51" s="1">
        <f t="shared" si="12"/>
        <v>0.1576127481161239</v>
      </c>
      <c r="D51" s="1">
        <f t="shared" si="12"/>
        <v>0.3573122391833991</v>
      </c>
      <c r="E51" s="1">
        <f t="shared" si="12"/>
        <v>0.6569367892843977</v>
      </c>
      <c r="G51" s="4">
        <f t="shared" si="4"/>
        <v>64.5</v>
      </c>
      <c r="H51" s="6">
        <f t="shared" si="10"/>
        <v>0.0024436084979244017</v>
      </c>
      <c r="I51" s="6">
        <f t="shared" si="11"/>
        <v>0.005539724638502312</v>
      </c>
      <c r="J51" s="6">
        <f t="shared" si="11"/>
        <v>0.010185066500533298</v>
      </c>
    </row>
    <row r="52" spans="1:10" ht="11.25">
      <c r="A52" s="4">
        <f t="shared" si="9"/>
        <v>2200</v>
      </c>
      <c r="B52" s="5">
        <f t="shared" si="8"/>
        <v>0.7884573603642703</v>
      </c>
      <c r="C52" s="1">
        <f t="shared" si="12"/>
        <v>0.13700106116109834</v>
      </c>
      <c r="D52" s="1">
        <f t="shared" si="12"/>
        <v>0.3435167806905636</v>
      </c>
      <c r="E52" s="1">
        <f t="shared" si="12"/>
        <v>0.6082311649651028</v>
      </c>
      <c r="G52" s="4">
        <f t="shared" si="4"/>
        <v>66</v>
      </c>
      <c r="H52" s="6">
        <f t="shared" si="10"/>
        <v>0.0020757736539560355</v>
      </c>
      <c r="I52" s="6">
        <f t="shared" si="11"/>
        <v>0.005204799707432781</v>
      </c>
      <c r="J52" s="6">
        <f t="shared" si="11"/>
        <v>0.009215623711592466</v>
      </c>
    </row>
    <row r="53" spans="1:10" ht="11.25">
      <c r="A53" s="4">
        <f t="shared" si="9"/>
        <v>2250</v>
      </c>
      <c r="B53" s="5">
        <f t="shared" si="8"/>
        <v>0.8109302162163288</v>
      </c>
      <c r="C53" s="1">
        <f t="shared" si="12"/>
        <v>0.11891932084490422</v>
      </c>
      <c r="D53" s="1">
        <f t="shared" si="12"/>
        <v>0.3301249186084353</v>
      </c>
      <c r="E53" s="1">
        <f t="shared" si="12"/>
        <v>0.5615566705891998</v>
      </c>
      <c r="G53" s="4">
        <f t="shared" si="4"/>
        <v>67.5</v>
      </c>
      <c r="H53" s="6">
        <f t="shared" si="10"/>
        <v>0.0017617677162208034</v>
      </c>
      <c r="I53" s="6">
        <f t="shared" si="11"/>
        <v>0.004890739534939782</v>
      </c>
      <c r="J53" s="6">
        <f t="shared" si="11"/>
        <v>0.00831935808280296</v>
      </c>
    </row>
    <row r="54" spans="1:10" ht="11.25">
      <c r="A54" s="4">
        <f t="shared" si="9"/>
        <v>2300</v>
      </c>
      <c r="B54" s="5">
        <f t="shared" si="8"/>
        <v>0.8329091229351039</v>
      </c>
      <c r="C54" s="1">
        <f t="shared" si="12"/>
        <v>0.10309704944876433</v>
      </c>
      <c r="D54" s="1">
        <f t="shared" si="12"/>
        <v>0.3171454225629184</v>
      </c>
      <c r="E54" s="1">
        <f t="shared" si="12"/>
        <v>0.5171241954785142</v>
      </c>
      <c r="G54" s="4">
        <f t="shared" si="4"/>
        <v>69</v>
      </c>
      <c r="H54" s="6">
        <f t="shared" si="10"/>
        <v>0.0014941601369386135</v>
      </c>
      <c r="I54" s="6">
        <f t="shared" si="11"/>
        <v>0.004596310471926353</v>
      </c>
      <c r="J54" s="6">
        <f t="shared" si="11"/>
        <v>0.007494553557659626</v>
      </c>
    </row>
    <row r="55" spans="1:10" ht="11.25">
      <c r="A55" s="4">
        <f t="shared" si="9"/>
        <v>2350</v>
      </c>
      <c r="B55" s="5">
        <f t="shared" si="8"/>
        <v>0.8544153281560676</v>
      </c>
      <c r="C55" s="1">
        <f t="shared" si="12"/>
        <v>0.08928294401098129</v>
      </c>
      <c r="D55" s="1">
        <f t="shared" si="12"/>
        <v>0.3045833168638421</v>
      </c>
      <c r="E55" s="1">
        <f t="shared" si="12"/>
        <v>0.4750736367859832</v>
      </c>
      <c r="G55" s="4">
        <f t="shared" si="4"/>
        <v>70.5</v>
      </c>
      <c r="H55" s="6">
        <f t="shared" si="10"/>
        <v>0.0012664247377444154</v>
      </c>
      <c r="I55" s="6">
        <f t="shared" si="11"/>
        <v>0.004320330735657334</v>
      </c>
      <c r="J55" s="6">
        <f t="shared" si="11"/>
        <v>0.0067386331459004705</v>
      </c>
    </row>
    <row r="56" spans="1:10" ht="11.25">
      <c r="A56" s="4">
        <f t="shared" si="9"/>
        <v>2400</v>
      </c>
      <c r="B56" s="5">
        <f t="shared" si="8"/>
        <v>0.8754687373538999</v>
      </c>
      <c r="C56" s="1">
        <f t="shared" si="12"/>
        <v>0.07724612129688233</v>
      </c>
      <c r="D56" s="1">
        <f t="shared" si="12"/>
        <v>0.292440450085104</v>
      </c>
      <c r="E56" s="1">
        <f t="shared" si="12"/>
        <v>0.4354848059288013</v>
      </c>
      <c r="G56" s="4">
        <f t="shared" si="4"/>
        <v>72</v>
      </c>
      <c r="H56" s="6">
        <f t="shared" si="10"/>
        <v>0.0010728627957900323</v>
      </c>
      <c r="I56" s="6">
        <f t="shared" si="11"/>
        <v>0.0040616729178486665</v>
      </c>
      <c r="J56" s="6">
        <f t="shared" si="11"/>
        <v>0.006048400082344463</v>
      </c>
    </row>
    <row r="57" spans="1:10" ht="11.25">
      <c r="A57" s="4">
        <f t="shared" si="9"/>
        <v>2450</v>
      </c>
      <c r="B57" s="5">
        <f t="shared" si="8"/>
        <v>0.8960880245566357</v>
      </c>
      <c r="C57" s="1">
        <f t="shared" si="12"/>
        <v>0.06677642252476963</v>
      </c>
      <c r="D57" s="1">
        <f t="shared" si="12"/>
        <v>0.280715993528803</v>
      </c>
      <c r="E57" s="1">
        <f t="shared" si="12"/>
        <v>0.3983875220543133</v>
      </c>
      <c r="G57" s="4">
        <f t="shared" si="4"/>
        <v>73.5</v>
      </c>
      <c r="H57" s="6">
        <f t="shared" si="10"/>
        <v>0.0009085227554390426</v>
      </c>
      <c r="I57" s="6">
        <f t="shared" si="11"/>
        <v>0.0038192652180789525</v>
      </c>
      <c r="J57" s="6">
        <f t="shared" si="11"/>
        <v>0.00542023839529678</v>
      </c>
    </row>
    <row r="58" spans="1:10" ht="11.25">
      <c r="A58" s="4">
        <f t="shared" si="9"/>
        <v>2500</v>
      </c>
      <c r="B58" s="5">
        <f t="shared" si="8"/>
        <v>0.9162907318741551</v>
      </c>
      <c r="C58" s="1">
        <f t="shared" si="12"/>
        <v>0.057684042690447405</v>
      </c>
      <c r="D58" s="1">
        <f t="shared" si="12"/>
        <v>0.2694068764292656</v>
      </c>
      <c r="E58" s="1">
        <f t="shared" si="12"/>
        <v>0.36377076711583156</v>
      </c>
      <c r="G58" s="4">
        <f t="shared" si="4"/>
        <v>75</v>
      </c>
      <c r="H58" s="6">
        <f t="shared" si="10"/>
        <v>0.0007691205692059654</v>
      </c>
      <c r="I58" s="6">
        <f t="shared" si="11"/>
        <v>0.0035920916857235413</v>
      </c>
      <c r="J58" s="6">
        <f t="shared" si="11"/>
        <v>0.004850276894877754</v>
      </c>
    </row>
    <row r="59" spans="1:10" ht="11.25">
      <c r="A59" s="4">
        <f t="shared" si="9"/>
        <v>2550</v>
      </c>
      <c r="B59" s="5">
        <f t="shared" si="8"/>
        <v>0.9360933591703348</v>
      </c>
      <c r="C59" s="1">
        <f t="shared" si="12"/>
        <v>0.04979869385622932</v>
      </c>
      <c r="D59" s="1">
        <f t="shared" si="12"/>
        <v>0.2585081650456263</v>
      </c>
      <c r="E59" s="1">
        <f t="shared" si="12"/>
        <v>0.3315908468906569</v>
      </c>
      <c r="G59" s="4">
        <f t="shared" si="4"/>
        <v>76.5</v>
      </c>
      <c r="H59" s="6">
        <f t="shared" si="10"/>
        <v>0.0006509633183820826</v>
      </c>
      <c r="I59" s="6">
        <f t="shared" si="11"/>
        <v>0.0033791916999428274</v>
      </c>
      <c r="J59" s="6">
        <f t="shared" si="11"/>
        <v>0.004334520874387671</v>
      </c>
    </row>
    <row r="60" spans="1:10" ht="11.25">
      <c r="A60" s="4">
        <f t="shared" si="9"/>
        <v>2600</v>
      </c>
      <c r="B60" s="5">
        <f t="shared" si="8"/>
        <v>0.9555114450274363</v>
      </c>
      <c r="C60" s="1">
        <f t="shared" si="12"/>
        <v>0.042968465004628746</v>
      </c>
      <c r="D60" s="1">
        <f t="shared" si="12"/>
        <v>0.2480133921087206</v>
      </c>
      <c r="E60" s="1">
        <f t="shared" si="12"/>
        <v>0.3017785538733124</v>
      </c>
      <c r="G60" s="4">
        <f t="shared" si="4"/>
        <v>78</v>
      </c>
      <c r="H60" s="6">
        <f t="shared" si="10"/>
        <v>0.0005508777564695993</v>
      </c>
      <c r="I60" s="6">
        <f t="shared" si="11"/>
        <v>0.0031796588731887255</v>
      </c>
      <c r="J60" s="6">
        <f t="shared" si="11"/>
        <v>0.003868955818888621</v>
      </c>
    </row>
    <row r="61" spans="1:10" ht="11.25">
      <c r="A61" s="4">
        <f t="shared" si="9"/>
        <v>2650</v>
      </c>
      <c r="B61" s="5">
        <f t="shared" si="8"/>
        <v>0.9745596399981308</v>
      </c>
      <c r="C61" s="1">
        <f t="shared" si="12"/>
        <v>0.037058502404749255</v>
      </c>
      <c r="D61" s="1">
        <f t="shared" si="12"/>
        <v>0.2379148424411964</v>
      </c>
      <c r="E61" s="1">
        <f t="shared" si="12"/>
        <v>0.2742453646360346</v>
      </c>
      <c r="G61" s="4">
        <f t="shared" si="4"/>
        <v>79.5</v>
      </c>
      <c r="H61" s="6">
        <f t="shared" si="10"/>
        <v>0.0004661446843364686</v>
      </c>
      <c r="I61" s="6">
        <f t="shared" si="11"/>
        <v>0.002992639527562219</v>
      </c>
      <c r="J61" s="6">
        <f t="shared" si="11"/>
        <v>0.0034496272281262213</v>
      </c>
    </row>
    <row r="62" spans="1:10" ht="11.25">
      <c r="A62" s="4">
        <f t="shared" si="9"/>
        <v>2700</v>
      </c>
      <c r="B62" s="5">
        <f t="shared" si="8"/>
        <v>0.9932517730102834</v>
      </c>
      <c r="C62" s="1">
        <f t="shared" si="12"/>
        <v>0.03194960304179779</v>
      </c>
      <c r="D62" s="1">
        <f t="shared" si="12"/>
        <v>0.22820379996583762</v>
      </c>
      <c r="E62" s="1">
        <f t="shared" si="12"/>
        <v>0.24888872891441982</v>
      </c>
      <c r="G62" s="4">
        <f t="shared" si="4"/>
        <v>81</v>
      </c>
      <c r="H62" s="6">
        <f t="shared" si="10"/>
        <v>0.0003944395437258986</v>
      </c>
      <c r="I62" s="6">
        <f t="shared" si="11"/>
        <v>0.002817330863775773</v>
      </c>
      <c r="J62" s="6">
        <f t="shared" si="11"/>
        <v>0.003072700356968146</v>
      </c>
    </row>
    <row r="63" spans="1:10" ht="11.25">
      <c r="A63" s="4">
        <f t="shared" si="9"/>
        <v>2750</v>
      </c>
      <c r="B63" s="5">
        <f t="shared" si="8"/>
        <v>1.0116009116784799</v>
      </c>
      <c r="C63" s="1">
        <f t="shared" si="12"/>
        <v>0.02753678855721822</v>
      </c>
      <c r="D63" s="1">
        <f t="shared" si="12"/>
        <v>0.2188707607594545</v>
      </c>
      <c r="E63" s="1">
        <f t="shared" si="12"/>
        <v>0.22559652294833654</v>
      </c>
      <c r="G63" s="4">
        <f t="shared" si="4"/>
        <v>82.5</v>
      </c>
      <c r="H63" s="6">
        <f t="shared" si="10"/>
        <v>0.0003337792552390087</v>
      </c>
      <c r="I63" s="6">
        <f t="shared" si="11"/>
        <v>0.0026529789182964184</v>
      </c>
      <c r="J63" s="6">
        <f t="shared" si="11"/>
        <v>0.0027345033084646853</v>
      </c>
    </row>
    <row r="64" spans="1:10" ht="11.25">
      <c r="A64" s="4">
        <f t="shared" si="9"/>
        <v>2800</v>
      </c>
      <c r="B64" s="5">
        <f t="shared" si="8"/>
        <v>1.0296194171811581</v>
      </c>
      <c r="C64" s="1">
        <f t="shared" si="12"/>
        <v>0.02372790737914647</v>
      </c>
      <c r="D64" s="1">
        <f t="shared" si="12"/>
        <v>0.2099056162992695</v>
      </c>
      <c r="E64" s="1">
        <f t="shared" si="12"/>
        <v>0.2042507477082852</v>
      </c>
      <c r="G64" s="4">
        <f t="shared" si="4"/>
        <v>84</v>
      </c>
      <c r="H64" s="6">
        <f t="shared" si="10"/>
        <v>0.00028247508784698177</v>
      </c>
      <c r="I64" s="6">
        <f t="shared" si="11"/>
        <v>0.002498876384515113</v>
      </c>
      <c r="J64" s="6">
        <f t="shared" si="11"/>
        <v>0.0024315565203367286</v>
      </c>
    </row>
    <row r="65" spans="1:10" ht="11.25">
      <c r="A65" s="4">
        <f t="shared" si="9"/>
        <v>2850</v>
      </c>
      <c r="B65" s="5">
        <f aca="true" t="shared" si="13" ref="B65:B96">LN(A65/1000)</f>
        <v>1.0473189942805592</v>
      </c>
      <c r="C65" s="1">
        <f aca="true" t="shared" si="14" ref="C65:E84">1/SQRT(2*PI())/C$2/EXP(0.5*(($B65-C$1)/C$2)^2)</f>
        <v>0.02044229739068958</v>
      </c>
      <c r="D65" s="1">
        <f t="shared" si="14"/>
        <v>0.20129781058477755</v>
      </c>
      <c r="E65" s="1">
        <f t="shared" si="14"/>
        <v>0.18473055541469094</v>
      </c>
      <c r="G65" s="4">
        <f t="shared" si="4"/>
        <v>85.5</v>
      </c>
      <c r="H65" s="6">
        <f t="shared" si="10"/>
        <v>0.0002390911975519249</v>
      </c>
      <c r="I65" s="6">
        <f t="shared" si="11"/>
        <v>0.0023543603577166963</v>
      </c>
      <c r="J65" s="6">
        <f t="shared" si="11"/>
        <v>0.002160591291399894</v>
      </c>
    </row>
    <row r="66" spans="1:10" ht="11.25">
      <c r="A66" s="4">
        <f aca="true" t="shared" si="15" ref="A66:A97">A65+50</f>
        <v>2900</v>
      </c>
      <c r="B66" s="5">
        <f t="shared" si="13"/>
        <v>1.0647107369924282</v>
      </c>
      <c r="C66" s="1">
        <f t="shared" si="14"/>
        <v>0.017609529778711726</v>
      </c>
      <c r="D66" s="1">
        <f t="shared" si="14"/>
        <v>0.1930364743987381</v>
      </c>
      <c r="E66" s="1">
        <f t="shared" si="14"/>
        <v>0.16691468671653764</v>
      </c>
      <c r="G66" s="4">
        <f t="shared" si="4"/>
        <v>87</v>
      </c>
      <c r="H66" s="6">
        <f t="shared" si="10"/>
        <v>0.0002024083882610543</v>
      </c>
      <c r="I66" s="6">
        <f t="shared" si="11"/>
        <v>0.0022188100505602082</v>
      </c>
      <c r="J66" s="6">
        <f t="shared" si="11"/>
        <v>0.001918559617431467</v>
      </c>
    </row>
    <row r="67" spans="1:10" ht="11.25">
      <c r="A67" s="4">
        <f t="shared" si="15"/>
        <v>2950</v>
      </c>
      <c r="B67" s="5">
        <f t="shared" si="13"/>
        <v>1.0818051703517284</v>
      </c>
      <c r="C67" s="1">
        <f t="shared" si="14"/>
        <v>0.015168245924133074</v>
      </c>
      <c r="D67" s="1">
        <f t="shared" si="14"/>
        <v>0.18511053959375295</v>
      </c>
      <c r="E67" s="1">
        <f t="shared" si="14"/>
        <v>0.15068339723388413</v>
      </c>
      <c r="G67" s="4">
        <f t="shared" si="4"/>
        <v>88.49999999999999</v>
      </c>
      <c r="H67" s="6">
        <f t="shared" si="10"/>
        <v>0.00017139260931223814</v>
      </c>
      <c r="I67" s="6">
        <f t="shared" si="11"/>
        <v>0.0020916445151836494</v>
      </c>
      <c r="J67" s="6">
        <f t="shared" si="11"/>
        <v>0.0017026372568800469</v>
      </c>
    </row>
    <row r="68" spans="1:10" ht="11.25">
      <c r="A68" s="4">
        <f t="shared" si="15"/>
        <v>3000</v>
      </c>
      <c r="B68" s="5">
        <f t="shared" si="13"/>
        <v>1.0986122886681098</v>
      </c>
      <c r="C68" s="1">
        <f t="shared" si="14"/>
        <v>0.013065092736819908</v>
      </c>
      <c r="D68" s="1">
        <f t="shared" si="14"/>
        <v>0.1775088359528911</v>
      </c>
      <c r="E68" s="1">
        <f t="shared" si="14"/>
        <v>0.13591994681934405</v>
      </c>
      <c r="G68" s="4">
        <f t="shared" si="4"/>
        <v>90.00000000000001</v>
      </c>
      <c r="H68" s="6">
        <f t="shared" si="10"/>
        <v>0.00014516769707577674</v>
      </c>
      <c r="I68" s="6">
        <f t="shared" si="11"/>
        <v>0.0019723203994765673</v>
      </c>
      <c r="J68" s="6">
        <f t="shared" si="11"/>
        <v>0.0015102216313260448</v>
      </c>
    </row>
    <row r="69" spans="1:10" ht="11.25">
      <c r="A69" s="4">
        <f t="shared" si="15"/>
        <v>3050</v>
      </c>
      <c r="B69" s="5">
        <f t="shared" si="13"/>
        <v>1.1151415906193203</v>
      </c>
      <c r="C69" s="1">
        <f t="shared" si="14"/>
        <v>0.011253757203414396</v>
      </c>
      <c r="D69" s="1">
        <f t="shared" si="14"/>
        <v>0.17022017287094887</v>
      </c>
      <c r="E69" s="1">
        <f t="shared" si="14"/>
        <v>0.12251171856764206</v>
      </c>
      <c r="G69" s="4">
        <f t="shared" si="4"/>
        <v>91.50000000000001</v>
      </c>
      <c r="H69" s="6">
        <f aca="true" t="shared" si="16" ref="H69:H103">C69/$G69</f>
        <v>0.0001229918820045289</v>
      </c>
      <c r="I69" s="6">
        <f aca="true" t="shared" si="17" ref="I69:J103">D69/$G69</f>
        <v>0.0018603297581524464</v>
      </c>
      <c r="J69" s="6">
        <f t="shared" si="17"/>
        <v>0.0013389258859851589</v>
      </c>
    </row>
    <row r="70" spans="1:10" ht="11.25">
      <c r="A70" s="4">
        <f t="shared" si="15"/>
        <v>3100</v>
      </c>
      <c r="B70" s="5">
        <f t="shared" si="13"/>
        <v>1.1314021114911006</v>
      </c>
      <c r="C70" s="1">
        <f t="shared" si="14"/>
        <v>0.009694097693537976</v>
      </c>
      <c r="D70" s="1">
        <f t="shared" si="14"/>
        <v>0.16323340783407425</v>
      </c>
      <c r="E70" s="1">
        <f t="shared" si="14"/>
        <v>0.11035102782855102</v>
      </c>
      <c r="G70" s="4">
        <f aca="true" t="shared" si="18" ref="G70:G103">30*EXP(B70)</f>
        <v>93</v>
      </c>
      <c r="H70" s="6">
        <f t="shared" si="16"/>
        <v>0.00010423760960793523</v>
      </c>
      <c r="I70" s="6">
        <f t="shared" si="17"/>
        <v>0.0017551979336997232</v>
      </c>
      <c r="J70" s="6">
        <f t="shared" si="17"/>
        <v>0.0011865701917048498</v>
      </c>
    </row>
    <row r="71" spans="1:10" ht="11.25">
      <c r="A71" s="4">
        <f t="shared" si="15"/>
        <v>3150</v>
      </c>
      <c r="B71" s="5">
        <f t="shared" si="13"/>
        <v>1.1474024528375417</v>
      </c>
      <c r="C71" s="1">
        <f t="shared" si="14"/>
        <v>0.00835136742525579</v>
      </c>
      <c r="D71" s="1">
        <f t="shared" si="14"/>
        <v>0.1565375034365958</v>
      </c>
      <c r="E71" s="1">
        <f t="shared" si="14"/>
        <v>0.09933567463852029</v>
      </c>
      <c r="G71" s="4">
        <f t="shared" si="18"/>
        <v>94.5</v>
      </c>
      <c r="H71" s="6">
        <f t="shared" si="16"/>
        <v>8.837425846831525E-05</v>
      </c>
      <c r="I71" s="6">
        <f t="shared" si="17"/>
        <v>0.0016564815178475747</v>
      </c>
      <c r="J71" s="6">
        <f t="shared" si="17"/>
        <v>0.001051171160195982</v>
      </c>
    </row>
    <row r="72" spans="1:10" ht="11.25">
      <c r="A72" s="4">
        <f t="shared" si="15"/>
        <v>3200</v>
      </c>
      <c r="B72" s="5">
        <f t="shared" si="13"/>
        <v>1.1631508098056809</v>
      </c>
      <c r="C72" s="1">
        <f t="shared" si="14"/>
        <v>0.007195524157638887</v>
      </c>
      <c r="D72" s="1">
        <f t="shared" si="14"/>
        <v>0.1501215744620653</v>
      </c>
      <c r="E72" s="1">
        <f t="shared" si="14"/>
        <v>0.08936928634560874</v>
      </c>
      <c r="G72" s="4">
        <f t="shared" si="18"/>
        <v>96</v>
      </c>
      <c r="H72" s="6">
        <f t="shared" si="16"/>
        <v>7.495337664207174E-05</v>
      </c>
      <c r="I72" s="6">
        <f t="shared" si="17"/>
        <v>0.0015637664006465136</v>
      </c>
      <c r="J72" s="6">
        <f t="shared" si="17"/>
        <v>0.0009309300661000911</v>
      </c>
    </row>
    <row r="73" spans="1:10" ht="11.25">
      <c r="A73" s="4">
        <f t="shared" si="15"/>
        <v>3250</v>
      </c>
      <c r="B73" s="5">
        <f t="shared" si="13"/>
        <v>1.1786549963416462</v>
      </c>
      <c r="C73" s="1">
        <f t="shared" si="14"/>
        <v>0.0062006194456076455</v>
      </c>
      <c r="D73" s="1">
        <f t="shared" si="14"/>
        <v>0.1439749263680158</v>
      </c>
      <c r="E73" s="1">
        <f t="shared" si="14"/>
        <v>0.08036149093633667</v>
      </c>
      <c r="G73" s="4">
        <f t="shared" si="18"/>
        <v>97.5</v>
      </c>
      <c r="H73" s="6">
        <f t="shared" si="16"/>
        <v>6.359609687802713E-05</v>
      </c>
      <c r="I73" s="6">
        <f t="shared" si="17"/>
        <v>0.0014766659114668285</v>
      </c>
      <c r="J73" s="6">
        <f t="shared" si="17"/>
        <v>0.0008242204198598633</v>
      </c>
    </row>
    <row r="74" spans="1:10" ht="11.25">
      <c r="A74" s="4">
        <f t="shared" si="15"/>
        <v>3300</v>
      </c>
      <c r="B74" s="5">
        <f t="shared" si="13"/>
        <v>1.1939224684724346</v>
      </c>
      <c r="C74" s="1">
        <f t="shared" si="14"/>
        <v>0.005344260494900125</v>
      </c>
      <c r="D74" s="1">
        <f t="shared" si="14"/>
        <v>0.13808708634821923</v>
      </c>
      <c r="E74" s="1">
        <f t="shared" si="14"/>
        <v>0.07222795578860787</v>
      </c>
      <c r="G74" s="4">
        <f t="shared" si="18"/>
        <v>99</v>
      </c>
      <c r="H74" s="6">
        <f t="shared" si="16"/>
        <v>5.398242924141541E-05</v>
      </c>
      <c r="I74" s="6">
        <f t="shared" si="17"/>
        <v>0.0013948190540224164</v>
      </c>
      <c r="J74" s="6">
        <f t="shared" si="17"/>
        <v>0.0007295753109960391</v>
      </c>
    </row>
    <row r="75" spans="1:10" ht="11.25">
      <c r="A75" s="4">
        <f t="shared" si="15"/>
        <v>3350</v>
      </c>
      <c r="B75" s="5">
        <f t="shared" si="13"/>
        <v>1.208960345836975</v>
      </c>
      <c r="C75" s="1">
        <f t="shared" si="14"/>
        <v>0.004607137665363293</v>
      </c>
      <c r="D75" s="1">
        <f t="shared" si="14"/>
        <v>0.13244782799995775</v>
      </c>
      <c r="E75" s="1">
        <f t="shared" si="14"/>
        <v>0.06489032132779732</v>
      </c>
      <c r="G75" s="4">
        <f t="shared" si="18"/>
        <v>100.5</v>
      </c>
      <c r="H75" s="6">
        <f t="shared" si="16"/>
        <v>4.584216582451038E-05</v>
      </c>
      <c r="I75" s="6">
        <f t="shared" si="17"/>
        <v>0.001317888835820475</v>
      </c>
      <c r="J75" s="6">
        <f t="shared" si="17"/>
        <v>0.0006456748390825604</v>
      </c>
    </row>
    <row r="76" spans="1:10" ht="11.25">
      <c r="A76" s="4">
        <f t="shared" si="15"/>
        <v>3400</v>
      </c>
      <c r="B76" s="5">
        <f t="shared" si="13"/>
        <v>1.2237754316221157</v>
      </c>
      <c r="C76" s="1">
        <f t="shared" si="14"/>
        <v>0.003972610891326687</v>
      </c>
      <c r="D76" s="1">
        <f t="shared" si="14"/>
        <v>0.12704719049487825</v>
      </c>
      <c r="E76" s="1">
        <f t="shared" si="14"/>
        <v>0.05827605437232847</v>
      </c>
      <c r="G76" s="4">
        <f t="shared" si="18"/>
        <v>102</v>
      </c>
      <c r="H76" s="6">
        <f t="shared" si="16"/>
        <v>3.894716560124203E-05</v>
      </c>
      <c r="I76" s="6">
        <f t="shared" si="17"/>
        <v>0.0012455606911262573</v>
      </c>
      <c r="J76" s="6">
        <f t="shared" si="17"/>
        <v>0.0005713338663953771</v>
      </c>
    </row>
    <row r="77" spans="1:10" ht="11.25">
      <c r="A77" s="4">
        <f t="shared" si="15"/>
        <v>3450</v>
      </c>
      <c r="B77" s="5">
        <f t="shared" si="13"/>
        <v>1.2383742310432684</v>
      </c>
      <c r="C77" s="1">
        <f t="shared" si="14"/>
        <v>0.0034263486450809206</v>
      </c>
      <c r="D77" s="1">
        <f t="shared" si="14"/>
        <v>0.1218754930384408</v>
      </c>
      <c r="E77" s="1">
        <f t="shared" si="14"/>
        <v>0.05231824181350347</v>
      </c>
      <c r="G77" s="4">
        <f t="shared" si="18"/>
        <v>103.5</v>
      </c>
      <c r="H77" s="6">
        <f t="shared" si="16"/>
        <v>3.31048178268688E-05</v>
      </c>
      <c r="I77" s="6">
        <f t="shared" si="17"/>
        <v>0.0011775409955404907</v>
      </c>
      <c r="J77" s="6">
        <f t="shared" si="17"/>
        <v>0.0005054902590676663</v>
      </c>
    </row>
    <row r="78" spans="1:10" ht="11.25">
      <c r="A78" s="4">
        <f t="shared" si="15"/>
        <v>3500</v>
      </c>
      <c r="B78" s="5">
        <f t="shared" si="13"/>
        <v>1.252762968495368</v>
      </c>
      <c r="C78" s="1">
        <f t="shared" si="14"/>
        <v>0.002956013508828028</v>
      </c>
      <c r="D78" s="1">
        <f t="shared" si="14"/>
        <v>0.11692334530306996</v>
      </c>
      <c r="E78" s="1">
        <f t="shared" si="14"/>
        <v>0.046955341657437456</v>
      </c>
      <c r="G78" s="4">
        <f t="shared" si="18"/>
        <v>105</v>
      </c>
      <c r="H78" s="6">
        <f t="shared" si="16"/>
        <v>2.8152509607885978E-05</v>
      </c>
      <c r="I78" s="6">
        <f t="shared" si="17"/>
        <v>0.0011135556695530471</v>
      </c>
      <c r="J78" s="6">
        <f t="shared" si="17"/>
        <v>0.0004471937300708329</v>
      </c>
    </row>
    <row r="79" spans="1:10" ht="11.25">
      <c r="A79" s="4">
        <f t="shared" si="15"/>
        <v>3550</v>
      </c>
      <c r="B79" s="5">
        <f t="shared" si="13"/>
        <v>1.2669476034873244</v>
      </c>
      <c r="C79" s="1">
        <f t="shared" si="14"/>
        <v>0.0025509889020057307</v>
      </c>
      <c r="D79" s="1">
        <f t="shared" si="14"/>
        <v>0.11218165443229285</v>
      </c>
      <c r="E79" s="1">
        <f t="shared" si="14"/>
        <v>0.04213090532913437</v>
      </c>
      <c r="G79" s="4">
        <f t="shared" si="18"/>
        <v>106.5</v>
      </c>
      <c r="H79" s="6">
        <f t="shared" si="16"/>
        <v>2.395294743667353E-05</v>
      </c>
      <c r="I79" s="6">
        <f t="shared" si="17"/>
        <v>0.001053348867908853</v>
      </c>
      <c r="J79" s="6">
        <f t="shared" si="17"/>
        <v>0.00039559535520313963</v>
      </c>
    </row>
    <row r="80" spans="1:10" ht="11.25">
      <c r="A80" s="4">
        <f t="shared" si="15"/>
        <v>3600</v>
      </c>
      <c r="B80" s="5">
        <f t="shared" si="13"/>
        <v>1.2809338454620642</v>
      </c>
      <c r="C80" s="1">
        <f t="shared" si="14"/>
        <v>0.0022021420060879026</v>
      </c>
      <c r="D80" s="1">
        <f t="shared" si="14"/>
        <v>0.1076416291360145</v>
      </c>
      <c r="E80" s="1">
        <f t="shared" si="14"/>
        <v>0.03779328245825415</v>
      </c>
      <c r="G80" s="4">
        <f t="shared" si="18"/>
        <v>107.99999999999999</v>
      </c>
      <c r="H80" s="6">
        <f t="shared" si="16"/>
        <v>2.0390203760073175E-05</v>
      </c>
      <c r="I80" s="6">
        <f t="shared" si="17"/>
        <v>0.0009966817512593936</v>
      </c>
      <c r="J80" s="6">
        <f t="shared" si="17"/>
        <v>0.0003499378005393903</v>
      </c>
    </row>
    <row r="81" spans="1:10" ht="11.25">
      <c r="A81" s="4">
        <f t="shared" si="15"/>
        <v>3650</v>
      </c>
      <c r="B81" s="5">
        <f t="shared" si="13"/>
        <v>1.2947271675944</v>
      </c>
      <c r="C81" s="1">
        <f t="shared" si="14"/>
        <v>0.0019016184179869613</v>
      </c>
      <c r="D81" s="1">
        <f t="shared" si="14"/>
        <v>0.10329478132937994</v>
      </c>
      <c r="E81" s="1">
        <f t="shared" si="14"/>
        <v>0.033895317088494074</v>
      </c>
      <c r="G81" s="4">
        <f t="shared" si="18"/>
        <v>109.5</v>
      </c>
      <c r="H81" s="6">
        <f t="shared" si="16"/>
        <v>1.7366378246456267E-05</v>
      </c>
      <c r="I81" s="6">
        <f t="shared" si="17"/>
        <v>0.0009433313363413693</v>
      </c>
      <c r="J81" s="6">
        <f t="shared" si="17"/>
        <v>0.0003095462747807678</v>
      </c>
    </row>
    <row r="82" spans="1:10" ht="11.25">
      <c r="A82" s="4">
        <f t="shared" si="15"/>
        <v>3700</v>
      </c>
      <c r="B82" s="5">
        <f t="shared" si="13"/>
        <v>1.308332819650179</v>
      </c>
      <c r="C82" s="1">
        <f t="shared" si="14"/>
        <v>0.0016426645327430665</v>
      </c>
      <c r="D82" s="1">
        <f t="shared" si="14"/>
        <v>0.0991329257082969</v>
      </c>
      <c r="E82" s="1">
        <f t="shared" si="14"/>
        <v>0.030394042333022866</v>
      </c>
      <c r="G82" s="4">
        <f t="shared" si="18"/>
        <v>111.00000000000001</v>
      </c>
      <c r="H82" s="6">
        <f t="shared" si="16"/>
        <v>1.4798779574261859E-05</v>
      </c>
      <c r="I82" s="6">
        <f t="shared" si="17"/>
        <v>0.0008930894207954675</v>
      </c>
      <c r="J82" s="6">
        <f t="shared" si="17"/>
        <v>0.00027382020119840416</v>
      </c>
    </row>
    <row r="83" spans="1:10" ht="11.25">
      <c r="A83" s="4">
        <f t="shared" si="15"/>
        <v>3750</v>
      </c>
      <c r="B83" s="5">
        <f t="shared" si="13"/>
        <v>1.3217558399823195</v>
      </c>
      <c r="C83" s="1">
        <f t="shared" si="14"/>
        <v>0.0014194740978799923</v>
      </c>
      <c r="D83" s="1">
        <f t="shared" si="14"/>
        <v>0.09514817760265068</v>
      </c>
      <c r="E83" s="1">
        <f t="shared" si="14"/>
        <v>0.027250378893818795</v>
      </c>
      <c r="G83" s="4">
        <f t="shared" si="18"/>
        <v>112.5</v>
      </c>
      <c r="H83" s="6">
        <f t="shared" si="16"/>
        <v>1.2617547536711042E-05</v>
      </c>
      <c r="I83" s="6">
        <f t="shared" si="17"/>
        <v>0.0008457615786902282</v>
      </c>
      <c r="J83" s="6">
        <f t="shared" si="17"/>
        <v>0.00024222559016727819</v>
      </c>
    </row>
    <row r="84" spans="1:10" ht="11.25">
      <c r="A84" s="4">
        <f t="shared" si="15"/>
        <v>3800</v>
      </c>
      <c r="B84" s="5">
        <f t="shared" si="13"/>
        <v>1.33500106673234</v>
      </c>
      <c r="C84" s="1">
        <f t="shared" si="14"/>
        <v>0.0012270557908258652</v>
      </c>
      <c r="D84" s="1">
        <f t="shared" si="14"/>
        <v>0.09133294940266401</v>
      </c>
      <c r="E84" s="1">
        <f t="shared" si="14"/>
        <v>0.0244288415323438</v>
      </c>
      <c r="G84" s="4">
        <f t="shared" si="18"/>
        <v>114</v>
      </c>
      <c r="H84" s="6">
        <f t="shared" si="16"/>
        <v>1.0763647287946186E-05</v>
      </c>
      <c r="I84" s="6">
        <f t="shared" si="17"/>
        <v>0.000801166222830386</v>
      </c>
      <c r="J84" s="6">
        <f t="shared" si="17"/>
        <v>0.00021428808361705087</v>
      </c>
    </row>
    <row r="85" spans="1:10" ht="11.25">
      <c r="A85" s="4">
        <f t="shared" si="15"/>
        <v>3850</v>
      </c>
      <c r="B85" s="5">
        <f t="shared" si="13"/>
        <v>1.3480731482996928</v>
      </c>
      <c r="C85" s="1">
        <f aca="true" t="shared" si="19" ref="C85:E103">1/SQRT(2*PI())/C$2/EXP(0.5*(($B85-C$1)/C$2)^2)</f>
        <v>0.001061119044916275</v>
      </c>
      <c r="D85" s="1">
        <f t="shared" si="19"/>
        <v>0.08767994581395724</v>
      </c>
      <c r="E85" s="1">
        <f t="shared" si="19"/>
        <v>0.02189725648520547</v>
      </c>
      <c r="G85" s="4">
        <f t="shared" si="18"/>
        <v>115.5</v>
      </c>
      <c r="H85" s="6">
        <f t="shared" si="16"/>
        <v>9.187177878062987E-06</v>
      </c>
      <c r="I85" s="6">
        <f t="shared" si="17"/>
        <v>0.0007591337299909718</v>
      </c>
      <c r="J85" s="6">
        <f t="shared" si="17"/>
        <v>0.0001895866362355452</v>
      </c>
    </row>
    <row r="86" spans="1:10" ht="11.25">
      <c r="A86" s="4">
        <f t="shared" si="15"/>
        <v>3900</v>
      </c>
      <c r="B86" s="5">
        <f t="shared" si="13"/>
        <v>1.3609765531356006</v>
      </c>
      <c r="C86" s="1">
        <f t="shared" si="19"/>
        <v>0.0009179756883169376</v>
      </c>
      <c r="D86" s="1">
        <f t="shared" si="19"/>
        <v>0.08418215816196689</v>
      </c>
      <c r="E86" s="1">
        <f t="shared" si="19"/>
        <v>0.0196264919272816</v>
      </c>
      <c r="G86" s="4">
        <f t="shared" si="18"/>
        <v>116.99999999999999</v>
      </c>
      <c r="H86" s="6">
        <f t="shared" si="16"/>
        <v>7.845946053990922E-06</v>
      </c>
      <c r="I86" s="6">
        <f t="shared" si="17"/>
        <v>0.0007195056253159564</v>
      </c>
      <c r="J86" s="6">
        <f t="shared" si="17"/>
        <v>0.00016774779425027012</v>
      </c>
    </row>
    <row r="87" spans="1:10" ht="11.25">
      <c r="A87" s="4">
        <f t="shared" si="15"/>
        <v>3950</v>
      </c>
      <c r="B87" s="5">
        <f t="shared" si="13"/>
        <v>1.3737155789130306</v>
      </c>
      <c r="C87" s="1">
        <f t="shared" si="19"/>
        <v>0.0007944552645721307</v>
      </c>
      <c r="D87" s="1">
        <f t="shared" si="19"/>
        <v>0.08083285793587518</v>
      </c>
      <c r="E87" s="1">
        <f t="shared" si="19"/>
        <v>0.017590202865768</v>
      </c>
      <c r="G87" s="4">
        <f t="shared" si="18"/>
        <v>118.50000000000001</v>
      </c>
      <c r="H87" s="6">
        <f t="shared" si="16"/>
        <v>6.704263836051735E-06</v>
      </c>
      <c r="I87" s="6">
        <f t="shared" si="17"/>
        <v>0.0006821338222436723</v>
      </c>
      <c r="J87" s="6">
        <f t="shared" si="17"/>
        <v>0.00014844053051281012</v>
      </c>
    </row>
    <row r="88" spans="1:10" ht="11.25">
      <c r="A88" s="4">
        <f t="shared" si="15"/>
        <v>4000</v>
      </c>
      <c r="B88" s="5">
        <f t="shared" si="13"/>
        <v>1.3862943611198906</v>
      </c>
      <c r="C88" s="1">
        <f t="shared" si="19"/>
        <v>0.0006878321750657569</v>
      </c>
      <c r="D88" s="1">
        <f t="shared" si="19"/>
        <v>0.07762558973556076</v>
      </c>
      <c r="E88" s="1">
        <f t="shared" si="19"/>
        <v>0.015764591274845214</v>
      </c>
      <c r="G88" s="4">
        <f t="shared" si="18"/>
        <v>120</v>
      </c>
      <c r="H88" s="6">
        <f t="shared" si="16"/>
        <v>5.731934792214641E-06</v>
      </c>
      <c r="I88" s="6">
        <f t="shared" si="17"/>
        <v>0.0006468799144630063</v>
      </c>
      <c r="J88" s="6">
        <f t="shared" si="17"/>
        <v>0.00013137159395704346</v>
      </c>
    </row>
    <row r="89" spans="1:10" ht="11.25">
      <c r="A89" s="4">
        <f t="shared" si="15"/>
        <v>4050</v>
      </c>
      <c r="B89" s="5">
        <f t="shared" si="13"/>
        <v>1.3987168811184478</v>
      </c>
      <c r="C89" s="1">
        <f t="shared" si="19"/>
        <v>0.0005957630246345491</v>
      </c>
      <c r="D89" s="1">
        <f t="shared" si="19"/>
        <v>0.0745541637618188</v>
      </c>
      <c r="E89" s="1">
        <f t="shared" si="19"/>
        <v>0.014128181828567463</v>
      </c>
      <c r="G89" s="4">
        <f t="shared" si="18"/>
        <v>121.5</v>
      </c>
      <c r="H89" s="6">
        <f t="shared" si="16"/>
        <v>4.903399379708223E-06</v>
      </c>
      <c r="I89" s="6">
        <f t="shared" si="17"/>
        <v>0.0006136145165581794</v>
      </c>
      <c r="J89" s="6">
        <f t="shared" si="17"/>
        <v>0.00011628133192236596</v>
      </c>
    </row>
    <row r="90" spans="1:10" ht="11.25">
      <c r="A90" s="4">
        <f t="shared" si="15"/>
        <v>4100</v>
      </c>
      <c r="B90" s="5">
        <f t="shared" si="13"/>
        <v>1.410986973710262</v>
      </c>
      <c r="C90" s="1">
        <f t="shared" si="19"/>
        <v>0.0005162327643242018</v>
      </c>
      <c r="D90" s="1">
        <f t="shared" si="19"/>
        <v>0.07161264796981966</v>
      </c>
      <c r="E90" s="1">
        <f t="shared" si="19"/>
        <v>0.012661613238709797</v>
      </c>
      <c r="G90" s="4">
        <f t="shared" si="18"/>
        <v>122.99999999999999</v>
      </c>
      <c r="H90" s="6">
        <f t="shared" si="16"/>
        <v>4.197014344099202E-06</v>
      </c>
      <c r="I90" s="6">
        <f t="shared" si="17"/>
        <v>0.0005822166501611355</v>
      </c>
      <c r="J90" s="6">
        <f t="shared" si="17"/>
        <v>0.00010293994503016096</v>
      </c>
    </row>
    <row r="91" spans="1:10" ht="11.25">
      <c r="A91" s="4">
        <f t="shared" si="15"/>
        <v>4150</v>
      </c>
      <c r="B91" s="5">
        <f t="shared" si="13"/>
        <v>1.423108334242607</v>
      </c>
      <c r="C91" s="1">
        <f t="shared" si="19"/>
        <v>0.00044750841235656735</v>
      </c>
      <c r="D91" s="1">
        <f t="shared" si="19"/>
        <v>0.06879535998809454</v>
      </c>
      <c r="E91" s="1">
        <f t="shared" si="19"/>
        <v>0.011347444937036677</v>
      </c>
      <c r="G91" s="4">
        <f t="shared" si="18"/>
        <v>124.50000000000001</v>
      </c>
      <c r="H91" s="6">
        <f t="shared" si="16"/>
        <v>3.594445079169215E-06</v>
      </c>
      <c r="I91" s="6">
        <f t="shared" si="17"/>
        <v>0.0005525731725951367</v>
      </c>
      <c r="J91" s="6">
        <f t="shared" si="17"/>
        <v>9.114413604045523E-05</v>
      </c>
    </row>
    <row r="92" spans="1:10" ht="11.25">
      <c r="A92" s="4">
        <f t="shared" si="15"/>
        <v>4200</v>
      </c>
      <c r="B92" s="5">
        <f t="shared" si="13"/>
        <v>1.4350845252893227</v>
      </c>
      <c r="C92" s="1">
        <f t="shared" si="19"/>
        <v>0.00038809929829546313</v>
      </c>
      <c r="D92" s="1">
        <f t="shared" si="19"/>
        <v>0.06609685888995112</v>
      </c>
      <c r="E92" s="1">
        <f t="shared" si="19"/>
        <v>0.010169978642723596</v>
      </c>
      <c r="G92" s="4">
        <f t="shared" si="18"/>
        <v>126</v>
      </c>
      <c r="H92" s="6">
        <f t="shared" si="16"/>
        <v>3.0801531610751043E-06</v>
      </c>
      <c r="I92" s="6">
        <f t="shared" si="17"/>
        <v>0.0005245782451583422</v>
      </c>
      <c r="J92" s="6">
        <f t="shared" si="17"/>
        <v>8.071411621209203E-05</v>
      </c>
    </row>
    <row r="93" spans="1:10" ht="11.25">
      <c r="A93" s="4">
        <f t="shared" si="15"/>
        <v>4250</v>
      </c>
      <c r="B93" s="5">
        <f t="shared" si="13"/>
        <v>1.4469189829363254</v>
      </c>
      <c r="C93" s="1">
        <f t="shared" si="19"/>
        <v>0.00033672291858600334</v>
      </c>
      <c r="D93" s="1">
        <f t="shared" si="19"/>
        <v>0.06351193689083208</v>
      </c>
      <c r="E93" s="1">
        <f t="shared" si="19"/>
        <v>0.009115094212664876</v>
      </c>
      <c r="G93" s="4">
        <f t="shared" si="18"/>
        <v>127.5</v>
      </c>
      <c r="H93" s="6">
        <f t="shared" si="16"/>
        <v>2.6409640673412026E-06</v>
      </c>
      <c r="I93" s="6">
        <f t="shared" si="17"/>
        <v>0.0004981328383594673</v>
      </c>
      <c r="J93" s="6">
        <f t="shared" si="17"/>
        <v>7.149093500129314E-05</v>
      </c>
    </row>
    <row r="94" spans="1:10" ht="11.25">
      <c r="A94" s="4">
        <f t="shared" si="15"/>
        <v>4300</v>
      </c>
      <c r="B94" s="5">
        <f t="shared" si="13"/>
        <v>1.4586150226995167</v>
      </c>
      <c r="C94" s="1">
        <f t="shared" si="19"/>
        <v>0.00029227561638711164</v>
      </c>
      <c r="D94" s="1">
        <f t="shared" si="19"/>
        <v>0.06103561103350352</v>
      </c>
      <c r="E94" s="1">
        <f t="shared" si="19"/>
        <v>0.008170099074346755</v>
      </c>
      <c r="G94" s="4">
        <f t="shared" si="18"/>
        <v>129</v>
      </c>
      <c r="H94" s="6">
        <f t="shared" si="16"/>
        <v>2.2657024526132685E-06</v>
      </c>
      <c r="I94" s="6">
        <f t="shared" si="17"/>
        <v>0.0004731442715775467</v>
      </c>
      <c r="J94" s="6">
        <f t="shared" si="17"/>
        <v>6.333410135152522E-05</v>
      </c>
    </row>
    <row r="95" spans="1:10" ht="11.25">
      <c r="A95" s="4">
        <f t="shared" si="15"/>
        <v>4350</v>
      </c>
      <c r="B95" s="5">
        <f t="shared" si="13"/>
        <v>1.4701758451005926</v>
      </c>
      <c r="C95" s="1">
        <f t="shared" si="19"/>
        <v>0.0002538074070418029</v>
      </c>
      <c r="D95" s="1">
        <f t="shared" si="19"/>
        <v>0.05866311491286589</v>
      </c>
      <c r="E95" s="1">
        <f t="shared" si="19"/>
        <v>0.007323590478788433</v>
      </c>
      <c r="G95" s="4">
        <f t="shared" si="18"/>
        <v>130.5</v>
      </c>
      <c r="H95" s="6">
        <f t="shared" si="16"/>
        <v>1.9448843451479153E-06</v>
      </c>
      <c r="I95" s="6">
        <f t="shared" si="17"/>
        <v>0.0004495257847729187</v>
      </c>
      <c r="J95" s="6">
        <f t="shared" si="17"/>
        <v>5.611946727040945E-05</v>
      </c>
    </row>
    <row r="96" spans="1:10" ht="11.25">
      <c r="A96" s="4">
        <f t="shared" si="15"/>
        <v>4400</v>
      </c>
      <c r="B96" s="5">
        <f t="shared" si="13"/>
        <v>1.4816045409242156</v>
      </c>
      <c r="C96" s="1">
        <f t="shared" si="19"/>
        <v>0.0002205003645791624</v>
      </c>
      <c r="D96" s="1">
        <f t="shared" si="19"/>
        <v>0.05638989048343204</v>
      </c>
      <c r="E96" s="1">
        <f t="shared" si="19"/>
        <v>0.006565329777210875</v>
      </c>
      <c r="G96" s="4">
        <f t="shared" si="18"/>
        <v>132</v>
      </c>
      <c r="H96" s="6">
        <f t="shared" si="16"/>
        <v>1.670457307417897E-06</v>
      </c>
      <c r="I96" s="6">
        <f t="shared" si="17"/>
        <v>0.0004271961400260003</v>
      </c>
      <c r="J96" s="6">
        <f t="shared" si="17"/>
        <v>4.973734679705208E-05</v>
      </c>
    </row>
    <row r="97" spans="1:10" ht="11.25">
      <c r="A97" s="4">
        <f t="shared" si="15"/>
        <v>4450</v>
      </c>
      <c r="B97" s="5">
        <f aca="true" t="shared" si="20" ref="B97:B103">LN(A97/1000)</f>
        <v>1.4929040961781488</v>
      </c>
      <c r="C97" s="1">
        <f t="shared" si="19"/>
        <v>0.00019165006607688753</v>
      </c>
      <c r="D97" s="1">
        <f t="shared" si="19"/>
        <v>0.05421157998494899</v>
      </c>
      <c r="E97" s="1">
        <f t="shared" si="19"/>
        <v>0.0058861279133233056</v>
      </c>
      <c r="G97" s="4">
        <f t="shared" si="18"/>
        <v>133.5</v>
      </c>
      <c r="H97" s="6">
        <f t="shared" si="16"/>
        <v>1.4355810193025283E-06</v>
      </c>
      <c r="I97" s="6">
        <f t="shared" si="17"/>
        <v>0.000406079250823588</v>
      </c>
      <c r="J97" s="6">
        <f t="shared" si="17"/>
        <v>4.4090845792683937E-05</v>
      </c>
    </row>
    <row r="98" spans="1:10" ht="11.25">
      <c r="A98" s="4">
        <f aca="true" t="shared" si="21" ref="A98:A103">A97+50</f>
        <v>4500</v>
      </c>
      <c r="B98" s="5">
        <f t="shared" si="20"/>
        <v>1.5040773967762742</v>
      </c>
      <c r="C98" s="1">
        <f t="shared" si="19"/>
        <v>0.00016664966111628026</v>
      </c>
      <c r="D98" s="1">
        <f t="shared" si="19"/>
        <v>0.05212401801509836</v>
      </c>
      <c r="E98" s="1">
        <f t="shared" si="19"/>
        <v>0.005277741328272146</v>
      </c>
      <c r="G98" s="4">
        <f t="shared" si="18"/>
        <v>135</v>
      </c>
      <c r="H98" s="6">
        <f t="shared" si="16"/>
        <v>1.2344419341946686E-06</v>
      </c>
      <c r="I98" s="6">
        <f t="shared" si="17"/>
        <v>0.00038610383714887675</v>
      </c>
      <c r="J98" s="6">
        <f t="shared" si="17"/>
        <v>3.909438020942331E-05</v>
      </c>
    </row>
    <row r="99" spans="1:10" ht="11.25">
      <c r="A99" s="4">
        <f t="shared" si="21"/>
        <v>4550</v>
      </c>
      <c r="B99" s="5">
        <f t="shared" si="20"/>
        <v>1.5151272329628591</v>
      </c>
      <c r="C99" s="1">
        <f t="shared" si="19"/>
        <v>0.0001449761943444511</v>
      </c>
      <c r="D99" s="1">
        <f t="shared" si="19"/>
        <v>0.05012322377257059</v>
      </c>
      <c r="E99" s="1">
        <f t="shared" si="19"/>
        <v>0.004732777493166048</v>
      </c>
      <c r="G99" s="4">
        <f t="shared" si="18"/>
        <v>136.50000000000003</v>
      </c>
      <c r="H99" s="6">
        <f t="shared" si="16"/>
        <v>1.0620966618641104E-06</v>
      </c>
      <c r="I99" s="6">
        <f t="shared" si="17"/>
        <v>0.00036720310456095666</v>
      </c>
      <c r="J99" s="6">
        <f t="shared" si="17"/>
        <v>3.467236258729704E-05</v>
      </c>
    </row>
    <row r="100" spans="1:10" ht="11.25">
      <c r="A100" s="4">
        <f t="shared" si="21"/>
        <v>4600</v>
      </c>
      <c r="B100" s="5">
        <f t="shared" si="20"/>
        <v>1.5260563034950492</v>
      </c>
      <c r="C100" s="1">
        <f t="shared" si="19"/>
        <v>0.00012617886157339125</v>
      </c>
      <c r="D100" s="1">
        <f t="shared" si="19"/>
        <v>0.048205393488951045</v>
      </c>
      <c r="E100" s="1">
        <f t="shared" si="19"/>
        <v>0.004244609311249939</v>
      </c>
      <c r="G100" s="4">
        <f t="shared" si="18"/>
        <v>138</v>
      </c>
      <c r="H100" s="6">
        <f t="shared" si="16"/>
        <v>9.143395766187772E-07</v>
      </c>
      <c r="I100" s="6">
        <f t="shared" si="17"/>
        <v>0.00034931444557210903</v>
      </c>
      <c r="J100" s="6">
        <f t="shared" si="17"/>
        <v>3.07580384873184E-05</v>
      </c>
    </row>
    <row r="101" spans="1:10" ht="11.25">
      <c r="A101" s="4">
        <f t="shared" si="21"/>
        <v>4650</v>
      </c>
      <c r="B101" s="5">
        <f t="shared" si="20"/>
        <v>1.536867219599265</v>
      </c>
      <c r="C101" s="1">
        <f t="shared" si="19"/>
        <v>0.00010986892499756881</v>
      </c>
      <c r="D101" s="1">
        <f t="shared" si="19"/>
        <v>0.0463668930636908</v>
      </c>
      <c r="E101" s="1">
        <f t="shared" si="19"/>
        <v>0.003807297665501121</v>
      </c>
      <c r="G101" s="4">
        <f t="shared" si="18"/>
        <v>139.5</v>
      </c>
      <c r="H101" s="6">
        <f t="shared" si="16"/>
        <v>7.875908601976259E-07</v>
      </c>
      <c r="I101" s="6">
        <f t="shared" si="17"/>
        <v>0.0003323791617468875</v>
      </c>
      <c r="J101" s="6">
        <f t="shared" si="17"/>
        <v>2.729245638352058E-05</v>
      </c>
    </row>
    <row r="102" spans="1:10" ht="11.25">
      <c r="A102" s="4">
        <f t="shared" si="21"/>
        <v>4700</v>
      </c>
      <c r="B102" s="5">
        <f t="shared" si="20"/>
        <v>1.547562508716013</v>
      </c>
      <c r="C102" s="1">
        <f t="shared" si="19"/>
        <v>9.571105197206701E-05</v>
      </c>
      <c r="D102" s="1">
        <f t="shared" si="19"/>
        <v>0.04460425091286092</v>
      </c>
      <c r="E102" s="1">
        <f t="shared" si="19"/>
        <v>0.0034155214254551268</v>
      </c>
      <c r="G102" s="4">
        <f t="shared" si="18"/>
        <v>141</v>
      </c>
      <c r="H102" s="6">
        <f t="shared" si="16"/>
        <v>6.788017870359362E-07</v>
      </c>
      <c r="I102" s="6">
        <f t="shared" si="17"/>
        <v>0.0003163422050557512</v>
      </c>
      <c r="J102" s="6">
        <f t="shared" si="17"/>
        <v>2.4223556208901607E-05</v>
      </c>
    </row>
    <row r="103" spans="1:10" ht="11.25">
      <c r="A103" s="4">
        <f t="shared" si="21"/>
        <v>4750</v>
      </c>
      <c r="B103" s="5">
        <f t="shared" si="20"/>
        <v>1.55814461804655</v>
      </c>
      <c r="C103" s="1">
        <f t="shared" si="19"/>
        <v>8.341587521241364E-05</v>
      </c>
      <c r="D103" s="1">
        <f t="shared" si="19"/>
        <v>0.04291415103934142</v>
      </c>
      <c r="E103" s="1">
        <f t="shared" si="19"/>
        <v>0.0030645142677037957</v>
      </c>
      <c r="G103" s="4">
        <f t="shared" si="18"/>
        <v>142.5</v>
      </c>
      <c r="H103" s="6">
        <f t="shared" si="16"/>
        <v>5.853745628941308E-07</v>
      </c>
      <c r="I103" s="6">
        <f t="shared" si="17"/>
        <v>0.0003011519371181854</v>
      </c>
      <c r="J103" s="6">
        <f t="shared" si="17"/>
        <v>2.15053632821319E-05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2000-12-01T18:52:54Z</dcterms:created>
  <dcterms:modified xsi:type="dcterms:W3CDTF">2004-03-11T16:48:22Z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