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" windowWidth="12120" windowHeight="9120" activeTab="0"/>
  </bookViews>
  <sheets>
    <sheet name="30.2" sheetId="1" r:id="rId1"/>
  </sheets>
  <definedNames>
    <definedName name="_xlnm.Print_Area" localSheetId="0">'30.2'!$A$1:$R$122</definedName>
    <definedName name="casa" localSheetId="0">'30.2'!$A$1:$R$122</definedName>
  </definedNames>
  <calcPr fullCalcOnLoad="1"/>
</workbook>
</file>

<file path=xl/sharedStrings.xml><?xml version="1.0" encoding="utf-8"?>
<sst xmlns="http://schemas.openxmlformats.org/spreadsheetml/2006/main" count="115" uniqueCount="104">
  <si>
    <t>DTKu</t>
  </si>
  <si>
    <t>FCF. purchases = 0</t>
  </si>
  <si>
    <t>growth of FCF. Purchases = 0</t>
  </si>
  <si>
    <t>Purchases</t>
  </si>
  <si>
    <t>PV(FCF. purchases = 0)</t>
  </si>
  <si>
    <t>PV(Purchases)</t>
  </si>
  <si>
    <t>Crecimiento de Vu</t>
  </si>
  <si>
    <t>N</t>
  </si>
  <si>
    <t>1  /  [(1+Kd1)x(1+Kd2)..]</t>
  </si>
  <si>
    <t>VANo  CFd t</t>
  </si>
  <si>
    <t>D = VAN(CFd;Kd)</t>
  </si>
  <si>
    <t>r</t>
  </si>
  <si>
    <t>Kd</t>
  </si>
  <si>
    <t>Beta d</t>
  </si>
  <si>
    <t xml:space="preserve">D T Ku </t>
  </si>
  <si>
    <t>VANo  D T Ku t</t>
  </si>
  <si>
    <t>VTS = VAN(Ku;D T Ku)</t>
  </si>
  <si>
    <t>E+D =</t>
  </si>
  <si>
    <t>VTS + Vu</t>
  </si>
  <si>
    <t xml:space="preserve"> - D =</t>
  </si>
  <si>
    <t>E 1</t>
  </si>
  <si>
    <t>Crecimiento de E</t>
  </si>
  <si>
    <t>Ke media</t>
  </si>
  <si>
    <t>BETAe</t>
  </si>
  <si>
    <t>Ke</t>
  </si>
  <si>
    <t>1  /  [(1+Ke1)x(1+Ke2)..]</t>
  </si>
  <si>
    <t>CF acciones</t>
  </si>
  <si>
    <t>VANo  CFac t</t>
  </si>
  <si>
    <t>E 2 = VAN(Ke;CFacc)</t>
  </si>
  <si>
    <t>Et = Et-1 * (1+Ke) - Cfac</t>
  </si>
  <si>
    <t>WACC</t>
  </si>
  <si>
    <t>1  /  [(1+wacc1)x(1+wacc2)..]</t>
  </si>
  <si>
    <t>D + E =</t>
  </si>
  <si>
    <t>VAN(WACC;FCF)</t>
  </si>
  <si>
    <t>E 3</t>
  </si>
  <si>
    <t>(D+E)t = (D+E)t-1*(1+WACC)-FCF</t>
  </si>
  <si>
    <t>r=</t>
  </si>
  <si>
    <t>D distinto de N</t>
  </si>
  <si>
    <t>g 2009</t>
  </si>
  <si>
    <t>NOV 2001 BEFORE</t>
  </si>
  <si>
    <t>BALANCE (000´S $)</t>
  </si>
  <si>
    <t>Coste de ventas:</t>
  </si>
  <si>
    <t>Otros</t>
  </si>
  <si>
    <t>Total</t>
  </si>
  <si>
    <t>Coste de ventas en porcentaje:</t>
  </si>
  <si>
    <t xml:space="preserve">Materiales </t>
  </si>
  <si>
    <t>Stocks</t>
  </si>
  <si>
    <t>Inventario inicial</t>
  </si>
  <si>
    <t>Inventario final</t>
  </si>
  <si>
    <t>CASH - FLOW</t>
  </si>
  <si>
    <t xml:space="preserve"> + MO / otros</t>
  </si>
  <si>
    <t>Cash</t>
  </si>
  <si>
    <t>Accounts receivable</t>
  </si>
  <si>
    <t>Fixed assets</t>
  </si>
  <si>
    <t>Accounts payable</t>
  </si>
  <si>
    <t>Gastos generales</t>
  </si>
  <si>
    <t>CUENTA DE RESULTADOS</t>
  </si>
  <si>
    <t>Interests</t>
  </si>
  <si>
    <t>Gross margin</t>
  </si>
  <si>
    <t xml:space="preserve"> - general expenses</t>
  </si>
  <si>
    <t>NOPBT</t>
  </si>
  <si>
    <t>taxes on NOPBT</t>
  </si>
  <si>
    <t>NOPAT</t>
  </si>
  <si>
    <t xml:space="preserve"> - increase of WCR</t>
  </si>
  <si>
    <t>FCF</t>
  </si>
  <si>
    <t>Depreciation</t>
  </si>
  <si>
    <t xml:space="preserve"> - depreciation</t>
  </si>
  <si>
    <t xml:space="preserve">  + depreciation</t>
  </si>
  <si>
    <t>Equity</t>
  </si>
  <si>
    <t>Total assets</t>
  </si>
  <si>
    <t>Debt</t>
  </si>
  <si>
    <t xml:space="preserve"> + ∆D</t>
  </si>
  <si>
    <t xml:space="preserve"> - int (1-T)</t>
  </si>
  <si>
    <t>ECF</t>
  </si>
  <si>
    <t>Materiales (60% de V)</t>
  </si>
  <si>
    <t>Net income</t>
  </si>
  <si>
    <t>Dividends paid</t>
  </si>
  <si>
    <t>Retained earnings</t>
  </si>
  <si>
    <t>CFd</t>
  </si>
  <si>
    <t>BETAu</t>
  </si>
  <si>
    <t>Rf</t>
  </si>
  <si>
    <t>Rm - Rf</t>
  </si>
  <si>
    <t>Ku</t>
  </si>
  <si>
    <t>1  /  [(1+Ku1)x(1+Ku2)..]</t>
  </si>
  <si>
    <t>VANo  FCF t</t>
  </si>
  <si>
    <t>Vu = VAN (Ku;FCF)</t>
  </si>
  <si>
    <t>Russoil</t>
  </si>
  <si>
    <t>Cost of sales (75%)</t>
  </si>
  <si>
    <t>PBT</t>
  </si>
  <si>
    <t xml:space="preserve"> - COS</t>
  </si>
  <si>
    <t xml:space="preserve"> - increase of FA</t>
  </si>
  <si>
    <t>Sales</t>
  </si>
  <si>
    <t xml:space="preserve">    Purchases</t>
  </si>
  <si>
    <t>Taxes (40%)</t>
  </si>
  <si>
    <t>stocks - debt</t>
  </si>
  <si>
    <t>D growing at g</t>
  </si>
  <si>
    <t xml:space="preserve"> - Purchases</t>
  </si>
  <si>
    <t xml:space="preserve"> - raw mat. in COS</t>
  </si>
  <si>
    <t>∆D</t>
  </si>
  <si>
    <t>Dividends</t>
  </si>
  <si>
    <t>sum ∆D</t>
  </si>
  <si>
    <t>∆Cash</t>
  </si>
  <si>
    <t>Debt with cash 140</t>
  </si>
  <si>
    <t>equity without dividends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</si>
</sst>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Pts&quot;_-;\-* #,##0&quot;Pts&quot;_-;_-* &quot;-&quot;&quot;Pts&quot;_-;_-@_-"/>
    <numFmt numFmtId="173" formatCode="_-* #,##0_P_t_s_-;\-* #,##0_P_t_s_-;_-* &quot;-&quot;_P_t_s_-;_-@_-"/>
    <numFmt numFmtId="174" formatCode="_-* #,##0.00&quot;Pts&quot;_-;\-* #,##0.00&quot;Pts&quot;_-;_-* &quot;-&quot;??&quot;Pts&quot;_-;_-@_-"/>
    <numFmt numFmtId="175" formatCode="_-* #,##0.00_P_t_s_-;\-* #,##0.00_P_t_s_-;_-* &quot;-&quot;??_P_t_s_-;_-@_-"/>
    <numFmt numFmtId="176" formatCode="#,##0.0"/>
    <numFmt numFmtId="177" formatCode="0.0%"/>
    <numFmt numFmtId="178" formatCode="0.0"/>
    <numFmt numFmtId="179" formatCode="#,##0.000"/>
    <numFmt numFmtId="180" formatCode="#,##0.0000"/>
    <numFmt numFmtId="181" formatCode="0.000000"/>
    <numFmt numFmtId="182" formatCode="0.0000"/>
    <numFmt numFmtId="183" formatCode="0.0000000"/>
    <numFmt numFmtId="184" formatCode="0.000%"/>
    <numFmt numFmtId="185" formatCode="m/yy"/>
    <numFmt numFmtId="186" formatCode="#,##0.0_ ;[Red]\-#,##0.0\ "/>
    <numFmt numFmtId="187" formatCode="0.00000"/>
    <numFmt numFmtId="188" formatCode="0.0000%"/>
    <numFmt numFmtId="189" formatCode="#,##0_ ;[Red]\-#,##0\ "/>
  </numFmts>
  <fonts count="19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sz val="9"/>
      <name val="Tms Rmn"/>
      <family val="0"/>
    </font>
    <font>
      <sz val="9"/>
      <name val="Arial Narrow"/>
      <family val="0"/>
    </font>
    <font>
      <sz val="10"/>
      <name val="Arial Narrow"/>
      <family val="0"/>
    </font>
    <font>
      <i/>
      <sz val="10"/>
      <name val="Arial Narrow"/>
      <family val="0"/>
    </font>
    <font>
      <i/>
      <sz val="9"/>
      <name val="Arial Narrow"/>
      <family val="0"/>
    </font>
    <font>
      <b/>
      <sz val="9"/>
      <name val="Tms Rmn"/>
      <family val="0"/>
    </font>
    <font>
      <b/>
      <sz val="9"/>
      <name val="Arial Narrow"/>
      <family val="0"/>
    </font>
    <font>
      <i/>
      <sz val="9"/>
      <name val="Tms Rmn"/>
      <family val="0"/>
    </font>
    <font>
      <b/>
      <sz val="10"/>
      <name val="Arial Narrow"/>
      <family val="0"/>
    </font>
    <font>
      <sz val="9.25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5" fillId="0" borderId="0" xfId="0" applyNumberFormat="1" applyFont="1" applyAlignment="1">
      <alignment/>
    </xf>
    <xf numFmtId="1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77" fontId="0" fillId="0" borderId="0" xfId="19" applyNumberForma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10" fontId="14" fillId="0" borderId="1" xfId="0" applyNumberFormat="1" applyFont="1" applyBorder="1" applyAlignment="1">
      <alignment/>
    </xf>
    <xf numFmtId="0" fontId="8" fillId="0" borderId="0" xfId="0" applyFont="1" applyAlignment="1">
      <alignment horizontal="right"/>
    </xf>
    <xf numFmtId="18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9" fillId="0" borderId="0" xfId="0" applyFont="1" applyAlignment="1">
      <alignment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0" fontId="13" fillId="0" borderId="2" xfId="0" applyFont="1" applyBorder="1" applyAlignment="1">
      <alignment/>
    </xf>
    <xf numFmtId="9" fontId="13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0" fontId="12" fillId="0" borderId="3" xfId="0" applyNumberFormat="1" applyFont="1" applyBorder="1" applyAlignment="1">
      <alignment/>
    </xf>
    <xf numFmtId="9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0" fillId="0" borderId="3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0" fontId="14" fillId="0" borderId="0" xfId="0" applyNumberFormat="1" applyFont="1" applyAlignment="1">
      <alignment/>
    </xf>
    <xf numFmtId="10" fontId="14" fillId="0" borderId="0" xfId="19" applyNumberFormat="1" applyFont="1" applyAlignment="1">
      <alignment/>
    </xf>
    <xf numFmtId="0" fontId="8" fillId="0" borderId="1" xfId="0" applyFont="1" applyBorder="1" applyAlignment="1">
      <alignment/>
    </xf>
    <xf numFmtId="182" fontId="9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12" fillId="0" borderId="3" xfId="0" applyFont="1" applyBorder="1" applyAlignment="1">
      <alignment/>
    </xf>
    <xf numFmtId="9" fontId="12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10" fontId="8" fillId="0" borderId="8" xfId="0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" fontId="9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3" fontId="10" fillId="0" borderId="6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84" fontId="14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3" fontId="16" fillId="0" borderId="6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176" fontId="16" fillId="0" borderId="2" xfId="0" applyNumberFormat="1" applyFont="1" applyBorder="1" applyAlignment="1">
      <alignment/>
    </xf>
    <xf numFmtId="176" fontId="14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6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0" fontId="0" fillId="0" borderId="0" xfId="19" applyNumberFormat="1" applyAlignment="1">
      <alignment/>
    </xf>
    <xf numFmtId="176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7" fontId="0" fillId="0" borderId="0" xfId="19" applyNumberFormat="1" applyFon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4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'30.2'!$B$107</c:f>
              <c:strCache>
                <c:ptCount val="1"/>
                <c:pt idx="0">
                  <c:v>Ke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'30.2'!$C$2:$CT$2</c:f>
              <c:strCache/>
            </c:strRef>
          </c:xVal>
          <c:yVal>
            <c:numRef>
              <c:f>'30.2'!$C$107:$CT$107</c:f>
              <c:numCache/>
            </c:numRef>
          </c:yVal>
          <c:smooth val="1"/>
        </c:ser>
        <c:ser>
          <c:idx val="2"/>
          <c:order val="1"/>
          <c:tx>
            <c:strRef>
              <c:f>'30.2'!$B$115</c:f>
              <c:strCache>
                <c:ptCount val="1"/>
                <c:pt idx="0">
                  <c:v>WACC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'30.2'!$C$2:$CT$2</c:f>
              <c:strCache/>
            </c:strRef>
          </c:xVal>
          <c:yVal>
            <c:numRef>
              <c:f>'30.2'!$C$115:$CT$115</c:f>
              <c:numCache/>
            </c:numRef>
          </c:yVal>
          <c:smooth val="1"/>
        </c:ser>
        <c:axId val="17952107"/>
        <c:axId val="27351236"/>
      </c:scatterChart>
      <c:valAx>
        <c:axId val="17952107"/>
        <c:scaling>
          <c:orientation val="minMax"/>
          <c:max val="39100"/>
          <c:min val="3646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ms Rmn"/>
                <a:ea typeface="Tms Rmn"/>
                <a:cs typeface="Tms Rmn"/>
              </a:defRPr>
            </a:pPr>
          </a:p>
        </c:txPr>
        <c:crossAx val="27351236"/>
        <c:crosses val="autoZero"/>
        <c:crossBetween val="midCat"/>
        <c:dispUnits/>
        <c:majorUnit val="366"/>
      </c:valAx>
      <c:valAx>
        <c:axId val="27351236"/>
        <c:scaling>
          <c:orientation val="minMax"/>
          <c:min val="0.00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ms Rmn"/>
                <a:ea typeface="Tms Rmn"/>
                <a:cs typeface="Tms Rmn"/>
              </a:defRPr>
            </a:pPr>
          </a:p>
        </c:txPr>
        <c:crossAx val="179521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"/>
          <c:y val="0.01475"/>
          <c:w val="0.416"/>
          <c:h val="0.08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10</xdr:col>
      <xdr:colOff>28575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200025" y="95250"/>
        <a:ext cx="86677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6"/>
  <sheetViews>
    <sheetView tabSelected="1" workbookViewId="0" topLeftCell="A1">
      <selection activeCell="O125" sqref="O125"/>
    </sheetView>
  </sheetViews>
  <sheetFormatPr defaultColWidth="11.00390625" defaultRowHeight="12.75"/>
  <cols>
    <col min="1" max="1" width="20.125" style="0" customWidth="1"/>
    <col min="2" max="2" width="17.00390625" style="0" customWidth="1"/>
    <col min="3" max="3" width="8.00390625" style="0" customWidth="1"/>
    <col min="4" max="4" width="16.00390625" style="0" customWidth="1"/>
    <col min="5" max="6" width="8.00390625" style="0" customWidth="1"/>
    <col min="7" max="7" width="13.375" style="0" customWidth="1"/>
    <col min="8" max="8" width="8.875" style="0" customWidth="1"/>
    <col min="9" max="9" width="8.00390625" style="0" customWidth="1"/>
    <col min="10" max="12" width="8.625" style="0" customWidth="1"/>
    <col min="13" max="98" width="8.00390625" style="0" customWidth="1"/>
    <col min="99" max="99" width="18.625" style="0" customWidth="1"/>
  </cols>
  <sheetData>
    <row r="1" spans="1:98" ht="18">
      <c r="A1" s="15" t="s">
        <v>86</v>
      </c>
      <c r="B1" s="24">
        <v>-0.02</v>
      </c>
      <c r="C1" s="8"/>
      <c r="D1" s="8" t="s">
        <v>36</v>
      </c>
      <c r="E1" s="96">
        <v>0.005</v>
      </c>
      <c r="F1" s="8"/>
      <c r="G1" s="7" t="s">
        <v>40</v>
      </c>
      <c r="H1" s="8"/>
      <c r="I1" s="8"/>
      <c r="J1" s="8"/>
      <c r="K1" s="8" t="s">
        <v>38</v>
      </c>
      <c r="L1" s="24">
        <v>0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</row>
    <row r="2" spans="2:99" ht="12.75">
      <c r="B2" s="104">
        <v>36099</v>
      </c>
      <c r="C2" s="104">
        <v>36129</v>
      </c>
      <c r="D2" s="104">
        <v>36160</v>
      </c>
      <c r="E2" s="104">
        <v>36191</v>
      </c>
      <c r="F2" s="104">
        <v>36219</v>
      </c>
      <c r="G2" s="104">
        <v>36250</v>
      </c>
      <c r="H2" s="104">
        <v>36280</v>
      </c>
      <c r="I2" s="104">
        <v>36311</v>
      </c>
      <c r="J2" s="104">
        <v>36341</v>
      </c>
      <c r="K2" s="104">
        <v>36372</v>
      </c>
      <c r="L2" s="104">
        <v>36403</v>
      </c>
      <c r="M2" s="104">
        <v>36433</v>
      </c>
      <c r="N2" s="104">
        <v>36464</v>
      </c>
      <c r="O2" s="104">
        <v>36494</v>
      </c>
      <c r="P2" s="104">
        <v>36525</v>
      </c>
      <c r="Q2" s="104">
        <v>36556</v>
      </c>
      <c r="R2" s="104">
        <v>36585</v>
      </c>
      <c r="S2" s="104">
        <v>36616</v>
      </c>
      <c r="T2" s="104">
        <v>36646</v>
      </c>
      <c r="U2" s="104">
        <v>36677</v>
      </c>
      <c r="V2" s="104">
        <v>36707</v>
      </c>
      <c r="W2" s="104">
        <v>36738</v>
      </c>
      <c r="X2" s="104">
        <v>36769</v>
      </c>
      <c r="Y2" s="104">
        <v>36799</v>
      </c>
      <c r="Z2" s="104">
        <v>36830</v>
      </c>
      <c r="AA2" s="104">
        <v>36860</v>
      </c>
      <c r="AB2" s="104">
        <v>36891</v>
      </c>
      <c r="AC2" s="104">
        <v>36922</v>
      </c>
      <c r="AD2" s="104">
        <v>36950</v>
      </c>
      <c r="AE2" s="104">
        <v>36981</v>
      </c>
      <c r="AF2" s="104">
        <v>37011</v>
      </c>
      <c r="AG2" s="104">
        <v>37042</v>
      </c>
      <c r="AH2" s="104">
        <v>37072</v>
      </c>
      <c r="AI2" s="104">
        <v>37103</v>
      </c>
      <c r="AJ2" s="104">
        <v>37134</v>
      </c>
      <c r="AK2" s="104">
        <v>37164</v>
      </c>
      <c r="AL2" s="104">
        <v>37195</v>
      </c>
      <c r="AM2" s="104">
        <v>37225</v>
      </c>
      <c r="AN2" s="104">
        <v>37256</v>
      </c>
      <c r="AO2" s="104">
        <v>37287</v>
      </c>
      <c r="AP2" s="104">
        <v>37315</v>
      </c>
      <c r="AQ2" s="104">
        <v>37346</v>
      </c>
      <c r="AR2" s="104">
        <v>37376</v>
      </c>
      <c r="AS2" s="104">
        <v>37407</v>
      </c>
      <c r="AT2" s="104">
        <v>37437</v>
      </c>
      <c r="AU2" s="104">
        <v>37468</v>
      </c>
      <c r="AV2" s="104">
        <v>37499</v>
      </c>
      <c r="AW2" s="104">
        <v>37529</v>
      </c>
      <c r="AX2" s="104">
        <v>37560</v>
      </c>
      <c r="AY2" s="104">
        <v>37590</v>
      </c>
      <c r="AZ2" s="104">
        <v>37621</v>
      </c>
      <c r="BA2" s="104">
        <v>37652</v>
      </c>
      <c r="BB2" s="104">
        <v>37680</v>
      </c>
      <c r="BC2" s="104">
        <v>37711</v>
      </c>
      <c r="BD2" s="104">
        <v>37741</v>
      </c>
      <c r="BE2" s="104">
        <v>37772</v>
      </c>
      <c r="BF2" s="104">
        <v>37802</v>
      </c>
      <c r="BG2" s="104">
        <v>37833</v>
      </c>
      <c r="BH2" s="104">
        <v>37864</v>
      </c>
      <c r="BI2" s="104">
        <v>37894</v>
      </c>
      <c r="BJ2" s="104">
        <v>37925</v>
      </c>
      <c r="BK2" s="104">
        <v>37955</v>
      </c>
      <c r="BL2" s="104">
        <v>37986</v>
      </c>
      <c r="BM2" s="104">
        <v>38017</v>
      </c>
      <c r="BN2" s="104">
        <v>38046</v>
      </c>
      <c r="BO2" s="104">
        <v>38077</v>
      </c>
      <c r="BP2" s="104">
        <v>38107</v>
      </c>
      <c r="BQ2" s="104">
        <v>38138</v>
      </c>
      <c r="BR2" s="104">
        <v>38168</v>
      </c>
      <c r="BS2" s="104">
        <v>38199</v>
      </c>
      <c r="BT2" s="104">
        <v>38230</v>
      </c>
      <c r="BU2" s="104">
        <v>38260</v>
      </c>
      <c r="BV2" s="104">
        <v>38291</v>
      </c>
      <c r="BW2" s="104">
        <v>38321</v>
      </c>
      <c r="BX2" s="104">
        <v>38352</v>
      </c>
      <c r="BY2" s="104">
        <v>38383</v>
      </c>
      <c r="BZ2" s="104">
        <v>38411</v>
      </c>
      <c r="CA2" s="104">
        <v>38442</v>
      </c>
      <c r="CB2" s="104">
        <v>38472</v>
      </c>
      <c r="CC2" s="104">
        <v>38503</v>
      </c>
      <c r="CD2" s="104">
        <v>38533</v>
      </c>
      <c r="CE2" s="104">
        <v>38564</v>
      </c>
      <c r="CF2" s="104">
        <v>38595</v>
      </c>
      <c r="CG2" s="104">
        <v>38625</v>
      </c>
      <c r="CH2" s="104">
        <v>38656</v>
      </c>
      <c r="CI2" s="104">
        <v>38686</v>
      </c>
      <c r="CJ2" s="104">
        <v>38717</v>
      </c>
      <c r="CK2" s="104">
        <v>38748</v>
      </c>
      <c r="CL2" s="104">
        <v>38776</v>
      </c>
      <c r="CM2" s="104">
        <v>38807</v>
      </c>
      <c r="CN2" s="104">
        <v>38837</v>
      </c>
      <c r="CO2" s="104">
        <v>38868</v>
      </c>
      <c r="CP2" s="104">
        <v>38898</v>
      </c>
      <c r="CQ2" s="104">
        <v>38929</v>
      </c>
      <c r="CR2" s="104">
        <v>38960</v>
      </c>
      <c r="CS2" s="104">
        <v>38990</v>
      </c>
      <c r="CT2" s="104">
        <v>39021</v>
      </c>
      <c r="CU2" t="s">
        <v>39</v>
      </c>
    </row>
    <row r="3" spans="1:100" ht="12.75">
      <c r="A3" t="s">
        <v>51</v>
      </c>
      <c r="B3" s="1"/>
      <c r="C3" s="1">
        <f aca="true" t="shared" si="0" ref="C3:M3">IF(140+C4+C5+C6&lt;C9+C11,C9+C11-C4-C5-C6,140)</f>
        <v>140</v>
      </c>
      <c r="D3" s="1">
        <f t="shared" si="0"/>
        <v>140</v>
      </c>
      <c r="E3" s="1">
        <f t="shared" si="0"/>
        <v>140</v>
      </c>
      <c r="F3" s="1">
        <f t="shared" si="0"/>
        <v>140</v>
      </c>
      <c r="G3" s="1">
        <f t="shared" si="0"/>
        <v>140</v>
      </c>
      <c r="H3" s="1">
        <f t="shared" si="0"/>
        <v>140</v>
      </c>
      <c r="I3" s="1">
        <f t="shared" si="0"/>
        <v>140</v>
      </c>
      <c r="J3" s="1">
        <f t="shared" si="0"/>
        <v>140</v>
      </c>
      <c r="K3" s="1">
        <f t="shared" si="0"/>
        <v>140</v>
      </c>
      <c r="L3" s="1">
        <f t="shared" si="0"/>
        <v>140</v>
      </c>
      <c r="M3" s="1">
        <f t="shared" si="0"/>
        <v>140</v>
      </c>
      <c r="N3" s="1">
        <f>IF(140+N4+N5+N6&lt;N9+N11,N9+N11-N4-N5-N6,140)</f>
        <v>140</v>
      </c>
      <c r="O3" s="1">
        <f>IF(140+O4+O5+O6&lt;O9+O11,O9+O11-O4-O5-O6,140)</f>
        <v>140</v>
      </c>
      <c r="P3" s="1">
        <f aca="true" t="shared" si="1" ref="P3:CA3">IF(140+P4+P5+P6&lt;P9+P11,P9+P11-P4-P5-P6,140)</f>
        <v>140</v>
      </c>
      <c r="Q3" s="1">
        <f t="shared" si="1"/>
        <v>140</v>
      </c>
      <c r="R3" s="1">
        <f t="shared" si="1"/>
        <v>140</v>
      </c>
      <c r="S3" s="1">
        <f t="shared" si="1"/>
        <v>140</v>
      </c>
      <c r="T3" s="1">
        <f t="shared" si="1"/>
        <v>140</v>
      </c>
      <c r="U3" s="1">
        <f t="shared" si="1"/>
        <v>140</v>
      </c>
      <c r="V3" s="1">
        <f t="shared" si="1"/>
        <v>140</v>
      </c>
      <c r="W3" s="1">
        <f t="shared" si="1"/>
        <v>140</v>
      </c>
      <c r="X3" s="1">
        <f t="shared" si="1"/>
        <v>140</v>
      </c>
      <c r="Y3" s="1">
        <f t="shared" si="1"/>
        <v>140</v>
      </c>
      <c r="Z3" s="1">
        <f t="shared" si="1"/>
        <v>140</v>
      </c>
      <c r="AA3" s="1">
        <f t="shared" si="1"/>
        <v>140</v>
      </c>
      <c r="AB3" s="1">
        <f t="shared" si="1"/>
        <v>140</v>
      </c>
      <c r="AC3" s="1">
        <f t="shared" si="1"/>
        <v>140</v>
      </c>
      <c r="AD3" s="1">
        <f t="shared" si="1"/>
        <v>140</v>
      </c>
      <c r="AE3" s="1">
        <f t="shared" si="1"/>
        <v>140</v>
      </c>
      <c r="AF3" s="1">
        <f t="shared" si="1"/>
        <v>140</v>
      </c>
      <c r="AG3" s="1">
        <f t="shared" si="1"/>
        <v>140</v>
      </c>
      <c r="AH3" s="1">
        <f t="shared" si="1"/>
        <v>140</v>
      </c>
      <c r="AI3" s="1">
        <f t="shared" si="1"/>
        <v>140</v>
      </c>
      <c r="AJ3" s="1">
        <f t="shared" si="1"/>
        <v>140</v>
      </c>
      <c r="AK3" s="1">
        <f t="shared" si="1"/>
        <v>140</v>
      </c>
      <c r="AL3" s="1">
        <f t="shared" si="1"/>
        <v>140</v>
      </c>
      <c r="AM3" s="1">
        <f t="shared" si="1"/>
        <v>140</v>
      </c>
      <c r="AN3" s="1">
        <f t="shared" si="1"/>
        <v>140</v>
      </c>
      <c r="AO3" s="1">
        <f t="shared" si="1"/>
        <v>140</v>
      </c>
      <c r="AP3" s="1">
        <f t="shared" si="1"/>
        <v>140</v>
      </c>
      <c r="AQ3" s="1">
        <f t="shared" si="1"/>
        <v>140</v>
      </c>
      <c r="AR3" s="1">
        <f t="shared" si="1"/>
        <v>140</v>
      </c>
      <c r="AS3" s="1">
        <f t="shared" si="1"/>
        <v>140</v>
      </c>
      <c r="AT3" s="1">
        <f t="shared" si="1"/>
        <v>140</v>
      </c>
      <c r="AU3" s="1">
        <f t="shared" si="1"/>
        <v>140</v>
      </c>
      <c r="AV3" s="1">
        <f t="shared" si="1"/>
        <v>140</v>
      </c>
      <c r="AW3" s="1">
        <f t="shared" si="1"/>
        <v>140</v>
      </c>
      <c r="AX3" s="1">
        <f t="shared" si="1"/>
        <v>140</v>
      </c>
      <c r="AY3" s="1">
        <f t="shared" si="1"/>
        <v>140</v>
      </c>
      <c r="AZ3" s="1">
        <f t="shared" si="1"/>
        <v>140</v>
      </c>
      <c r="BA3" s="1">
        <f t="shared" si="1"/>
        <v>140</v>
      </c>
      <c r="BB3" s="1">
        <f t="shared" si="1"/>
        <v>140</v>
      </c>
      <c r="BC3" s="1">
        <f t="shared" si="1"/>
        <v>140</v>
      </c>
      <c r="BD3" s="1">
        <f t="shared" si="1"/>
        <v>140</v>
      </c>
      <c r="BE3" s="1">
        <f t="shared" si="1"/>
        <v>140</v>
      </c>
      <c r="BF3" s="1">
        <f t="shared" si="1"/>
        <v>140</v>
      </c>
      <c r="BG3" s="1">
        <f t="shared" si="1"/>
        <v>140</v>
      </c>
      <c r="BH3" s="1">
        <f t="shared" si="1"/>
        <v>140</v>
      </c>
      <c r="BI3" s="1">
        <f t="shared" si="1"/>
        <v>140</v>
      </c>
      <c r="BJ3" s="1">
        <f t="shared" si="1"/>
        <v>140</v>
      </c>
      <c r="BK3" s="1">
        <f t="shared" si="1"/>
        <v>140</v>
      </c>
      <c r="BL3" s="1">
        <f t="shared" si="1"/>
        <v>140</v>
      </c>
      <c r="BM3" s="1">
        <f t="shared" si="1"/>
        <v>140</v>
      </c>
      <c r="BN3" s="1">
        <f t="shared" si="1"/>
        <v>140</v>
      </c>
      <c r="BO3" s="1">
        <f t="shared" si="1"/>
        <v>140</v>
      </c>
      <c r="BP3" s="1">
        <f t="shared" si="1"/>
        <v>140</v>
      </c>
      <c r="BQ3" s="1">
        <f t="shared" si="1"/>
        <v>140</v>
      </c>
      <c r="BR3" s="1">
        <f t="shared" si="1"/>
        <v>140</v>
      </c>
      <c r="BS3" s="1">
        <f t="shared" si="1"/>
        <v>140</v>
      </c>
      <c r="BT3" s="1">
        <f t="shared" si="1"/>
        <v>140</v>
      </c>
      <c r="BU3" s="1">
        <f t="shared" si="1"/>
        <v>140</v>
      </c>
      <c r="BV3" s="1">
        <f t="shared" si="1"/>
        <v>140</v>
      </c>
      <c r="BW3" s="1">
        <f t="shared" si="1"/>
        <v>140</v>
      </c>
      <c r="BX3" s="1">
        <f t="shared" si="1"/>
        <v>140</v>
      </c>
      <c r="BY3" s="1">
        <f t="shared" si="1"/>
        <v>140</v>
      </c>
      <c r="BZ3" s="1">
        <f t="shared" si="1"/>
        <v>140</v>
      </c>
      <c r="CA3" s="1">
        <f t="shared" si="1"/>
        <v>140</v>
      </c>
      <c r="CB3" s="1">
        <f aca="true" t="shared" si="2" ref="CB3:CU3">IF(140+CB4+CB5+CB6&lt;CB9+CB11,CB9+CB11-CB4-CB5-CB6,140)</f>
        <v>140</v>
      </c>
      <c r="CC3" s="1">
        <f t="shared" si="2"/>
        <v>140</v>
      </c>
      <c r="CD3" s="1">
        <f t="shared" si="2"/>
        <v>140</v>
      </c>
      <c r="CE3" s="1">
        <f t="shared" si="2"/>
        <v>140</v>
      </c>
      <c r="CF3" s="1">
        <f t="shared" si="2"/>
        <v>140</v>
      </c>
      <c r="CG3" s="1">
        <f t="shared" si="2"/>
        <v>140</v>
      </c>
      <c r="CH3" s="1">
        <f t="shared" si="2"/>
        <v>140</v>
      </c>
      <c r="CI3" s="1">
        <f t="shared" si="2"/>
        <v>140</v>
      </c>
      <c r="CJ3" s="1">
        <f t="shared" si="2"/>
        <v>140</v>
      </c>
      <c r="CK3" s="1">
        <f t="shared" si="2"/>
        <v>140</v>
      </c>
      <c r="CL3" s="1">
        <f t="shared" si="2"/>
        <v>140</v>
      </c>
      <c r="CM3" s="1">
        <f t="shared" si="2"/>
        <v>140</v>
      </c>
      <c r="CN3" s="1">
        <f t="shared" si="2"/>
        <v>140</v>
      </c>
      <c r="CO3" s="1">
        <f t="shared" si="2"/>
        <v>140</v>
      </c>
      <c r="CP3" s="1">
        <f t="shared" si="2"/>
        <v>140</v>
      </c>
      <c r="CQ3" s="1">
        <f t="shared" si="2"/>
        <v>140</v>
      </c>
      <c r="CR3" s="1">
        <f t="shared" si="2"/>
        <v>140</v>
      </c>
      <c r="CS3" s="1">
        <f t="shared" si="2"/>
        <v>140</v>
      </c>
      <c r="CT3" s="1">
        <v>0</v>
      </c>
      <c r="CU3" s="1">
        <f t="shared" si="2"/>
        <v>186.74663748004195</v>
      </c>
      <c r="CV3" s="1"/>
    </row>
    <row r="4" spans="1:100" ht="12.75">
      <c r="A4" t="s">
        <v>52</v>
      </c>
      <c r="B4" s="1"/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f>CU16</f>
        <v>0</v>
      </c>
      <c r="CV4" s="1"/>
    </row>
    <row r="5" spans="1:100" ht="12.75">
      <c r="A5" t="s">
        <v>46</v>
      </c>
      <c r="B5" s="17"/>
      <c r="C5" s="1">
        <f>SUM(D16:O16)*0.6</f>
        <v>1937.5494863867993</v>
      </c>
      <c r="D5" s="1">
        <f aca="true" t="shared" si="3" ref="D5:O5">D43</f>
        <v>1757.5494863867993</v>
      </c>
      <c r="E5" s="1">
        <f t="shared" si="3"/>
        <v>1581.1494863867993</v>
      </c>
      <c r="F5" s="1">
        <f t="shared" si="3"/>
        <v>1408.2774863867994</v>
      </c>
      <c r="G5" s="1">
        <f t="shared" si="3"/>
        <v>1238.8629263867995</v>
      </c>
      <c r="H5" s="1">
        <f t="shared" si="3"/>
        <v>1072.8366575867994</v>
      </c>
      <c r="I5" s="1">
        <f t="shared" si="3"/>
        <v>910.1309141627994</v>
      </c>
      <c r="J5" s="1">
        <f t="shared" si="3"/>
        <v>750.6792856072794</v>
      </c>
      <c r="K5" s="1">
        <f t="shared" si="3"/>
        <v>594.4166896228699</v>
      </c>
      <c r="L5" s="1">
        <f t="shared" si="3"/>
        <v>441.2793455581484</v>
      </c>
      <c r="M5" s="1">
        <f t="shared" si="3"/>
        <v>291.2047483747215</v>
      </c>
      <c r="N5" s="1">
        <f t="shared" si="3"/>
        <v>144.13164313496307</v>
      </c>
      <c r="O5" s="1">
        <f t="shared" si="3"/>
        <v>1520.427485031493</v>
      </c>
      <c r="P5" s="1">
        <f aca="true" t="shared" si="4" ref="P5:CA5">P43</f>
        <v>1379.1784747592292</v>
      </c>
      <c r="Q5" s="1">
        <f t="shared" si="4"/>
        <v>1240.7544446924105</v>
      </c>
      <c r="R5" s="1">
        <f t="shared" si="4"/>
        <v>1105.098895226928</v>
      </c>
      <c r="S5" s="1">
        <f t="shared" si="4"/>
        <v>972.1564567507553</v>
      </c>
      <c r="T5" s="1">
        <f t="shared" si="4"/>
        <v>841.8728670441061</v>
      </c>
      <c r="U5" s="1">
        <f t="shared" si="4"/>
        <v>714.19494913159</v>
      </c>
      <c r="V5" s="1">
        <f t="shared" si="4"/>
        <v>589.0705895773241</v>
      </c>
      <c r="W5" s="1">
        <f t="shared" si="4"/>
        <v>466.44871721414347</v>
      </c>
      <c r="X5" s="1">
        <f t="shared" si="4"/>
        <v>346.27928229822646</v>
      </c>
      <c r="Y5" s="1">
        <f t="shared" si="4"/>
        <v>228.51323608062782</v>
      </c>
      <c r="Z5" s="1">
        <f t="shared" si="4"/>
        <v>113.10251078738119</v>
      </c>
      <c r="AA5" s="1">
        <f t="shared" si="4"/>
        <v>1193.1048747302539</v>
      </c>
      <c r="AB5" s="1">
        <f t="shared" si="4"/>
        <v>1082.2644141586197</v>
      </c>
      <c r="AC5" s="1">
        <f t="shared" si="4"/>
        <v>973.6407627984183</v>
      </c>
      <c r="AD5" s="1">
        <f t="shared" si="4"/>
        <v>867.1895844654209</v>
      </c>
      <c r="AE5" s="1">
        <f t="shared" si="4"/>
        <v>762.8674296990835</v>
      </c>
      <c r="AF5" s="1">
        <f t="shared" si="4"/>
        <v>660.6317180280728</v>
      </c>
      <c r="AG5" s="1">
        <f t="shared" si="4"/>
        <v>560.4407205904823</v>
      </c>
      <c r="AH5" s="1">
        <f t="shared" si="4"/>
        <v>462.2535431016437</v>
      </c>
      <c r="AI5" s="1">
        <f t="shared" si="4"/>
        <v>366.0301091625818</v>
      </c>
      <c r="AJ5" s="1">
        <f t="shared" si="4"/>
        <v>271.73114390230126</v>
      </c>
      <c r="AK5" s="1">
        <f t="shared" si="4"/>
        <v>179.31815794722627</v>
      </c>
      <c r="AL5" s="1">
        <f t="shared" si="4"/>
        <v>88.75343171125276</v>
      </c>
      <c r="AM5" s="1">
        <f t="shared" si="4"/>
        <v>936.2493483703427</v>
      </c>
      <c r="AN5" s="1">
        <f t="shared" si="4"/>
        <v>849.2709852933137</v>
      </c>
      <c r="AO5" s="1">
        <f t="shared" si="4"/>
        <v>764.0321894778253</v>
      </c>
      <c r="AP5" s="1">
        <f t="shared" si="4"/>
        <v>680.4981695786468</v>
      </c>
      <c r="AQ5" s="1">
        <f t="shared" si="4"/>
        <v>598.6348300774519</v>
      </c>
      <c r="AR5" s="1">
        <f t="shared" si="4"/>
        <v>518.4087573662807</v>
      </c>
      <c r="AS5" s="1">
        <f t="shared" si="4"/>
        <v>439.78720610933306</v>
      </c>
      <c r="AT5" s="1">
        <f t="shared" si="4"/>
        <v>362.7380858775243</v>
      </c>
      <c r="AU5" s="1">
        <f t="shared" si="4"/>
        <v>287.22994805035177</v>
      </c>
      <c r="AV5" s="1">
        <f t="shared" si="4"/>
        <v>213.23197297972266</v>
      </c>
      <c r="AW5" s="1">
        <f t="shared" si="4"/>
        <v>140.71395741050614</v>
      </c>
      <c r="AX5" s="1">
        <f t="shared" si="4"/>
        <v>69.64630215267394</v>
      </c>
      <c r="AY5" s="1">
        <f t="shared" si="4"/>
        <v>734.690521252016</v>
      </c>
      <c r="AZ5" s="1">
        <f t="shared" si="4"/>
        <v>666.4371451423939</v>
      </c>
      <c r="BA5" s="1">
        <f t="shared" si="4"/>
        <v>599.5488365549643</v>
      </c>
      <c r="BB5" s="1">
        <f t="shared" si="4"/>
        <v>533.9982941392832</v>
      </c>
      <c r="BC5" s="1">
        <f t="shared" si="4"/>
        <v>469.75876257191584</v>
      </c>
      <c r="BD5" s="1">
        <f t="shared" si="4"/>
        <v>406.80402163589577</v>
      </c>
      <c r="BE5" s="1">
        <f t="shared" si="4"/>
        <v>345.1083755185962</v>
      </c>
      <c r="BF5" s="1">
        <f t="shared" si="4"/>
        <v>284.64664232364254</v>
      </c>
      <c r="BG5" s="1">
        <f t="shared" si="4"/>
        <v>225.39414379258795</v>
      </c>
      <c r="BH5" s="1">
        <f t="shared" si="4"/>
        <v>167.32669523215446</v>
      </c>
      <c r="BI5" s="1">
        <f t="shared" si="4"/>
        <v>110.42059564292965</v>
      </c>
      <c r="BJ5" s="1">
        <f t="shared" si="4"/>
        <v>54.652618045489334</v>
      </c>
      <c r="BK5" s="1">
        <f t="shared" si="4"/>
        <v>576.5239387958933</v>
      </c>
      <c r="BL5" s="1">
        <f t="shared" si="4"/>
        <v>522.9643731113116</v>
      </c>
      <c r="BM5" s="1">
        <f t="shared" si="4"/>
        <v>470.4759987404216</v>
      </c>
      <c r="BN5" s="1">
        <f t="shared" si="4"/>
        <v>419.0373918569493</v>
      </c>
      <c r="BO5" s="1">
        <f t="shared" si="4"/>
        <v>368.6275571111465</v>
      </c>
      <c r="BP5" s="1">
        <f t="shared" si="4"/>
        <v>319.22591906025974</v>
      </c>
      <c r="BQ5" s="1">
        <f t="shared" si="4"/>
        <v>270.8123137703908</v>
      </c>
      <c r="BR5" s="1">
        <f t="shared" si="4"/>
        <v>223.3669805863192</v>
      </c>
      <c r="BS5" s="1">
        <f t="shared" si="4"/>
        <v>176.870554065929</v>
      </c>
      <c r="BT5" s="1">
        <f t="shared" si="4"/>
        <v>131.30405607594665</v>
      </c>
      <c r="BU5" s="1">
        <f t="shared" si="4"/>
        <v>86.64888804576393</v>
      </c>
      <c r="BV5" s="1">
        <f t="shared" si="4"/>
        <v>42.88682337618487</v>
      </c>
      <c r="BW5" s="1">
        <f t="shared" si="4"/>
        <v>514.6418805142472</v>
      </c>
      <c r="BX5" s="1">
        <f t="shared" si="4"/>
        <v>471.75505713805967</v>
      </c>
      <c r="BY5" s="1">
        <f t="shared" si="4"/>
        <v>428.8682337618722</v>
      </c>
      <c r="BZ5" s="1">
        <f t="shared" si="4"/>
        <v>385.98141038568474</v>
      </c>
      <c r="CA5" s="1">
        <f t="shared" si="4"/>
        <v>343.0945870094973</v>
      </c>
      <c r="CB5" s="1">
        <f aca="true" t="shared" si="5" ref="CB5:CS5">CB43</f>
        <v>300.2077636333098</v>
      </c>
      <c r="CC5" s="1">
        <f t="shared" si="5"/>
        <v>257.32094025712234</v>
      </c>
      <c r="CD5" s="1">
        <f t="shared" si="5"/>
        <v>214.43411688093488</v>
      </c>
      <c r="CE5" s="1">
        <f t="shared" si="5"/>
        <v>171.54729350474742</v>
      </c>
      <c r="CF5" s="1">
        <f t="shared" si="5"/>
        <v>128.66047012855995</v>
      </c>
      <c r="CG5" s="1">
        <f t="shared" si="5"/>
        <v>85.77364675237247</v>
      </c>
      <c r="CH5" s="1">
        <f t="shared" si="5"/>
        <v>42.88682337618498</v>
      </c>
      <c r="CI5" s="1">
        <f t="shared" si="5"/>
        <v>471.7550571380598</v>
      </c>
      <c r="CJ5" s="1">
        <f t="shared" si="5"/>
        <v>428.8682337618723</v>
      </c>
      <c r="CK5" s="1">
        <f t="shared" si="5"/>
        <v>385.98141038568485</v>
      </c>
      <c r="CL5" s="1">
        <f t="shared" si="5"/>
        <v>343.0945870094974</v>
      </c>
      <c r="CM5" s="1">
        <f t="shared" si="5"/>
        <v>300.2077636333099</v>
      </c>
      <c r="CN5" s="1">
        <f t="shared" si="5"/>
        <v>257.32094025712246</v>
      </c>
      <c r="CO5" s="1">
        <f t="shared" si="5"/>
        <v>214.434116880935</v>
      </c>
      <c r="CP5" s="1">
        <f t="shared" si="5"/>
        <v>171.54729350474753</v>
      </c>
      <c r="CQ5" s="1">
        <f t="shared" si="5"/>
        <v>128.66047012856006</v>
      </c>
      <c r="CR5" s="1">
        <f t="shared" si="5"/>
        <v>85.77364675237258</v>
      </c>
      <c r="CS5" s="1">
        <f t="shared" si="5"/>
        <v>42.88682337618509</v>
      </c>
      <c r="CT5" s="1">
        <v>0</v>
      </c>
      <c r="CU5" s="1">
        <f>CU43</f>
        <v>0</v>
      </c>
      <c r="CV5" s="1"/>
    </row>
    <row r="6" spans="1:100" ht="12.75">
      <c r="A6" t="s">
        <v>53</v>
      </c>
      <c r="B6" s="17"/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/>
    </row>
    <row r="7" spans="1:100" s="3" customFormat="1" ht="12.75">
      <c r="A7" s="12" t="s">
        <v>69</v>
      </c>
      <c r="B7" s="13"/>
      <c r="C7" s="13">
        <f aca="true" t="shared" si="6" ref="C7:O7">C3+C4+C5+C6</f>
        <v>2077.5494863867993</v>
      </c>
      <c r="D7" s="13">
        <f t="shared" si="6"/>
        <v>1897.5494863867993</v>
      </c>
      <c r="E7" s="13">
        <f t="shared" si="6"/>
        <v>1721.1494863867993</v>
      </c>
      <c r="F7" s="13">
        <f t="shared" si="6"/>
        <v>1548.2774863867994</v>
      </c>
      <c r="G7" s="13">
        <f t="shared" si="6"/>
        <v>1378.8629263867995</v>
      </c>
      <c r="H7" s="13">
        <f t="shared" si="6"/>
        <v>1212.8366575867994</v>
      </c>
      <c r="I7" s="13">
        <f t="shared" si="6"/>
        <v>1050.1309141627994</v>
      </c>
      <c r="J7" s="13">
        <f t="shared" si="6"/>
        <v>890.6792856072794</v>
      </c>
      <c r="K7" s="13">
        <f t="shared" si="6"/>
        <v>734.4166896228699</v>
      </c>
      <c r="L7" s="13">
        <f t="shared" si="6"/>
        <v>581.2793455581484</v>
      </c>
      <c r="M7" s="13">
        <f t="shared" si="6"/>
        <v>431.2047483747215</v>
      </c>
      <c r="N7" s="13">
        <f t="shared" si="6"/>
        <v>284.13164313496304</v>
      </c>
      <c r="O7" s="13">
        <f t="shared" si="6"/>
        <v>1660.427485031493</v>
      </c>
      <c r="P7" s="13">
        <f aca="true" t="shared" si="7" ref="P7:CA7">P3+P4+P5+P6</f>
        <v>1519.1784747592292</v>
      </c>
      <c r="Q7" s="13">
        <f t="shared" si="7"/>
        <v>1380.7544446924105</v>
      </c>
      <c r="R7" s="13">
        <f t="shared" si="7"/>
        <v>1245.098895226928</v>
      </c>
      <c r="S7" s="13">
        <f t="shared" si="7"/>
        <v>1112.1564567507553</v>
      </c>
      <c r="T7" s="13">
        <f t="shared" si="7"/>
        <v>981.8728670441061</v>
      </c>
      <c r="U7" s="13">
        <f t="shared" si="7"/>
        <v>854.19494913159</v>
      </c>
      <c r="V7" s="13">
        <f t="shared" si="7"/>
        <v>729.0705895773241</v>
      </c>
      <c r="W7" s="13">
        <f t="shared" si="7"/>
        <v>606.4487172141435</v>
      </c>
      <c r="X7" s="13">
        <f t="shared" si="7"/>
        <v>486.27928229822646</v>
      </c>
      <c r="Y7" s="13">
        <f t="shared" si="7"/>
        <v>368.51323608062785</v>
      </c>
      <c r="Z7" s="13">
        <f t="shared" si="7"/>
        <v>253.1025107873812</v>
      </c>
      <c r="AA7" s="13">
        <f t="shared" si="7"/>
        <v>1333.1048747302539</v>
      </c>
      <c r="AB7" s="13">
        <f t="shared" si="7"/>
        <v>1222.2644141586197</v>
      </c>
      <c r="AC7" s="13">
        <f t="shared" si="7"/>
        <v>1113.6407627984183</v>
      </c>
      <c r="AD7" s="13">
        <f t="shared" si="7"/>
        <v>1007.1895844654209</v>
      </c>
      <c r="AE7" s="13">
        <f t="shared" si="7"/>
        <v>902.8674296990835</v>
      </c>
      <c r="AF7" s="13">
        <f t="shared" si="7"/>
        <v>800.6317180280728</v>
      </c>
      <c r="AG7" s="13">
        <f t="shared" si="7"/>
        <v>700.4407205904823</v>
      </c>
      <c r="AH7" s="13">
        <f t="shared" si="7"/>
        <v>602.2535431016437</v>
      </c>
      <c r="AI7" s="13">
        <f t="shared" si="7"/>
        <v>506.0301091625818</v>
      </c>
      <c r="AJ7" s="13">
        <f t="shared" si="7"/>
        <v>411.73114390230126</v>
      </c>
      <c r="AK7" s="13">
        <f t="shared" si="7"/>
        <v>319.31815794722627</v>
      </c>
      <c r="AL7" s="13">
        <f t="shared" si="7"/>
        <v>228.75343171125274</v>
      </c>
      <c r="AM7" s="13">
        <f t="shared" si="7"/>
        <v>1076.2493483703427</v>
      </c>
      <c r="AN7" s="13">
        <f t="shared" si="7"/>
        <v>989.2709852933137</v>
      </c>
      <c r="AO7" s="13">
        <f t="shared" si="7"/>
        <v>904.0321894778253</v>
      </c>
      <c r="AP7" s="13">
        <f t="shared" si="7"/>
        <v>820.4981695786468</v>
      </c>
      <c r="AQ7" s="13">
        <f t="shared" si="7"/>
        <v>738.6348300774519</v>
      </c>
      <c r="AR7" s="13">
        <f t="shared" si="7"/>
        <v>658.4087573662807</v>
      </c>
      <c r="AS7" s="13">
        <f t="shared" si="7"/>
        <v>579.787206109333</v>
      </c>
      <c r="AT7" s="13">
        <f t="shared" si="7"/>
        <v>502.7380858775243</v>
      </c>
      <c r="AU7" s="13">
        <f t="shared" si="7"/>
        <v>427.22994805035177</v>
      </c>
      <c r="AV7" s="13">
        <f t="shared" si="7"/>
        <v>353.2319729797226</v>
      </c>
      <c r="AW7" s="13">
        <f t="shared" si="7"/>
        <v>280.71395741050617</v>
      </c>
      <c r="AX7" s="13">
        <f t="shared" si="7"/>
        <v>209.64630215267394</v>
      </c>
      <c r="AY7" s="13">
        <f t="shared" si="7"/>
        <v>874.690521252016</v>
      </c>
      <c r="AZ7" s="13">
        <f t="shared" si="7"/>
        <v>806.4371451423939</v>
      </c>
      <c r="BA7" s="13">
        <f t="shared" si="7"/>
        <v>739.5488365549643</v>
      </c>
      <c r="BB7" s="13">
        <f t="shared" si="7"/>
        <v>673.9982941392832</v>
      </c>
      <c r="BC7" s="13">
        <f t="shared" si="7"/>
        <v>609.7587625719159</v>
      </c>
      <c r="BD7" s="13">
        <f t="shared" si="7"/>
        <v>546.8040216358958</v>
      </c>
      <c r="BE7" s="13">
        <f t="shared" si="7"/>
        <v>485.1083755185962</v>
      </c>
      <c r="BF7" s="13">
        <f t="shared" si="7"/>
        <v>424.64664232364254</v>
      </c>
      <c r="BG7" s="13">
        <f t="shared" si="7"/>
        <v>365.39414379258795</v>
      </c>
      <c r="BH7" s="13">
        <f t="shared" si="7"/>
        <v>307.32669523215446</v>
      </c>
      <c r="BI7" s="13">
        <f t="shared" si="7"/>
        <v>250.42059564292964</v>
      </c>
      <c r="BJ7" s="13">
        <f t="shared" si="7"/>
        <v>194.65261804548933</v>
      </c>
      <c r="BK7" s="13">
        <f t="shared" si="7"/>
        <v>716.5239387958933</v>
      </c>
      <c r="BL7" s="13">
        <f t="shared" si="7"/>
        <v>662.9643731113116</v>
      </c>
      <c r="BM7" s="13">
        <f t="shared" si="7"/>
        <v>610.4759987404216</v>
      </c>
      <c r="BN7" s="13">
        <f t="shared" si="7"/>
        <v>559.0373918569493</v>
      </c>
      <c r="BO7" s="13">
        <f t="shared" si="7"/>
        <v>508.6275571111465</v>
      </c>
      <c r="BP7" s="13">
        <f t="shared" si="7"/>
        <v>459.22591906025974</v>
      </c>
      <c r="BQ7" s="13">
        <f t="shared" si="7"/>
        <v>410.8123137703908</v>
      </c>
      <c r="BR7" s="13">
        <f t="shared" si="7"/>
        <v>363.3669805863192</v>
      </c>
      <c r="BS7" s="13">
        <f t="shared" si="7"/>
        <v>316.870554065929</v>
      </c>
      <c r="BT7" s="13">
        <f t="shared" si="7"/>
        <v>271.3040560759466</v>
      </c>
      <c r="BU7" s="13">
        <f t="shared" si="7"/>
        <v>226.64888804576393</v>
      </c>
      <c r="BV7" s="13">
        <f t="shared" si="7"/>
        <v>182.88682337618488</v>
      </c>
      <c r="BW7" s="13">
        <f t="shared" si="7"/>
        <v>654.6418805142472</v>
      </c>
      <c r="BX7" s="13">
        <f t="shared" si="7"/>
        <v>611.7550571380597</v>
      </c>
      <c r="BY7" s="13">
        <f t="shared" si="7"/>
        <v>568.8682337618723</v>
      </c>
      <c r="BZ7" s="13">
        <f t="shared" si="7"/>
        <v>525.9814103856847</v>
      </c>
      <c r="CA7" s="13">
        <f t="shared" si="7"/>
        <v>483.0945870094973</v>
      </c>
      <c r="CB7" s="13">
        <f aca="true" t="shared" si="8" ref="CB7:CU7">CB3+CB4+CB5+CB6</f>
        <v>440.2077636333098</v>
      </c>
      <c r="CC7" s="13">
        <f t="shared" si="8"/>
        <v>397.32094025712234</v>
      </c>
      <c r="CD7" s="13">
        <f t="shared" si="8"/>
        <v>354.4341168809349</v>
      </c>
      <c r="CE7" s="13">
        <f t="shared" si="8"/>
        <v>311.5472935047474</v>
      </c>
      <c r="CF7" s="13">
        <f t="shared" si="8"/>
        <v>268.66047012855995</v>
      </c>
      <c r="CG7" s="13">
        <f t="shared" si="8"/>
        <v>225.77364675237249</v>
      </c>
      <c r="CH7" s="13">
        <f t="shared" si="8"/>
        <v>182.88682337618496</v>
      </c>
      <c r="CI7" s="13">
        <f t="shared" si="8"/>
        <v>611.7550571380598</v>
      </c>
      <c r="CJ7" s="13">
        <f t="shared" si="8"/>
        <v>568.8682337618723</v>
      </c>
      <c r="CK7" s="13">
        <f t="shared" si="8"/>
        <v>525.9814103856849</v>
      </c>
      <c r="CL7" s="13">
        <f t="shared" si="8"/>
        <v>483.0945870094974</v>
      </c>
      <c r="CM7" s="13">
        <f t="shared" si="8"/>
        <v>440.2077636333099</v>
      </c>
      <c r="CN7" s="13">
        <f t="shared" si="8"/>
        <v>397.32094025712246</v>
      </c>
      <c r="CO7" s="13">
        <f t="shared" si="8"/>
        <v>354.434116880935</v>
      </c>
      <c r="CP7" s="13">
        <f t="shared" si="8"/>
        <v>311.54729350474753</v>
      </c>
      <c r="CQ7" s="13">
        <f t="shared" si="8"/>
        <v>268.66047012856006</v>
      </c>
      <c r="CR7" s="13">
        <f t="shared" si="8"/>
        <v>225.7736467523726</v>
      </c>
      <c r="CS7" s="13">
        <f t="shared" si="8"/>
        <v>182.88682337618508</v>
      </c>
      <c r="CT7" s="13">
        <v>0</v>
      </c>
      <c r="CU7" s="13">
        <f t="shared" si="8"/>
        <v>186.74663748004195</v>
      </c>
      <c r="CV7" s="1"/>
    </row>
    <row r="8" spans="2:10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.75">
      <c r="A9" t="s">
        <v>54</v>
      </c>
      <c r="B9" s="1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f>CU23</f>
        <v>0</v>
      </c>
      <c r="CV9" s="1"/>
    </row>
    <row r="10" spans="1:100" ht="12.75">
      <c r="A10" t="s">
        <v>70</v>
      </c>
      <c r="B10" s="1"/>
      <c r="C10" s="1">
        <f aca="true" t="shared" si="9" ref="C10:O10">IF(C3&gt;140,0,C3+C4+C5+C6-C9-C11)</f>
        <v>1677.5494863867993</v>
      </c>
      <c r="D10" s="1">
        <f t="shared" si="9"/>
        <v>1486.3821348459596</v>
      </c>
      <c r="E10" s="1">
        <f t="shared" si="9"/>
        <v>1298.5652812504975</v>
      </c>
      <c r="F10" s="1">
        <f t="shared" si="9"/>
        <v>1114.0304970942493</v>
      </c>
      <c r="G10" s="1">
        <f t="shared" si="9"/>
        <v>932.710718185532</v>
      </c>
      <c r="H10" s="1">
        <f t="shared" si="9"/>
        <v>754.5402173480886</v>
      </c>
      <c r="I10" s="1">
        <f t="shared" si="9"/>
        <v>579.4545776679728</v>
      </c>
      <c r="J10" s="1">
        <f t="shared" si="9"/>
        <v>407.3906662754599</v>
      </c>
      <c r="K10" s="1">
        <f t="shared" si="9"/>
        <v>238.28660865127983</v>
      </c>
      <c r="L10" s="1">
        <f t="shared" si="9"/>
        <v>72.08176344668732</v>
      </c>
      <c r="M10" s="1">
        <f t="shared" si="9"/>
        <v>0</v>
      </c>
      <c r="N10" s="1">
        <f t="shared" si="9"/>
        <v>0</v>
      </c>
      <c r="O10" s="1">
        <f t="shared" si="9"/>
        <v>1363.3239940143833</v>
      </c>
      <c r="P10" s="1">
        <f aca="true" t="shared" si="10" ref="P10:CA10">IF(P3&gt;140,0,P3+P4+P5+P6-P9-P11)</f>
        <v>1213.4525447996589</v>
      </c>
      <c r="Q10" s="1">
        <f t="shared" si="10"/>
        <v>1066.2107096612253</v>
      </c>
      <c r="R10" s="1">
        <f t="shared" si="10"/>
        <v>921.5447928728333</v>
      </c>
      <c r="S10" s="1">
        <f t="shared" si="10"/>
        <v>779.4021693124234</v>
      </c>
      <c r="T10" s="1">
        <f t="shared" si="10"/>
        <v>639.7312630401132</v>
      </c>
      <c r="U10" s="1">
        <f t="shared" si="10"/>
        <v>502.48152630459083</v>
      </c>
      <c r="V10" s="1">
        <f t="shared" si="10"/>
        <v>367.6034189693548</v>
      </c>
      <c r="W10" s="1">
        <f t="shared" si="10"/>
        <v>235.04838835039595</v>
      </c>
      <c r="X10" s="1">
        <f t="shared" si="10"/>
        <v>104.76884945709759</v>
      </c>
      <c r="Y10" s="1">
        <f t="shared" si="10"/>
        <v>0</v>
      </c>
      <c r="Z10" s="1">
        <f t="shared" si="10"/>
        <v>-2.842170943040401E-14</v>
      </c>
      <c r="AA10" s="1">
        <f t="shared" si="10"/>
        <v>1069.8231379720082</v>
      </c>
      <c r="AB10" s="1">
        <f t="shared" si="10"/>
        <v>952.216505362843</v>
      </c>
      <c r="AC10" s="1">
        <f t="shared" si="10"/>
        <v>836.673374896312</v>
      </c>
      <c r="AD10" s="1">
        <f t="shared" si="10"/>
        <v>723.1516106380338</v>
      </c>
      <c r="AE10" s="1">
        <f t="shared" si="10"/>
        <v>611.6099167746402</v>
      </c>
      <c r="AF10" s="1">
        <f t="shared" si="10"/>
        <v>502.00782080356237</v>
      </c>
      <c r="AG10" s="1">
        <f t="shared" si="10"/>
        <v>394.30565705899943</v>
      </c>
      <c r="AH10" s="1">
        <f t="shared" si="10"/>
        <v>288.4645505673423</v>
      </c>
      <c r="AI10" s="1">
        <f t="shared" si="10"/>
        <v>184.4464012254669</v>
      </c>
      <c r="AJ10" s="1">
        <f t="shared" si="10"/>
        <v>82.21386829543746</v>
      </c>
      <c r="AK10" s="1">
        <f t="shared" si="10"/>
        <v>0</v>
      </c>
      <c r="AL10" s="1">
        <f t="shared" si="10"/>
        <v>0</v>
      </c>
      <c r="AM10" s="1">
        <f t="shared" si="10"/>
        <v>839.5081078050771</v>
      </c>
      <c r="AN10" s="1">
        <f t="shared" si="10"/>
        <v>747.2202163745308</v>
      </c>
      <c r="AO10" s="1">
        <f t="shared" si="10"/>
        <v>656.551589584772</v>
      </c>
      <c r="AP10" s="1">
        <f t="shared" si="10"/>
        <v>567.4691626634217</v>
      </c>
      <c r="AQ10" s="1">
        <f t="shared" si="10"/>
        <v>479.94053009510947</v>
      </c>
      <c r="AR10" s="1">
        <f t="shared" si="10"/>
        <v>393.93393243021825</v>
      </c>
      <c r="AS10" s="1">
        <f t="shared" si="10"/>
        <v>309.4182433574359</v>
      </c>
      <c r="AT10" s="1">
        <f t="shared" si="10"/>
        <v>226.3629570348367</v>
      </c>
      <c r="AU10" s="1">
        <f t="shared" si="10"/>
        <v>144.73817567432314</v>
      </c>
      <c r="AV10" s="1">
        <f t="shared" si="10"/>
        <v>64.51459737436033</v>
      </c>
      <c r="AW10" s="1">
        <f t="shared" si="10"/>
        <v>0</v>
      </c>
      <c r="AX10" s="1">
        <f t="shared" si="10"/>
        <v>-2.842170943040401E-14</v>
      </c>
      <c r="AY10" s="1">
        <f t="shared" si="10"/>
        <v>658.7760519056012</v>
      </c>
      <c r="AZ10" s="1">
        <f t="shared" si="10"/>
        <v>586.3562001018299</v>
      </c>
      <c r="BA10" s="1">
        <f t="shared" si="10"/>
        <v>515.2070123418372</v>
      </c>
      <c r="BB10" s="1">
        <f t="shared" si="10"/>
        <v>445.3025421457703</v>
      </c>
      <c r="BC10" s="1">
        <f t="shared" si="10"/>
        <v>376.61736036377727</v>
      </c>
      <c r="BD10" s="1">
        <f t="shared" si="10"/>
        <v>309.12654482460664</v>
      </c>
      <c r="BE10" s="1">
        <f t="shared" si="10"/>
        <v>242.80567019122392</v>
      </c>
      <c r="BF10" s="1">
        <f t="shared" si="10"/>
        <v>177.63079801929814</v>
      </c>
      <c r="BG10" s="1">
        <f t="shared" si="10"/>
        <v>113.57846701450654</v>
      </c>
      <c r="BH10" s="1">
        <f t="shared" si="10"/>
        <v>50.62568348467755</v>
      </c>
      <c r="BI10" s="1">
        <f t="shared" si="10"/>
        <v>0</v>
      </c>
      <c r="BJ10" s="1">
        <f t="shared" si="10"/>
        <v>0</v>
      </c>
      <c r="BK10" s="1">
        <f t="shared" si="10"/>
        <v>516.9525851263097</v>
      </c>
      <c r="BL10" s="1">
        <f t="shared" si="10"/>
        <v>460.1235162854946</v>
      </c>
      <c r="BM10" s="1">
        <f t="shared" si="10"/>
        <v>404.291558770081</v>
      </c>
      <c r="BN10" s="1">
        <f t="shared" si="10"/>
        <v>349.4363519434064</v>
      </c>
      <c r="BO10" s="1">
        <f t="shared" si="10"/>
        <v>295.5379411263116</v>
      </c>
      <c r="BP10" s="1">
        <f t="shared" si="10"/>
        <v>242.57676947422397</v>
      </c>
      <c r="BQ10" s="1">
        <f t="shared" si="10"/>
        <v>190.53367001668948</v>
      </c>
      <c r="BR10" s="1">
        <f t="shared" si="10"/>
        <v>139.3898578561015</v>
      </c>
      <c r="BS10" s="1">
        <f t="shared" si="10"/>
        <v>89.12692252244449</v>
      </c>
      <c r="BT10" s="1">
        <f t="shared" si="10"/>
        <v>39.726820480931025</v>
      </c>
      <c r="BU10" s="1">
        <f t="shared" si="10"/>
        <v>0</v>
      </c>
      <c r="BV10" s="1">
        <f t="shared" si="10"/>
        <v>0</v>
      </c>
      <c r="BW10" s="1">
        <f t="shared" si="10"/>
        <v>467.89524303420546</v>
      </c>
      <c r="BX10" s="1">
        <f t="shared" si="10"/>
        <v>422.5522912832637</v>
      </c>
      <c r="BY10" s="1">
        <f t="shared" si="10"/>
        <v>377.0733106770692</v>
      </c>
      <c r="BZ10" s="1">
        <f t="shared" si="10"/>
        <v>331.45789312905595</v>
      </c>
      <c r="CA10" s="1">
        <f t="shared" si="10"/>
        <v>285.7056293283988</v>
      </c>
      <c r="CB10" s="1">
        <f aca="true" t="shared" si="11" ref="CB10:CS10">IF(CB3&gt;140,0,CB3+CB4+CB5+CB6-CB9-CB11)</f>
        <v>239.81610873633966</v>
      </c>
      <c r="CC10" s="1">
        <f t="shared" si="11"/>
        <v>193.78891958250435</v>
      </c>
      <c r="CD10" s="1">
        <f t="shared" si="11"/>
        <v>147.62364886120753</v>
      </c>
      <c r="CE10" s="1">
        <f t="shared" si="11"/>
        <v>101.31988232774683</v>
      </c>
      <c r="CF10" s="1">
        <f t="shared" si="11"/>
        <v>54.87720449468574</v>
      </c>
      <c r="CG10" s="1">
        <f t="shared" si="11"/>
        <v>8.295198628125462</v>
      </c>
      <c r="CH10" s="1">
        <f t="shared" si="11"/>
        <v>0</v>
      </c>
      <c r="CI10" s="1">
        <f t="shared" si="11"/>
        <v>425.00841965801794</v>
      </c>
      <c r="CJ10" s="1">
        <f t="shared" si="11"/>
        <v>379.5368074369476</v>
      </c>
      <c r="CK10" s="1">
        <f t="shared" si="11"/>
        <v>333.9287803792142</v>
      </c>
      <c r="CL10" s="1">
        <f t="shared" si="11"/>
        <v>288.1839292403075</v>
      </c>
      <c r="CM10" s="1">
        <f t="shared" si="11"/>
        <v>242.30184354798408</v>
      </c>
      <c r="CN10" s="1">
        <f t="shared" si="11"/>
        <v>196.2821115985837</v>
      </c>
      <c r="CO10" s="1">
        <f t="shared" si="11"/>
        <v>150.12432045333512</v>
      </c>
      <c r="CP10" s="1">
        <f t="shared" si="11"/>
        <v>103.82805593465079</v>
      </c>
      <c r="CQ10" s="1">
        <f t="shared" si="11"/>
        <v>57.39290262241042</v>
      </c>
      <c r="CR10" s="1">
        <f t="shared" si="11"/>
        <v>10.818443850233308</v>
      </c>
      <c r="CS10" s="1">
        <f t="shared" si="11"/>
        <v>0</v>
      </c>
      <c r="CT10" s="1">
        <v>0</v>
      </c>
      <c r="CU10" s="1">
        <v>0</v>
      </c>
      <c r="CV10" s="1"/>
    </row>
    <row r="11" spans="1:100" ht="12.75">
      <c r="A11" t="s">
        <v>68</v>
      </c>
      <c r="B11" s="1"/>
      <c r="C11" s="1">
        <v>400</v>
      </c>
      <c r="D11" s="1">
        <f aca="true" t="shared" si="12" ref="D11:AI11">C11+D26</f>
        <v>411.1673515408396</v>
      </c>
      <c r="E11" s="1">
        <f t="shared" si="12"/>
        <v>422.5842051363017</v>
      </c>
      <c r="F11" s="1">
        <f t="shared" si="12"/>
        <v>434.2469892925502</v>
      </c>
      <c r="G11" s="1">
        <f t="shared" si="12"/>
        <v>446.15220820126746</v>
      </c>
      <c r="H11" s="1">
        <f t="shared" si="12"/>
        <v>458.2964402387109</v>
      </c>
      <c r="I11" s="1">
        <f t="shared" si="12"/>
        <v>470.6763364948266</v>
      </c>
      <c r="J11" s="1">
        <f t="shared" si="12"/>
        <v>483.2886193318195</v>
      </c>
      <c r="K11" s="1">
        <f t="shared" si="12"/>
        <v>496.13008097159</v>
      </c>
      <c r="L11" s="1">
        <f t="shared" si="12"/>
        <v>509.1975821114611</v>
      </c>
      <c r="M11" s="1">
        <f t="shared" si="12"/>
        <v>431.2047483747215</v>
      </c>
      <c r="N11" s="1">
        <f t="shared" si="12"/>
        <v>284.13164313496304</v>
      </c>
      <c r="O11" s="1">
        <f t="shared" si="12"/>
        <v>297.1034910171097</v>
      </c>
      <c r="P11" s="1">
        <f t="shared" si="12"/>
        <v>305.72592995957035</v>
      </c>
      <c r="Q11" s="1">
        <f t="shared" si="12"/>
        <v>314.54373503118507</v>
      </c>
      <c r="R11" s="1">
        <f t="shared" si="12"/>
        <v>323.5541023540948</v>
      </c>
      <c r="S11" s="1">
        <f t="shared" si="12"/>
        <v>332.75428743833186</v>
      </c>
      <c r="T11" s="1">
        <f t="shared" si="12"/>
        <v>342.141604003993</v>
      </c>
      <c r="U11" s="1">
        <f t="shared" si="12"/>
        <v>351.71342282699914</v>
      </c>
      <c r="V11" s="1">
        <f t="shared" si="12"/>
        <v>361.4671706079693</v>
      </c>
      <c r="W11" s="1">
        <f t="shared" si="12"/>
        <v>371.4003288637475</v>
      </c>
      <c r="X11" s="1">
        <f t="shared" si="12"/>
        <v>381.5104328411289</v>
      </c>
      <c r="Y11" s="1">
        <f t="shared" si="12"/>
        <v>368.51323608062785</v>
      </c>
      <c r="Z11" s="1">
        <f t="shared" si="12"/>
        <v>253.10251078738122</v>
      </c>
      <c r="AA11" s="1">
        <f t="shared" si="12"/>
        <v>263.2817367582456</v>
      </c>
      <c r="AB11" s="1">
        <f t="shared" si="12"/>
        <v>270.04790879577666</v>
      </c>
      <c r="AC11" s="1">
        <f t="shared" si="12"/>
        <v>276.9673879021063</v>
      </c>
      <c r="AD11" s="1">
        <f t="shared" si="12"/>
        <v>284.0379738273871</v>
      </c>
      <c r="AE11" s="1">
        <f t="shared" si="12"/>
        <v>291.25751292444335</v>
      </c>
      <c r="AF11" s="1">
        <f t="shared" si="12"/>
        <v>298.6238972245104</v>
      </c>
      <c r="AG11" s="1">
        <f t="shared" si="12"/>
        <v>306.1350635314829</v>
      </c>
      <c r="AH11" s="1">
        <f t="shared" si="12"/>
        <v>313.78899253430137</v>
      </c>
      <c r="AI11" s="1">
        <f t="shared" si="12"/>
        <v>321.5837079371149</v>
      </c>
      <c r="AJ11" s="1">
        <f aca="true" t="shared" si="13" ref="AJ11:BO11">AI11+AJ26</f>
        <v>329.5172756068638</v>
      </c>
      <c r="AK11" s="1">
        <f t="shared" si="13"/>
        <v>319.31815794722627</v>
      </c>
      <c r="AL11" s="1">
        <f t="shared" si="13"/>
        <v>228.75343171125274</v>
      </c>
      <c r="AM11" s="1">
        <f t="shared" si="13"/>
        <v>236.7412405652656</v>
      </c>
      <c r="AN11" s="1">
        <f t="shared" si="13"/>
        <v>242.05076891878298</v>
      </c>
      <c r="AO11" s="1">
        <f t="shared" si="13"/>
        <v>247.48059989305335</v>
      </c>
      <c r="AP11" s="1">
        <f t="shared" si="13"/>
        <v>253.0290069152251</v>
      </c>
      <c r="AQ11" s="1">
        <f t="shared" si="13"/>
        <v>258.6942999823424</v>
      </c>
      <c r="AR11" s="1">
        <f t="shared" si="13"/>
        <v>264.4748249360625</v>
      </c>
      <c r="AS11" s="1">
        <f t="shared" si="13"/>
        <v>270.36896275189713</v>
      </c>
      <c r="AT11" s="1">
        <f t="shared" si="13"/>
        <v>276.3751288426876</v>
      </c>
      <c r="AU11" s="1">
        <f t="shared" si="13"/>
        <v>282.4917723760286</v>
      </c>
      <c r="AV11" s="1">
        <f t="shared" si="13"/>
        <v>288.7173756053623</v>
      </c>
      <c r="AW11" s="1">
        <f t="shared" si="13"/>
        <v>280.71395741050617</v>
      </c>
      <c r="AX11" s="1">
        <f t="shared" si="13"/>
        <v>209.64630215267397</v>
      </c>
      <c r="AY11" s="1">
        <f t="shared" si="13"/>
        <v>215.91446934641476</v>
      </c>
      <c r="AZ11" s="1">
        <f t="shared" si="13"/>
        <v>220.08094504056393</v>
      </c>
      <c r="BA11" s="1">
        <f t="shared" si="13"/>
        <v>224.3418242131271</v>
      </c>
      <c r="BB11" s="1">
        <f t="shared" si="13"/>
        <v>228.69575199351289</v>
      </c>
      <c r="BC11" s="1">
        <f t="shared" si="13"/>
        <v>233.14140220813863</v>
      </c>
      <c r="BD11" s="1">
        <f t="shared" si="13"/>
        <v>237.6774768112891</v>
      </c>
      <c r="BE11" s="1">
        <f t="shared" si="13"/>
        <v>242.30270532737225</v>
      </c>
      <c r="BF11" s="1">
        <f t="shared" si="13"/>
        <v>247.0158443043444</v>
      </c>
      <c r="BG11" s="1">
        <f t="shared" si="13"/>
        <v>251.8156767780814</v>
      </c>
      <c r="BH11" s="1">
        <f t="shared" si="13"/>
        <v>256.7010117474769</v>
      </c>
      <c r="BI11" s="1">
        <f t="shared" si="13"/>
        <v>250.42059564292964</v>
      </c>
      <c r="BJ11" s="1">
        <f t="shared" si="13"/>
        <v>194.65261804548933</v>
      </c>
      <c r="BK11" s="1">
        <f t="shared" si="13"/>
        <v>199.57135366958357</v>
      </c>
      <c r="BL11" s="1">
        <f t="shared" si="13"/>
        <v>202.84085682581699</v>
      </c>
      <c r="BM11" s="1">
        <f t="shared" si="13"/>
        <v>206.1844399703406</v>
      </c>
      <c r="BN11" s="1">
        <f t="shared" si="13"/>
        <v>209.60103991354285</v>
      </c>
      <c r="BO11" s="1">
        <f t="shared" si="13"/>
        <v>213.0896159848349</v>
      </c>
      <c r="BP11" s="1">
        <f aca="true" t="shared" si="14" ref="BP11:CS11">BO11+BP26</f>
        <v>216.64914958603578</v>
      </c>
      <c r="BQ11" s="1">
        <f t="shared" si="14"/>
        <v>220.27864375370132</v>
      </c>
      <c r="BR11" s="1">
        <f t="shared" si="14"/>
        <v>223.9771227302177</v>
      </c>
      <c r="BS11" s="1">
        <f t="shared" si="14"/>
        <v>227.74363154348453</v>
      </c>
      <c r="BT11" s="1">
        <f t="shared" si="14"/>
        <v>231.5772355950156</v>
      </c>
      <c r="BU11" s="1">
        <f t="shared" si="14"/>
        <v>226.64888804576393</v>
      </c>
      <c r="BV11" s="1">
        <f t="shared" si="14"/>
        <v>182.88682337618488</v>
      </c>
      <c r="BW11" s="1">
        <f t="shared" si="14"/>
        <v>186.74663748004176</v>
      </c>
      <c r="BX11" s="1">
        <f t="shared" si="14"/>
        <v>189.202765854796</v>
      </c>
      <c r="BY11" s="1">
        <f t="shared" si="14"/>
        <v>191.7949230848031</v>
      </c>
      <c r="BZ11" s="1">
        <f t="shared" si="14"/>
        <v>194.52351725662876</v>
      </c>
      <c r="CA11" s="1">
        <f t="shared" si="14"/>
        <v>197.38895768109847</v>
      </c>
      <c r="CB11" s="1">
        <f t="shared" si="14"/>
        <v>200.39165489697015</v>
      </c>
      <c r="CC11" s="1">
        <f t="shared" si="14"/>
        <v>203.532020674618</v>
      </c>
      <c r="CD11" s="1">
        <f t="shared" si="14"/>
        <v>206.81046801972735</v>
      </c>
      <c r="CE11" s="1">
        <f t="shared" si="14"/>
        <v>210.2274111770006</v>
      </c>
      <c r="CF11" s="1">
        <f t="shared" si="14"/>
        <v>213.7832656338742</v>
      </c>
      <c r="CG11" s="1">
        <f t="shared" si="14"/>
        <v>217.47844812424702</v>
      </c>
      <c r="CH11" s="1">
        <f t="shared" si="14"/>
        <v>182.88682337618496</v>
      </c>
      <c r="CI11" s="1">
        <f t="shared" si="14"/>
        <v>186.74663748004184</v>
      </c>
      <c r="CJ11" s="1">
        <f t="shared" si="14"/>
        <v>189.33142632492465</v>
      </c>
      <c r="CK11" s="1">
        <f t="shared" si="14"/>
        <v>192.05263000647068</v>
      </c>
      <c r="CL11" s="1">
        <f t="shared" si="14"/>
        <v>194.9106577691899</v>
      </c>
      <c r="CM11" s="1">
        <f t="shared" si="14"/>
        <v>197.90592008532585</v>
      </c>
      <c r="CN11" s="1">
        <f t="shared" si="14"/>
        <v>201.03882865853876</v>
      </c>
      <c r="CO11" s="1">
        <f t="shared" si="14"/>
        <v>204.30979642759988</v>
      </c>
      <c r="CP11" s="1">
        <f t="shared" si="14"/>
        <v>207.71923757009674</v>
      </c>
      <c r="CQ11" s="1">
        <f t="shared" si="14"/>
        <v>211.26756750614965</v>
      </c>
      <c r="CR11" s="1">
        <f t="shared" si="14"/>
        <v>214.9552029021393</v>
      </c>
      <c r="CS11" s="1">
        <f t="shared" si="14"/>
        <v>182.88682337618508</v>
      </c>
      <c r="CT11" s="1">
        <v>0</v>
      </c>
      <c r="CU11" s="1">
        <f>CS11+CT26</f>
        <v>186.74663748004195</v>
      </c>
      <c r="CV11" s="1"/>
    </row>
    <row r="12" spans="1:100" s="3" customFormat="1" ht="12.75">
      <c r="A12" s="12" t="s">
        <v>43</v>
      </c>
      <c r="B12" s="13"/>
      <c r="C12" s="13">
        <f aca="true" t="shared" si="15" ref="C12:O12">C9+C10+C11</f>
        <v>2077.5494863867993</v>
      </c>
      <c r="D12" s="13">
        <f t="shared" si="15"/>
        <v>1897.5494863867993</v>
      </c>
      <c r="E12" s="13">
        <f t="shared" si="15"/>
        <v>1721.1494863867993</v>
      </c>
      <c r="F12" s="13">
        <f t="shared" si="15"/>
        <v>1548.2774863867994</v>
      </c>
      <c r="G12" s="13">
        <f t="shared" si="15"/>
        <v>1378.8629263867995</v>
      </c>
      <c r="H12" s="13">
        <f t="shared" si="15"/>
        <v>1212.8366575867994</v>
      </c>
      <c r="I12" s="13">
        <f t="shared" si="15"/>
        <v>1050.1309141627994</v>
      </c>
      <c r="J12" s="13">
        <f t="shared" si="15"/>
        <v>890.6792856072794</v>
      </c>
      <c r="K12" s="13">
        <f t="shared" si="15"/>
        <v>734.4166896228699</v>
      </c>
      <c r="L12" s="13">
        <f t="shared" si="15"/>
        <v>581.2793455581484</v>
      </c>
      <c r="M12" s="13">
        <f t="shared" si="15"/>
        <v>431.2047483747215</v>
      </c>
      <c r="N12" s="13">
        <f t="shared" si="15"/>
        <v>284.13164313496304</v>
      </c>
      <c r="O12" s="13">
        <f t="shared" si="15"/>
        <v>1660.427485031493</v>
      </c>
      <c r="P12" s="13">
        <f aca="true" t="shared" si="16" ref="P12:CA12">P9+P10+P11</f>
        <v>1519.1784747592292</v>
      </c>
      <c r="Q12" s="13">
        <f t="shared" si="16"/>
        <v>1380.7544446924103</v>
      </c>
      <c r="R12" s="13">
        <f t="shared" si="16"/>
        <v>1245.098895226928</v>
      </c>
      <c r="S12" s="13">
        <f t="shared" si="16"/>
        <v>1112.1564567507553</v>
      </c>
      <c r="T12" s="13">
        <f t="shared" si="16"/>
        <v>981.8728670441062</v>
      </c>
      <c r="U12" s="13">
        <f t="shared" si="16"/>
        <v>854.19494913159</v>
      </c>
      <c r="V12" s="13">
        <f t="shared" si="16"/>
        <v>729.0705895773241</v>
      </c>
      <c r="W12" s="13">
        <f t="shared" si="16"/>
        <v>606.4487172141435</v>
      </c>
      <c r="X12" s="13">
        <f t="shared" si="16"/>
        <v>486.27928229822646</v>
      </c>
      <c r="Y12" s="13">
        <f t="shared" si="16"/>
        <v>368.51323608062785</v>
      </c>
      <c r="Z12" s="13">
        <f t="shared" si="16"/>
        <v>253.1025107873812</v>
      </c>
      <c r="AA12" s="13">
        <f t="shared" si="16"/>
        <v>1333.1048747302539</v>
      </c>
      <c r="AB12" s="13">
        <f t="shared" si="16"/>
        <v>1222.2644141586197</v>
      </c>
      <c r="AC12" s="13">
        <f t="shared" si="16"/>
        <v>1113.6407627984183</v>
      </c>
      <c r="AD12" s="13">
        <f t="shared" si="16"/>
        <v>1007.1895844654209</v>
      </c>
      <c r="AE12" s="13">
        <f t="shared" si="16"/>
        <v>902.8674296990835</v>
      </c>
      <c r="AF12" s="13">
        <f t="shared" si="16"/>
        <v>800.6317180280728</v>
      </c>
      <c r="AG12" s="13">
        <f t="shared" si="16"/>
        <v>700.4407205904823</v>
      </c>
      <c r="AH12" s="13">
        <f t="shared" si="16"/>
        <v>602.2535431016437</v>
      </c>
      <c r="AI12" s="13">
        <f t="shared" si="16"/>
        <v>506.0301091625818</v>
      </c>
      <c r="AJ12" s="13">
        <f t="shared" si="16"/>
        <v>411.73114390230126</v>
      </c>
      <c r="AK12" s="13">
        <f t="shared" si="16"/>
        <v>319.31815794722627</v>
      </c>
      <c r="AL12" s="13">
        <f t="shared" si="16"/>
        <v>228.75343171125274</v>
      </c>
      <c r="AM12" s="13">
        <f t="shared" si="16"/>
        <v>1076.2493483703427</v>
      </c>
      <c r="AN12" s="13">
        <f t="shared" si="16"/>
        <v>989.2709852933137</v>
      </c>
      <c r="AO12" s="13">
        <f t="shared" si="16"/>
        <v>904.0321894778253</v>
      </c>
      <c r="AP12" s="13">
        <f t="shared" si="16"/>
        <v>820.4981695786468</v>
      </c>
      <c r="AQ12" s="13">
        <f t="shared" si="16"/>
        <v>738.6348300774519</v>
      </c>
      <c r="AR12" s="13">
        <f t="shared" si="16"/>
        <v>658.4087573662807</v>
      </c>
      <c r="AS12" s="13">
        <f t="shared" si="16"/>
        <v>579.787206109333</v>
      </c>
      <c r="AT12" s="13">
        <f t="shared" si="16"/>
        <v>502.7380858775243</v>
      </c>
      <c r="AU12" s="13">
        <f t="shared" si="16"/>
        <v>427.22994805035177</v>
      </c>
      <c r="AV12" s="13">
        <f t="shared" si="16"/>
        <v>353.2319729797226</v>
      </c>
      <c r="AW12" s="13">
        <f t="shared" si="16"/>
        <v>280.71395741050617</v>
      </c>
      <c r="AX12" s="13">
        <f t="shared" si="16"/>
        <v>209.64630215267394</v>
      </c>
      <c r="AY12" s="13">
        <f t="shared" si="16"/>
        <v>874.690521252016</v>
      </c>
      <c r="AZ12" s="13">
        <f t="shared" si="16"/>
        <v>806.4371451423939</v>
      </c>
      <c r="BA12" s="13">
        <f t="shared" si="16"/>
        <v>739.5488365549643</v>
      </c>
      <c r="BB12" s="13">
        <f t="shared" si="16"/>
        <v>673.9982941392832</v>
      </c>
      <c r="BC12" s="13">
        <f t="shared" si="16"/>
        <v>609.7587625719159</v>
      </c>
      <c r="BD12" s="13">
        <f t="shared" si="16"/>
        <v>546.8040216358958</v>
      </c>
      <c r="BE12" s="13">
        <f t="shared" si="16"/>
        <v>485.1083755185962</v>
      </c>
      <c r="BF12" s="13">
        <f t="shared" si="16"/>
        <v>424.64664232364254</v>
      </c>
      <c r="BG12" s="13">
        <f t="shared" si="16"/>
        <v>365.39414379258795</v>
      </c>
      <c r="BH12" s="13">
        <f t="shared" si="16"/>
        <v>307.32669523215446</v>
      </c>
      <c r="BI12" s="13">
        <f t="shared" si="16"/>
        <v>250.42059564292964</v>
      </c>
      <c r="BJ12" s="13">
        <f t="shared" si="16"/>
        <v>194.65261804548933</v>
      </c>
      <c r="BK12" s="13">
        <f t="shared" si="16"/>
        <v>716.5239387958933</v>
      </c>
      <c r="BL12" s="13">
        <f t="shared" si="16"/>
        <v>662.9643731113116</v>
      </c>
      <c r="BM12" s="13">
        <f t="shared" si="16"/>
        <v>610.4759987404216</v>
      </c>
      <c r="BN12" s="13">
        <f t="shared" si="16"/>
        <v>559.0373918569493</v>
      </c>
      <c r="BO12" s="13">
        <f t="shared" si="16"/>
        <v>508.6275571111465</v>
      </c>
      <c r="BP12" s="13">
        <f t="shared" si="16"/>
        <v>459.22591906025974</v>
      </c>
      <c r="BQ12" s="13">
        <f t="shared" si="16"/>
        <v>410.8123137703908</v>
      </c>
      <c r="BR12" s="13">
        <f t="shared" si="16"/>
        <v>363.3669805863192</v>
      </c>
      <c r="BS12" s="13">
        <f t="shared" si="16"/>
        <v>316.870554065929</v>
      </c>
      <c r="BT12" s="13">
        <f t="shared" si="16"/>
        <v>271.3040560759466</v>
      </c>
      <c r="BU12" s="13">
        <f t="shared" si="16"/>
        <v>226.64888804576393</v>
      </c>
      <c r="BV12" s="13">
        <f t="shared" si="16"/>
        <v>182.88682337618488</v>
      </c>
      <c r="BW12" s="13">
        <f t="shared" si="16"/>
        <v>654.6418805142472</v>
      </c>
      <c r="BX12" s="13">
        <f t="shared" si="16"/>
        <v>611.7550571380597</v>
      </c>
      <c r="BY12" s="13">
        <f t="shared" si="16"/>
        <v>568.8682337618723</v>
      </c>
      <c r="BZ12" s="13">
        <f t="shared" si="16"/>
        <v>525.9814103856847</v>
      </c>
      <c r="CA12" s="13">
        <f t="shared" si="16"/>
        <v>483.0945870094973</v>
      </c>
      <c r="CB12" s="13">
        <f aca="true" t="shared" si="17" ref="CB12:CU12">CB9+CB10+CB11</f>
        <v>440.2077636333098</v>
      </c>
      <c r="CC12" s="13">
        <f t="shared" si="17"/>
        <v>397.32094025712234</v>
      </c>
      <c r="CD12" s="13">
        <f t="shared" si="17"/>
        <v>354.4341168809349</v>
      </c>
      <c r="CE12" s="13">
        <f t="shared" si="17"/>
        <v>311.5472935047474</v>
      </c>
      <c r="CF12" s="13">
        <f t="shared" si="17"/>
        <v>268.66047012855995</v>
      </c>
      <c r="CG12" s="13">
        <f t="shared" si="17"/>
        <v>225.77364675237249</v>
      </c>
      <c r="CH12" s="13">
        <f t="shared" si="17"/>
        <v>182.88682337618496</v>
      </c>
      <c r="CI12" s="13">
        <f t="shared" si="17"/>
        <v>611.7550571380598</v>
      </c>
      <c r="CJ12" s="13">
        <f t="shared" si="17"/>
        <v>568.8682337618723</v>
      </c>
      <c r="CK12" s="13">
        <f t="shared" si="17"/>
        <v>525.9814103856849</v>
      </c>
      <c r="CL12" s="13">
        <f t="shared" si="17"/>
        <v>483.09458700949745</v>
      </c>
      <c r="CM12" s="13">
        <f t="shared" si="17"/>
        <v>440.2077636333099</v>
      </c>
      <c r="CN12" s="13">
        <f t="shared" si="17"/>
        <v>397.32094025712246</v>
      </c>
      <c r="CO12" s="13">
        <f t="shared" si="17"/>
        <v>354.434116880935</v>
      </c>
      <c r="CP12" s="13">
        <f t="shared" si="17"/>
        <v>311.54729350474753</v>
      </c>
      <c r="CQ12" s="13">
        <f t="shared" si="17"/>
        <v>268.66047012856006</v>
      </c>
      <c r="CR12" s="13">
        <f t="shared" si="17"/>
        <v>225.7736467523726</v>
      </c>
      <c r="CS12" s="13">
        <f t="shared" si="17"/>
        <v>182.88682337618508</v>
      </c>
      <c r="CT12" s="13">
        <f t="shared" si="17"/>
        <v>0</v>
      </c>
      <c r="CU12" s="13">
        <f t="shared" si="17"/>
        <v>186.74663748004195</v>
      </c>
      <c r="CV12" s="1"/>
    </row>
    <row r="13" spans="1:98" ht="12.75">
      <c r="A13" t="s">
        <v>102</v>
      </c>
      <c r="B13" s="1"/>
      <c r="C13" s="1">
        <f>140+C4+C5+C6-C9-C11</f>
        <v>1677.5494863867993</v>
      </c>
      <c r="D13" s="1">
        <f>140+D4+D5+D6-D9-D14</f>
        <v>1486.3821348459596</v>
      </c>
      <c r="E13" s="1">
        <f aca="true" t="shared" si="18" ref="E13:BP13">140+E4+E5+E6-E9-E14</f>
        <v>1298.5652812504975</v>
      </c>
      <c r="F13" s="1">
        <f t="shared" si="18"/>
        <v>1114.0304970942493</v>
      </c>
      <c r="G13" s="1">
        <f t="shared" si="18"/>
        <v>932.710718185532</v>
      </c>
      <c r="H13" s="1">
        <f t="shared" si="18"/>
        <v>754.5402173480886</v>
      </c>
      <c r="I13" s="1">
        <f t="shared" si="18"/>
        <v>579.4545776679728</v>
      </c>
      <c r="J13" s="1">
        <f t="shared" si="18"/>
        <v>407.3906662754599</v>
      </c>
      <c r="K13" s="1">
        <f t="shared" si="18"/>
        <v>238.28660865127983</v>
      </c>
      <c r="L13" s="1">
        <f t="shared" si="18"/>
        <v>72.08176344668732</v>
      </c>
      <c r="M13" s="1">
        <f t="shared" si="18"/>
        <v>-91.28330219290797</v>
      </c>
      <c r="N13" s="1">
        <f t="shared" si="18"/>
        <v>-160.30968471133667</v>
      </c>
      <c r="O13" s="1">
        <f t="shared" si="18"/>
        <v>1363.3239940143833</v>
      </c>
      <c r="P13" s="1">
        <f t="shared" si="18"/>
        <v>1213.4525447996589</v>
      </c>
      <c r="Q13" s="1">
        <f t="shared" si="18"/>
        <v>1066.2107096612253</v>
      </c>
      <c r="R13" s="1">
        <f t="shared" si="18"/>
        <v>921.5447928728333</v>
      </c>
      <c r="S13" s="1">
        <f t="shared" si="18"/>
        <v>779.4021693124234</v>
      </c>
      <c r="T13" s="1">
        <f t="shared" si="18"/>
        <v>639.7312630401132</v>
      </c>
      <c r="U13" s="1">
        <f t="shared" si="18"/>
        <v>502.48152630459083</v>
      </c>
      <c r="V13" s="1">
        <f t="shared" si="18"/>
        <v>367.6034189693548</v>
      </c>
      <c r="W13" s="1">
        <f t="shared" si="18"/>
        <v>235.04838835039595</v>
      </c>
      <c r="X13" s="1">
        <f t="shared" si="18"/>
        <v>104.76884945709759</v>
      </c>
      <c r="Y13" s="1">
        <f t="shared" si="18"/>
        <v>-23.281834371713614</v>
      </c>
      <c r="Z13" s="1">
        <f t="shared" si="18"/>
        <v>-125.79769056963883</v>
      </c>
      <c r="AA13" s="1">
        <f t="shared" si="18"/>
        <v>1069.8231379720082</v>
      </c>
      <c r="AB13" s="1">
        <f t="shared" si="18"/>
        <v>952.216505362843</v>
      </c>
      <c r="AC13" s="1">
        <f t="shared" si="18"/>
        <v>836.673374896312</v>
      </c>
      <c r="AD13" s="1">
        <f t="shared" si="18"/>
        <v>723.1516106380338</v>
      </c>
      <c r="AE13" s="1">
        <f t="shared" si="18"/>
        <v>611.6099167746402</v>
      </c>
      <c r="AF13" s="1">
        <f t="shared" si="18"/>
        <v>502.00782080356237</v>
      </c>
      <c r="AG13" s="1">
        <f t="shared" si="18"/>
        <v>394.30565705899943</v>
      </c>
      <c r="AH13" s="1">
        <f t="shared" si="18"/>
        <v>288.4645505673423</v>
      </c>
      <c r="AI13" s="1">
        <f t="shared" si="18"/>
        <v>184.4464012254669</v>
      </c>
      <c r="AJ13" s="1">
        <f t="shared" si="18"/>
        <v>82.21386829543746</v>
      </c>
      <c r="AK13" s="1">
        <f t="shared" si="18"/>
        <v>-18.269644790707957</v>
      </c>
      <c r="AL13" s="1">
        <f t="shared" si="18"/>
        <v>-98.71555159721112</v>
      </c>
      <c r="AM13" s="1">
        <f t="shared" si="18"/>
        <v>839.5081078050771</v>
      </c>
      <c r="AN13" s="1">
        <f t="shared" si="18"/>
        <v>747.2202163745308</v>
      </c>
      <c r="AO13" s="1">
        <f t="shared" si="18"/>
        <v>656.551589584772</v>
      </c>
      <c r="AP13" s="1">
        <f t="shared" si="18"/>
        <v>567.4691626634217</v>
      </c>
      <c r="AQ13" s="1">
        <f t="shared" si="18"/>
        <v>479.94053009510947</v>
      </c>
      <c r="AR13" s="1">
        <f t="shared" si="18"/>
        <v>393.93393243021825</v>
      </c>
      <c r="AS13" s="1">
        <f t="shared" si="18"/>
        <v>309.4182433574359</v>
      </c>
      <c r="AT13" s="1">
        <f t="shared" si="18"/>
        <v>226.3629570348367</v>
      </c>
      <c r="AU13" s="1">
        <f t="shared" si="18"/>
        <v>144.73817567432314</v>
      </c>
      <c r="AV13" s="1">
        <f t="shared" si="18"/>
        <v>64.51459737436033</v>
      </c>
      <c r="AW13" s="1">
        <f t="shared" si="18"/>
        <v>-14.33649580396252</v>
      </c>
      <c r="AX13" s="1">
        <f t="shared" si="18"/>
        <v>-77.46374423103711</v>
      </c>
      <c r="AY13" s="1">
        <f t="shared" si="18"/>
        <v>658.7760519056012</v>
      </c>
      <c r="AZ13" s="1">
        <f t="shared" si="18"/>
        <v>586.3562001018299</v>
      </c>
      <c r="BA13" s="1">
        <f t="shared" si="18"/>
        <v>515.2070123418372</v>
      </c>
      <c r="BB13" s="1">
        <f t="shared" si="18"/>
        <v>445.3025421457703</v>
      </c>
      <c r="BC13" s="1">
        <f t="shared" si="18"/>
        <v>376.61736036377727</v>
      </c>
      <c r="BD13" s="1">
        <f t="shared" si="18"/>
        <v>309.12654482460664</v>
      </c>
      <c r="BE13" s="1">
        <f t="shared" si="18"/>
        <v>242.80567019122392</v>
      </c>
      <c r="BF13" s="1">
        <f t="shared" si="18"/>
        <v>177.63079801929814</v>
      </c>
      <c r="BG13" s="1">
        <f t="shared" si="18"/>
        <v>113.57846701450654</v>
      </c>
      <c r="BH13" s="1">
        <f t="shared" si="18"/>
        <v>50.62568348467755</v>
      </c>
      <c r="BI13" s="1">
        <f t="shared" si="18"/>
        <v>-11.25008801712346</v>
      </c>
      <c r="BJ13" s="1">
        <f t="shared" si="18"/>
        <v>-60.78709558120994</v>
      </c>
      <c r="BK13" s="1">
        <f t="shared" si="18"/>
        <v>516.9525851263097</v>
      </c>
      <c r="BL13" s="1">
        <f t="shared" si="18"/>
        <v>460.1235162854946</v>
      </c>
      <c r="BM13" s="1">
        <f t="shared" si="18"/>
        <v>404.291558770081</v>
      </c>
      <c r="BN13" s="1">
        <f t="shared" si="18"/>
        <v>349.4363519434064</v>
      </c>
      <c r="BO13" s="1">
        <f t="shared" si="18"/>
        <v>295.5379411263116</v>
      </c>
      <c r="BP13" s="1">
        <f t="shared" si="18"/>
        <v>242.57676947422397</v>
      </c>
      <c r="BQ13" s="1">
        <f aca="true" t="shared" si="19" ref="BQ13:CS13">140+BQ4+BQ5+BQ6-BQ9-BQ14</f>
        <v>190.53367001668948</v>
      </c>
      <c r="BR13" s="1">
        <f t="shared" si="19"/>
        <v>139.3898578561015</v>
      </c>
      <c r="BS13" s="1">
        <f t="shared" si="19"/>
        <v>89.12692252244449</v>
      </c>
      <c r="BT13" s="1">
        <f t="shared" si="19"/>
        <v>39.726820480931025</v>
      </c>
      <c r="BU13" s="1">
        <f t="shared" si="19"/>
        <v>-8.828132210525325</v>
      </c>
      <c r="BV13" s="1">
        <f t="shared" si="19"/>
        <v>-47.700650489841166</v>
      </c>
      <c r="BW13" s="1">
        <f t="shared" si="19"/>
        <v>467.89524303420546</v>
      </c>
      <c r="BX13" s="1">
        <f t="shared" si="19"/>
        <v>422.5522912832637</v>
      </c>
      <c r="BY13" s="1">
        <f t="shared" si="19"/>
        <v>377.0733106770692</v>
      </c>
      <c r="BZ13" s="1">
        <f t="shared" si="19"/>
        <v>331.45789312905595</v>
      </c>
      <c r="CA13" s="1">
        <f t="shared" si="19"/>
        <v>285.7056293283988</v>
      </c>
      <c r="CB13" s="1">
        <f t="shared" si="19"/>
        <v>239.81610873633966</v>
      </c>
      <c r="CC13" s="1">
        <f t="shared" si="19"/>
        <v>193.78891958250435</v>
      </c>
      <c r="CD13" s="1">
        <f t="shared" si="19"/>
        <v>147.62364886120753</v>
      </c>
      <c r="CE13" s="1">
        <f t="shared" si="19"/>
        <v>101.31988232774683</v>
      </c>
      <c r="CF13" s="1">
        <f t="shared" si="19"/>
        <v>54.87720449468574</v>
      </c>
      <c r="CG13" s="1">
        <f t="shared" si="19"/>
        <v>8.295198628125462</v>
      </c>
      <c r="CH13" s="1">
        <f t="shared" si="19"/>
        <v>-38.426553256034566</v>
      </c>
      <c r="CI13" s="1">
        <f t="shared" si="19"/>
        <v>425.00841965801794</v>
      </c>
      <c r="CJ13" s="1">
        <f t="shared" si="19"/>
        <v>379.5368074369476</v>
      </c>
      <c r="CK13" s="1">
        <f t="shared" si="19"/>
        <v>333.9287803792142</v>
      </c>
      <c r="CL13" s="1">
        <f t="shared" si="19"/>
        <v>288.1839292403075</v>
      </c>
      <c r="CM13" s="1">
        <f t="shared" si="19"/>
        <v>242.30184354798408</v>
      </c>
      <c r="CN13" s="1">
        <f t="shared" si="19"/>
        <v>196.2821115985837</v>
      </c>
      <c r="CO13" s="1">
        <f t="shared" si="19"/>
        <v>150.12432045333512</v>
      </c>
      <c r="CP13" s="1">
        <f t="shared" si="19"/>
        <v>103.82805593465079</v>
      </c>
      <c r="CQ13" s="1">
        <f t="shared" si="19"/>
        <v>57.39290262241042</v>
      </c>
      <c r="CR13" s="1">
        <f t="shared" si="19"/>
        <v>10.818443850233308</v>
      </c>
      <c r="CS13" s="1">
        <f t="shared" si="19"/>
        <v>-35.8957382982604</v>
      </c>
      <c r="CT13" s="1"/>
    </row>
    <row r="14" spans="1:98" ht="12.75">
      <c r="A14" t="s">
        <v>103</v>
      </c>
      <c r="B14" s="1"/>
      <c r="C14" s="1"/>
      <c r="D14" s="1">
        <f aca="true" t="shared" si="20" ref="D14:AI14">C11+D24</f>
        <v>411.1673515408396</v>
      </c>
      <c r="E14" s="1">
        <f t="shared" si="20"/>
        <v>422.5842051363017</v>
      </c>
      <c r="F14" s="1">
        <f t="shared" si="20"/>
        <v>434.2469892925502</v>
      </c>
      <c r="G14" s="1">
        <f t="shared" si="20"/>
        <v>446.15220820126746</v>
      </c>
      <c r="H14" s="1">
        <f t="shared" si="20"/>
        <v>458.2964402387109</v>
      </c>
      <c r="I14" s="1">
        <f t="shared" si="20"/>
        <v>470.6763364948266</v>
      </c>
      <c r="J14" s="1">
        <f t="shared" si="20"/>
        <v>483.2886193318195</v>
      </c>
      <c r="K14" s="1">
        <f t="shared" si="20"/>
        <v>496.13008097159</v>
      </c>
      <c r="L14" s="1">
        <f t="shared" si="20"/>
        <v>509.1975821114611</v>
      </c>
      <c r="M14" s="1">
        <f t="shared" si="20"/>
        <v>522.4880505676294</v>
      </c>
      <c r="N14" s="1">
        <f t="shared" si="20"/>
        <v>444.4413278462997</v>
      </c>
      <c r="O14" s="1">
        <f t="shared" si="20"/>
        <v>297.1034910171097</v>
      </c>
      <c r="P14" s="1">
        <f t="shared" si="20"/>
        <v>305.72592995957035</v>
      </c>
      <c r="Q14" s="1">
        <f t="shared" si="20"/>
        <v>314.54373503118507</v>
      </c>
      <c r="R14" s="1">
        <f t="shared" si="20"/>
        <v>323.5541023540948</v>
      </c>
      <c r="S14" s="1">
        <f t="shared" si="20"/>
        <v>332.75428743833186</v>
      </c>
      <c r="T14" s="1">
        <f t="shared" si="20"/>
        <v>342.141604003993</v>
      </c>
      <c r="U14" s="1">
        <f t="shared" si="20"/>
        <v>351.71342282699914</v>
      </c>
      <c r="V14" s="1">
        <f t="shared" si="20"/>
        <v>361.4671706079693</v>
      </c>
      <c r="W14" s="1">
        <f t="shared" si="20"/>
        <v>371.4003288637475</v>
      </c>
      <c r="X14" s="1">
        <f t="shared" si="20"/>
        <v>381.5104328411289</v>
      </c>
      <c r="Y14" s="1">
        <f t="shared" si="20"/>
        <v>391.79507045234146</v>
      </c>
      <c r="Z14" s="1">
        <f t="shared" si="20"/>
        <v>378.90020135702</v>
      </c>
      <c r="AA14" s="1">
        <f t="shared" si="20"/>
        <v>263.2817367582456</v>
      </c>
      <c r="AB14" s="1">
        <f t="shared" si="20"/>
        <v>270.04790879577666</v>
      </c>
      <c r="AC14" s="1">
        <f t="shared" si="20"/>
        <v>276.9673879021063</v>
      </c>
      <c r="AD14" s="1">
        <f t="shared" si="20"/>
        <v>284.0379738273871</v>
      </c>
      <c r="AE14" s="1">
        <f t="shared" si="20"/>
        <v>291.25751292444335</v>
      </c>
      <c r="AF14" s="1">
        <f t="shared" si="20"/>
        <v>298.6238972245104</v>
      </c>
      <c r="AG14" s="1">
        <f t="shared" si="20"/>
        <v>306.1350635314829</v>
      </c>
      <c r="AH14" s="1">
        <f t="shared" si="20"/>
        <v>313.78899253430137</v>
      </c>
      <c r="AI14" s="1">
        <f t="shared" si="20"/>
        <v>321.5837079371149</v>
      </c>
      <c r="AJ14" s="1">
        <f aca="true" t="shared" si="21" ref="AJ14:BO14">AI11+AJ24</f>
        <v>329.5172756068638</v>
      </c>
      <c r="AK14" s="1">
        <f t="shared" si="21"/>
        <v>337.5878027379342</v>
      </c>
      <c r="AL14" s="1">
        <f t="shared" si="21"/>
        <v>327.46898330846386</v>
      </c>
      <c r="AM14" s="1">
        <f t="shared" si="21"/>
        <v>236.7412405652656</v>
      </c>
      <c r="AN14" s="1">
        <f t="shared" si="21"/>
        <v>242.05076891878298</v>
      </c>
      <c r="AO14" s="1">
        <f t="shared" si="21"/>
        <v>247.48059989305335</v>
      </c>
      <c r="AP14" s="1">
        <f t="shared" si="21"/>
        <v>253.0290069152251</v>
      </c>
      <c r="AQ14" s="1">
        <f t="shared" si="21"/>
        <v>258.6942999823424</v>
      </c>
      <c r="AR14" s="1">
        <f t="shared" si="21"/>
        <v>264.4748249360625</v>
      </c>
      <c r="AS14" s="1">
        <f t="shared" si="21"/>
        <v>270.36896275189713</v>
      </c>
      <c r="AT14" s="1">
        <f t="shared" si="21"/>
        <v>276.3751288426876</v>
      </c>
      <c r="AU14" s="1">
        <f t="shared" si="21"/>
        <v>282.4917723760286</v>
      </c>
      <c r="AV14" s="1">
        <f t="shared" si="21"/>
        <v>288.7173756053623</v>
      </c>
      <c r="AW14" s="1">
        <f t="shared" si="21"/>
        <v>295.0504532144687</v>
      </c>
      <c r="AX14" s="1">
        <f t="shared" si="21"/>
        <v>287.11004638371105</v>
      </c>
      <c r="AY14" s="1">
        <f t="shared" si="21"/>
        <v>215.91446934641476</v>
      </c>
      <c r="AZ14" s="1">
        <f t="shared" si="21"/>
        <v>220.08094504056393</v>
      </c>
      <c r="BA14" s="1">
        <f t="shared" si="21"/>
        <v>224.3418242131271</v>
      </c>
      <c r="BB14" s="1">
        <f t="shared" si="21"/>
        <v>228.69575199351289</v>
      </c>
      <c r="BC14" s="1">
        <f t="shared" si="21"/>
        <v>233.14140220813863</v>
      </c>
      <c r="BD14" s="1">
        <f t="shared" si="21"/>
        <v>237.6774768112891</v>
      </c>
      <c r="BE14" s="1">
        <f t="shared" si="21"/>
        <v>242.30270532737225</v>
      </c>
      <c r="BF14" s="1">
        <f t="shared" si="21"/>
        <v>247.0158443043444</v>
      </c>
      <c r="BG14" s="1">
        <f t="shared" si="21"/>
        <v>251.8156767780814</v>
      </c>
      <c r="BH14" s="1">
        <f t="shared" si="21"/>
        <v>256.7010117474769</v>
      </c>
      <c r="BI14" s="1">
        <f t="shared" si="21"/>
        <v>261.6706836600531</v>
      </c>
      <c r="BJ14" s="1">
        <f t="shared" si="21"/>
        <v>255.43971362669927</v>
      </c>
      <c r="BK14" s="1">
        <f t="shared" si="21"/>
        <v>199.57135366958357</v>
      </c>
      <c r="BL14" s="1">
        <f t="shared" si="21"/>
        <v>202.84085682581699</v>
      </c>
      <c r="BM14" s="1">
        <f t="shared" si="21"/>
        <v>206.1844399703406</v>
      </c>
      <c r="BN14" s="1">
        <f t="shared" si="21"/>
        <v>209.60103991354285</v>
      </c>
      <c r="BO14" s="1">
        <f t="shared" si="21"/>
        <v>213.0896159848349</v>
      </c>
      <c r="BP14" s="1">
        <f aca="true" t="shared" si="22" ref="BP14:CS14">BO11+BP24</f>
        <v>216.64914958603578</v>
      </c>
      <c r="BQ14" s="1">
        <f t="shared" si="22"/>
        <v>220.27864375370132</v>
      </c>
      <c r="BR14" s="1">
        <f t="shared" si="22"/>
        <v>223.9771227302177</v>
      </c>
      <c r="BS14" s="1">
        <f t="shared" si="22"/>
        <v>227.74363154348453</v>
      </c>
      <c r="BT14" s="1">
        <f t="shared" si="22"/>
        <v>231.5772355950156</v>
      </c>
      <c r="BU14" s="1">
        <f t="shared" si="22"/>
        <v>235.47702025628925</v>
      </c>
      <c r="BV14" s="1">
        <f t="shared" si="22"/>
        <v>230.58747386602604</v>
      </c>
      <c r="BW14" s="1">
        <f t="shared" si="22"/>
        <v>186.74663748004176</v>
      </c>
      <c r="BX14" s="1">
        <f t="shared" si="22"/>
        <v>189.202765854796</v>
      </c>
      <c r="BY14" s="1">
        <f t="shared" si="22"/>
        <v>191.7949230848031</v>
      </c>
      <c r="BZ14" s="1">
        <f t="shared" si="22"/>
        <v>194.52351725662876</v>
      </c>
      <c r="CA14" s="1">
        <f t="shared" si="22"/>
        <v>197.38895768109847</v>
      </c>
      <c r="CB14" s="1">
        <f t="shared" si="22"/>
        <v>200.39165489697015</v>
      </c>
      <c r="CC14" s="1">
        <f t="shared" si="22"/>
        <v>203.532020674618</v>
      </c>
      <c r="CD14" s="1">
        <f t="shared" si="22"/>
        <v>206.81046801972735</v>
      </c>
      <c r="CE14" s="1">
        <f t="shared" si="22"/>
        <v>210.2274111770006</v>
      </c>
      <c r="CF14" s="1">
        <f t="shared" si="22"/>
        <v>213.7832656338742</v>
      </c>
      <c r="CG14" s="1">
        <f t="shared" si="22"/>
        <v>217.47844812424702</v>
      </c>
      <c r="CH14" s="1">
        <f t="shared" si="22"/>
        <v>221.31337663221953</v>
      </c>
      <c r="CI14" s="1">
        <f t="shared" si="22"/>
        <v>186.74663748004184</v>
      </c>
      <c r="CJ14" s="1">
        <f t="shared" si="22"/>
        <v>189.33142632492465</v>
      </c>
      <c r="CK14" s="1">
        <f t="shared" si="22"/>
        <v>192.05263000647068</v>
      </c>
      <c r="CL14" s="1">
        <f t="shared" si="22"/>
        <v>194.9106577691899</v>
      </c>
      <c r="CM14" s="1">
        <f t="shared" si="22"/>
        <v>197.90592008532585</v>
      </c>
      <c r="CN14" s="1">
        <f t="shared" si="22"/>
        <v>201.03882865853876</v>
      </c>
      <c r="CO14" s="1">
        <f t="shared" si="22"/>
        <v>204.30979642759988</v>
      </c>
      <c r="CP14" s="1">
        <f t="shared" si="22"/>
        <v>207.71923757009674</v>
      </c>
      <c r="CQ14" s="1">
        <f t="shared" si="22"/>
        <v>211.26756750614965</v>
      </c>
      <c r="CR14" s="1">
        <f t="shared" si="22"/>
        <v>214.9552029021393</v>
      </c>
      <c r="CS14" s="1">
        <f t="shared" si="22"/>
        <v>218.78256167444547</v>
      </c>
      <c r="CT14" s="1"/>
    </row>
    <row r="15" spans="1:98" ht="18">
      <c r="A15" s="15"/>
      <c r="B15" s="1"/>
      <c r="C15" s="1"/>
      <c r="D15" s="1"/>
      <c r="E15" s="1"/>
      <c r="F15" s="1"/>
      <c r="G15" s="7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2.75">
      <c r="A16" t="s">
        <v>91</v>
      </c>
      <c r="B16" s="1"/>
      <c r="C16" s="1">
        <v>297</v>
      </c>
      <c r="D16" s="1">
        <v>300</v>
      </c>
      <c r="E16" s="1">
        <f>D16*(1+$B$1)</f>
        <v>294</v>
      </c>
      <c r="F16" s="1">
        <f aca="true" t="shared" si="23" ref="F16:BQ16">E16*(1+$B$1)</f>
        <v>288.12</v>
      </c>
      <c r="G16" s="1">
        <f t="shared" si="23"/>
        <v>282.3576</v>
      </c>
      <c r="H16" s="1">
        <f t="shared" si="23"/>
        <v>276.710448</v>
      </c>
      <c r="I16" s="1">
        <f t="shared" si="23"/>
        <v>271.17623904</v>
      </c>
      <c r="J16" s="1">
        <f t="shared" si="23"/>
        <v>265.7527142592</v>
      </c>
      <c r="K16" s="1">
        <f t="shared" si="23"/>
        <v>260.43765997401596</v>
      </c>
      <c r="L16" s="1">
        <f t="shared" si="23"/>
        <v>255.22890677453563</v>
      </c>
      <c r="M16" s="1">
        <f t="shared" si="23"/>
        <v>250.1243286390449</v>
      </c>
      <c r="N16" s="1">
        <f t="shared" si="23"/>
        <v>245.121842066264</v>
      </c>
      <c r="O16" s="9">
        <f t="shared" si="23"/>
        <v>240.21940522493873</v>
      </c>
      <c r="P16" s="9">
        <f t="shared" si="23"/>
        <v>235.41501712043996</v>
      </c>
      <c r="Q16" s="9">
        <f t="shared" si="23"/>
        <v>230.70671677803116</v>
      </c>
      <c r="R16" s="9">
        <f t="shared" si="23"/>
        <v>226.09258244247053</v>
      </c>
      <c r="S16" s="9">
        <f t="shared" si="23"/>
        <v>221.57073079362112</v>
      </c>
      <c r="T16" s="9">
        <f t="shared" si="23"/>
        <v>217.1393161777487</v>
      </c>
      <c r="U16" s="9">
        <f t="shared" si="23"/>
        <v>212.79652985419372</v>
      </c>
      <c r="V16" s="9">
        <f t="shared" si="23"/>
        <v>208.54059925710985</v>
      </c>
      <c r="W16" s="9">
        <f t="shared" si="23"/>
        <v>204.36978727196765</v>
      </c>
      <c r="X16" s="9">
        <f t="shared" si="23"/>
        <v>200.2823915265283</v>
      </c>
      <c r="Y16" s="9">
        <f t="shared" si="23"/>
        <v>196.27674369599774</v>
      </c>
      <c r="Z16" s="9">
        <f t="shared" si="23"/>
        <v>192.35120882207778</v>
      </c>
      <c r="AA16" s="9">
        <f t="shared" si="23"/>
        <v>188.50418464563623</v>
      </c>
      <c r="AB16" s="1">
        <f t="shared" si="23"/>
        <v>184.7341009527235</v>
      </c>
      <c r="AC16" s="1">
        <f t="shared" si="23"/>
        <v>181.03941893366903</v>
      </c>
      <c r="AD16" s="1">
        <f t="shared" si="23"/>
        <v>177.41863055499564</v>
      </c>
      <c r="AE16" s="1">
        <f t="shared" si="23"/>
        <v>173.87025794389572</v>
      </c>
      <c r="AF16" s="1">
        <f t="shared" si="23"/>
        <v>170.3928527850178</v>
      </c>
      <c r="AG16" s="1">
        <f t="shared" si="23"/>
        <v>166.98499572931743</v>
      </c>
      <c r="AH16" s="1">
        <f t="shared" si="23"/>
        <v>163.64529581473107</v>
      </c>
      <c r="AI16" s="1">
        <f t="shared" si="23"/>
        <v>160.37238989843644</v>
      </c>
      <c r="AJ16" s="1">
        <f t="shared" si="23"/>
        <v>157.1649421004677</v>
      </c>
      <c r="AK16" s="1">
        <f t="shared" si="23"/>
        <v>154.02164325845834</v>
      </c>
      <c r="AL16" s="1">
        <f t="shared" si="23"/>
        <v>150.94121039328917</v>
      </c>
      <c r="AM16" s="1">
        <f t="shared" si="23"/>
        <v>147.9223861854234</v>
      </c>
      <c r="AN16" s="1">
        <f t="shared" si="23"/>
        <v>144.96393846171492</v>
      </c>
      <c r="AO16" s="1">
        <f t="shared" si="23"/>
        <v>142.0646596924806</v>
      </c>
      <c r="AP16" s="1">
        <f t="shared" si="23"/>
        <v>139.22336649863098</v>
      </c>
      <c r="AQ16" s="1">
        <f t="shared" si="23"/>
        <v>136.43889916865837</v>
      </c>
      <c r="AR16" s="1">
        <f t="shared" si="23"/>
        <v>133.7101211852852</v>
      </c>
      <c r="AS16" s="1">
        <f t="shared" si="23"/>
        <v>131.0359187615795</v>
      </c>
      <c r="AT16" s="1">
        <f t="shared" si="23"/>
        <v>128.4152003863479</v>
      </c>
      <c r="AU16" s="1">
        <f t="shared" si="23"/>
        <v>125.84689637862093</v>
      </c>
      <c r="AV16" s="1">
        <f t="shared" si="23"/>
        <v>123.32995845104851</v>
      </c>
      <c r="AW16" s="1">
        <f t="shared" si="23"/>
        <v>120.86335928202755</v>
      </c>
      <c r="AX16" s="1">
        <f t="shared" si="23"/>
        <v>118.44609209638699</v>
      </c>
      <c r="AY16" s="1">
        <f t="shared" si="23"/>
        <v>116.07717025445925</v>
      </c>
      <c r="AZ16" s="1">
        <f t="shared" si="23"/>
        <v>113.75562684937006</v>
      </c>
      <c r="BA16" s="1">
        <f t="shared" si="23"/>
        <v>111.48051431238265</v>
      </c>
      <c r="BB16" s="1">
        <f t="shared" si="23"/>
        <v>109.250904026135</v>
      </c>
      <c r="BC16" s="1">
        <f t="shared" si="23"/>
        <v>107.06588594561231</v>
      </c>
      <c r="BD16" s="1">
        <f t="shared" si="23"/>
        <v>104.92456822670006</v>
      </c>
      <c r="BE16" s="1">
        <f t="shared" si="23"/>
        <v>102.82607686216606</v>
      </c>
      <c r="BF16" s="1">
        <f t="shared" si="23"/>
        <v>100.76955532492273</v>
      </c>
      <c r="BG16" s="1">
        <f t="shared" si="23"/>
        <v>98.75416421842428</v>
      </c>
      <c r="BH16" s="1">
        <f t="shared" si="23"/>
        <v>96.7790809340558</v>
      </c>
      <c r="BI16" s="1">
        <f t="shared" si="23"/>
        <v>94.84349931537469</v>
      </c>
      <c r="BJ16" s="1">
        <f t="shared" si="23"/>
        <v>92.94662932906719</v>
      </c>
      <c r="BK16" s="1">
        <f t="shared" si="23"/>
        <v>91.08769674248585</v>
      </c>
      <c r="BL16" s="1">
        <f t="shared" si="23"/>
        <v>89.26594280763612</v>
      </c>
      <c r="BM16" s="1">
        <f t="shared" si="23"/>
        <v>87.4806239514834</v>
      </c>
      <c r="BN16" s="1">
        <f t="shared" si="23"/>
        <v>85.73101147245373</v>
      </c>
      <c r="BO16" s="1">
        <f t="shared" si="23"/>
        <v>84.01639124300465</v>
      </c>
      <c r="BP16" s="1">
        <f t="shared" si="23"/>
        <v>82.33606341814455</v>
      </c>
      <c r="BQ16" s="1">
        <f t="shared" si="23"/>
        <v>80.68934214978165</v>
      </c>
      <c r="BR16" s="1">
        <f aca="true" t="shared" si="24" ref="BR16:BW16">BQ16*(1+$B$1)</f>
        <v>79.07555530678601</v>
      </c>
      <c r="BS16" s="1">
        <f t="shared" si="24"/>
        <v>77.4940442006503</v>
      </c>
      <c r="BT16" s="1">
        <f t="shared" si="24"/>
        <v>75.94416331663729</v>
      </c>
      <c r="BU16" s="1">
        <f t="shared" si="24"/>
        <v>74.42528005030454</v>
      </c>
      <c r="BV16" s="1">
        <f t="shared" si="24"/>
        <v>72.93677444929844</v>
      </c>
      <c r="BW16" s="1">
        <f t="shared" si="24"/>
        <v>71.47803896031247</v>
      </c>
      <c r="BX16" s="1">
        <f>BW16*(1+$L$1)</f>
        <v>71.47803896031247</v>
      </c>
      <c r="BY16" s="1">
        <f aca="true" t="shared" si="25" ref="BY16:CT16">BX16*(1+$L$1)</f>
        <v>71.47803896031247</v>
      </c>
      <c r="BZ16" s="1">
        <f t="shared" si="25"/>
        <v>71.47803896031247</v>
      </c>
      <c r="CA16" s="1">
        <f t="shared" si="25"/>
        <v>71.47803896031247</v>
      </c>
      <c r="CB16" s="1">
        <f t="shared" si="25"/>
        <v>71.47803896031247</v>
      </c>
      <c r="CC16" s="1">
        <f t="shared" si="25"/>
        <v>71.47803896031247</v>
      </c>
      <c r="CD16" s="1">
        <f t="shared" si="25"/>
        <v>71.47803896031247</v>
      </c>
      <c r="CE16" s="1">
        <f t="shared" si="25"/>
        <v>71.47803896031247</v>
      </c>
      <c r="CF16" s="1">
        <f t="shared" si="25"/>
        <v>71.47803896031247</v>
      </c>
      <c r="CG16" s="1">
        <f t="shared" si="25"/>
        <v>71.47803896031247</v>
      </c>
      <c r="CH16" s="1">
        <f t="shared" si="25"/>
        <v>71.47803896031247</v>
      </c>
      <c r="CI16" s="1">
        <f t="shared" si="25"/>
        <v>71.47803896031247</v>
      </c>
      <c r="CJ16" s="1">
        <f t="shared" si="25"/>
        <v>71.47803896031247</v>
      </c>
      <c r="CK16" s="1">
        <f t="shared" si="25"/>
        <v>71.47803896031247</v>
      </c>
      <c r="CL16" s="1">
        <f t="shared" si="25"/>
        <v>71.47803896031247</v>
      </c>
      <c r="CM16" s="1">
        <f t="shared" si="25"/>
        <v>71.47803896031247</v>
      </c>
      <c r="CN16" s="1">
        <f t="shared" si="25"/>
        <v>71.47803896031247</v>
      </c>
      <c r="CO16" s="1">
        <f t="shared" si="25"/>
        <v>71.47803896031247</v>
      </c>
      <c r="CP16" s="1">
        <f t="shared" si="25"/>
        <v>71.47803896031247</v>
      </c>
      <c r="CQ16" s="1">
        <f t="shared" si="25"/>
        <v>71.47803896031247</v>
      </c>
      <c r="CR16" s="1">
        <f t="shared" si="25"/>
        <v>71.47803896031247</v>
      </c>
      <c r="CS16" s="1">
        <f t="shared" si="25"/>
        <v>71.47803896031247</v>
      </c>
      <c r="CT16" s="1">
        <f t="shared" si="25"/>
        <v>71.47803896031247</v>
      </c>
    </row>
    <row r="17" spans="1:98" ht="12.75">
      <c r="A17" t="s">
        <v>87</v>
      </c>
      <c r="B17" s="25">
        <v>0.75</v>
      </c>
      <c r="C17" s="1">
        <f>C16*$B$17</f>
        <v>222.75</v>
      </c>
      <c r="D17" s="1">
        <f aca="true" t="shared" si="26" ref="D17:BO17">D16*$B$17</f>
        <v>225</v>
      </c>
      <c r="E17" s="1">
        <f t="shared" si="26"/>
        <v>220.5</v>
      </c>
      <c r="F17" s="1">
        <f t="shared" si="26"/>
        <v>216.09</v>
      </c>
      <c r="G17" s="1">
        <f t="shared" si="26"/>
        <v>211.76819999999998</v>
      </c>
      <c r="H17" s="1">
        <f t="shared" si="26"/>
        <v>207.53283599999997</v>
      </c>
      <c r="I17" s="1">
        <f t="shared" si="26"/>
        <v>203.38217928</v>
      </c>
      <c r="J17" s="1">
        <f t="shared" si="26"/>
        <v>199.31453569439998</v>
      </c>
      <c r="K17" s="1">
        <f t="shared" si="26"/>
        <v>195.32824498051195</v>
      </c>
      <c r="L17" s="1">
        <f t="shared" si="26"/>
        <v>191.42168008090172</v>
      </c>
      <c r="M17" s="1">
        <f t="shared" si="26"/>
        <v>187.59324647928366</v>
      </c>
      <c r="N17" s="1">
        <f t="shared" si="26"/>
        <v>183.841381549698</v>
      </c>
      <c r="O17" s="9">
        <f t="shared" si="26"/>
        <v>180.16455391870403</v>
      </c>
      <c r="P17" s="9">
        <f t="shared" si="26"/>
        <v>176.56126284032996</v>
      </c>
      <c r="Q17" s="9">
        <f t="shared" si="26"/>
        <v>173.03003758352338</v>
      </c>
      <c r="R17" s="9">
        <f t="shared" si="26"/>
        <v>169.5694368318529</v>
      </c>
      <c r="S17" s="9">
        <f t="shared" si="26"/>
        <v>166.17804809521584</v>
      </c>
      <c r="T17" s="9">
        <f t="shared" si="26"/>
        <v>162.85448713331152</v>
      </c>
      <c r="U17" s="9">
        <f t="shared" si="26"/>
        <v>159.59739739064528</v>
      </c>
      <c r="V17" s="9">
        <f t="shared" si="26"/>
        <v>156.40544944283238</v>
      </c>
      <c r="W17" s="9">
        <f t="shared" si="26"/>
        <v>153.27734045397574</v>
      </c>
      <c r="X17" s="9">
        <f t="shared" si="26"/>
        <v>150.21179364489623</v>
      </c>
      <c r="Y17" s="9">
        <f t="shared" si="26"/>
        <v>147.2075577719983</v>
      </c>
      <c r="Z17" s="9">
        <f t="shared" si="26"/>
        <v>144.26340661655834</v>
      </c>
      <c r="AA17" s="9">
        <f t="shared" si="26"/>
        <v>141.37813848422718</v>
      </c>
      <c r="AB17" s="1">
        <f t="shared" si="26"/>
        <v>138.55057571454262</v>
      </c>
      <c r="AC17" s="1">
        <f t="shared" si="26"/>
        <v>135.77956420025177</v>
      </c>
      <c r="AD17" s="1">
        <f t="shared" si="26"/>
        <v>133.06397291624674</v>
      </c>
      <c r="AE17" s="1">
        <f t="shared" si="26"/>
        <v>130.4026934579218</v>
      </c>
      <c r="AF17" s="1">
        <f t="shared" si="26"/>
        <v>127.79463958876335</v>
      </c>
      <c r="AG17" s="1">
        <f t="shared" si="26"/>
        <v>125.23874679698807</v>
      </c>
      <c r="AH17" s="1">
        <f t="shared" si="26"/>
        <v>122.7339718610483</v>
      </c>
      <c r="AI17" s="1">
        <f t="shared" si="26"/>
        <v>120.27929242382733</v>
      </c>
      <c r="AJ17" s="1">
        <f t="shared" si="26"/>
        <v>117.87370657535078</v>
      </c>
      <c r="AK17" s="1">
        <f t="shared" si="26"/>
        <v>115.51623244384376</v>
      </c>
      <c r="AL17" s="1">
        <f t="shared" si="26"/>
        <v>113.20590779496688</v>
      </c>
      <c r="AM17" s="1">
        <f t="shared" si="26"/>
        <v>110.94178963906754</v>
      </c>
      <c r="AN17" s="1">
        <f t="shared" si="26"/>
        <v>108.72295384628619</v>
      </c>
      <c r="AO17" s="1">
        <f t="shared" si="26"/>
        <v>106.54849476936045</v>
      </c>
      <c r="AP17" s="1">
        <f t="shared" si="26"/>
        <v>104.41752487397324</v>
      </c>
      <c r="AQ17" s="1">
        <f t="shared" si="26"/>
        <v>102.32917437649377</v>
      </c>
      <c r="AR17" s="1">
        <f t="shared" si="26"/>
        <v>100.28259088896391</v>
      </c>
      <c r="AS17" s="1">
        <f t="shared" si="26"/>
        <v>98.27693907118461</v>
      </c>
      <c r="AT17" s="1">
        <f t="shared" si="26"/>
        <v>96.31140028976091</v>
      </c>
      <c r="AU17" s="1">
        <f t="shared" si="26"/>
        <v>94.38517228396569</v>
      </c>
      <c r="AV17" s="1">
        <f t="shared" si="26"/>
        <v>92.49746883828638</v>
      </c>
      <c r="AW17" s="1">
        <f t="shared" si="26"/>
        <v>90.64751946152066</v>
      </c>
      <c r="AX17" s="1">
        <f t="shared" si="26"/>
        <v>88.83456907229024</v>
      </c>
      <c r="AY17" s="1">
        <f t="shared" si="26"/>
        <v>87.05787769084444</v>
      </c>
      <c r="AZ17" s="1">
        <f t="shared" si="26"/>
        <v>85.31672013702754</v>
      </c>
      <c r="BA17" s="1">
        <f t="shared" si="26"/>
        <v>83.610385734287</v>
      </c>
      <c r="BB17" s="1">
        <f t="shared" si="26"/>
        <v>81.93817801960125</v>
      </c>
      <c r="BC17" s="1">
        <f t="shared" si="26"/>
        <v>80.29941445920923</v>
      </c>
      <c r="BD17" s="1">
        <f t="shared" si="26"/>
        <v>78.69342617002505</v>
      </c>
      <c r="BE17" s="1">
        <f t="shared" si="26"/>
        <v>77.11955764662454</v>
      </c>
      <c r="BF17" s="1">
        <f t="shared" si="26"/>
        <v>75.57716649369205</v>
      </c>
      <c r="BG17" s="1">
        <f t="shared" si="26"/>
        <v>74.0656231638182</v>
      </c>
      <c r="BH17" s="1">
        <f t="shared" si="26"/>
        <v>72.58431070054185</v>
      </c>
      <c r="BI17" s="1">
        <f t="shared" si="26"/>
        <v>71.13262448653101</v>
      </c>
      <c r="BJ17" s="1">
        <f t="shared" si="26"/>
        <v>69.70997199680039</v>
      </c>
      <c r="BK17" s="1">
        <f t="shared" si="26"/>
        <v>68.31577255686439</v>
      </c>
      <c r="BL17" s="1">
        <f t="shared" si="26"/>
        <v>66.94945710572709</v>
      </c>
      <c r="BM17" s="1">
        <f t="shared" si="26"/>
        <v>65.61046796361255</v>
      </c>
      <c r="BN17" s="1">
        <f t="shared" si="26"/>
        <v>64.2982586043403</v>
      </c>
      <c r="BO17" s="1">
        <f t="shared" si="26"/>
        <v>63.012293432253486</v>
      </c>
      <c r="BP17" s="1">
        <f aca="true" t="shared" si="27" ref="BP17:CT17">BP16*$B$17</f>
        <v>61.752047563608414</v>
      </c>
      <c r="BQ17" s="1">
        <f t="shared" si="27"/>
        <v>60.51700661233624</v>
      </c>
      <c r="BR17" s="1">
        <f t="shared" si="27"/>
        <v>59.30666648008951</v>
      </c>
      <c r="BS17" s="1">
        <f t="shared" si="27"/>
        <v>58.12053315048772</v>
      </c>
      <c r="BT17" s="1">
        <f t="shared" si="27"/>
        <v>56.958122487477965</v>
      </c>
      <c r="BU17" s="1">
        <f t="shared" si="27"/>
        <v>55.8189600377284</v>
      </c>
      <c r="BV17" s="1">
        <f t="shared" si="27"/>
        <v>54.70258083697383</v>
      </c>
      <c r="BW17" s="1">
        <f t="shared" si="27"/>
        <v>53.60852922023436</v>
      </c>
      <c r="BX17" s="1">
        <f t="shared" si="27"/>
        <v>53.60852922023436</v>
      </c>
      <c r="BY17" s="1">
        <f t="shared" si="27"/>
        <v>53.60852922023436</v>
      </c>
      <c r="BZ17" s="1">
        <f t="shared" si="27"/>
        <v>53.60852922023436</v>
      </c>
      <c r="CA17" s="1">
        <f t="shared" si="27"/>
        <v>53.60852922023436</v>
      </c>
      <c r="CB17" s="1">
        <f t="shared" si="27"/>
        <v>53.60852922023436</v>
      </c>
      <c r="CC17" s="1">
        <f t="shared" si="27"/>
        <v>53.60852922023436</v>
      </c>
      <c r="CD17" s="1">
        <f t="shared" si="27"/>
        <v>53.60852922023436</v>
      </c>
      <c r="CE17" s="1">
        <f t="shared" si="27"/>
        <v>53.60852922023436</v>
      </c>
      <c r="CF17" s="1">
        <f t="shared" si="27"/>
        <v>53.60852922023436</v>
      </c>
      <c r="CG17" s="1">
        <f t="shared" si="27"/>
        <v>53.60852922023436</v>
      </c>
      <c r="CH17" s="1">
        <f t="shared" si="27"/>
        <v>53.60852922023436</v>
      </c>
      <c r="CI17" s="1">
        <f t="shared" si="27"/>
        <v>53.60852922023436</v>
      </c>
      <c r="CJ17" s="1">
        <f t="shared" si="27"/>
        <v>53.60852922023436</v>
      </c>
      <c r="CK17" s="1">
        <f t="shared" si="27"/>
        <v>53.60852922023436</v>
      </c>
      <c r="CL17" s="1">
        <f t="shared" si="27"/>
        <v>53.60852922023436</v>
      </c>
      <c r="CM17" s="1">
        <f t="shared" si="27"/>
        <v>53.60852922023436</v>
      </c>
      <c r="CN17" s="1">
        <f t="shared" si="27"/>
        <v>53.60852922023436</v>
      </c>
      <c r="CO17" s="1">
        <f t="shared" si="27"/>
        <v>53.60852922023436</v>
      </c>
      <c r="CP17" s="1">
        <f t="shared" si="27"/>
        <v>53.60852922023436</v>
      </c>
      <c r="CQ17" s="1">
        <f t="shared" si="27"/>
        <v>53.60852922023436</v>
      </c>
      <c r="CR17" s="1">
        <f t="shared" si="27"/>
        <v>53.60852922023436</v>
      </c>
      <c r="CS17" s="1">
        <f t="shared" si="27"/>
        <v>53.60852922023436</v>
      </c>
      <c r="CT17" s="1">
        <f t="shared" si="27"/>
        <v>53.60852922023436</v>
      </c>
    </row>
    <row r="18" spans="1:98" s="5" customFormat="1" ht="12.75">
      <c r="A18" s="5" t="s">
        <v>58</v>
      </c>
      <c r="B18" s="2"/>
      <c r="C18" s="2">
        <f aca="true" t="shared" si="28" ref="C18:O18">C16-C17</f>
        <v>74.25</v>
      </c>
      <c r="D18" s="2">
        <f t="shared" si="28"/>
        <v>75</v>
      </c>
      <c r="E18" s="2">
        <f t="shared" si="28"/>
        <v>73.5</v>
      </c>
      <c r="F18" s="2">
        <f t="shared" si="28"/>
        <v>72.03</v>
      </c>
      <c r="G18" s="2">
        <f t="shared" si="28"/>
        <v>70.58940000000001</v>
      </c>
      <c r="H18" s="2">
        <f t="shared" si="28"/>
        <v>69.17761200000001</v>
      </c>
      <c r="I18" s="2">
        <f t="shared" si="28"/>
        <v>67.79405975999998</v>
      </c>
      <c r="J18" s="2">
        <f t="shared" si="28"/>
        <v>66.43817856480001</v>
      </c>
      <c r="K18" s="2">
        <f t="shared" si="28"/>
        <v>65.109414993504</v>
      </c>
      <c r="L18" s="2">
        <f t="shared" si="28"/>
        <v>63.80722669363391</v>
      </c>
      <c r="M18" s="2">
        <f t="shared" si="28"/>
        <v>62.53108215976124</v>
      </c>
      <c r="N18" s="2">
        <f t="shared" si="28"/>
        <v>61.280460516565995</v>
      </c>
      <c r="O18" s="112">
        <f t="shared" si="28"/>
        <v>60.054851306234696</v>
      </c>
      <c r="P18" s="112">
        <f aca="true" t="shared" si="29" ref="P18:AU18">P16-P17</f>
        <v>58.853754280109996</v>
      </c>
      <c r="Q18" s="112">
        <f t="shared" si="29"/>
        <v>57.676679194507784</v>
      </c>
      <c r="R18" s="112">
        <f t="shared" si="29"/>
        <v>56.52314561061763</v>
      </c>
      <c r="S18" s="112">
        <f t="shared" si="29"/>
        <v>55.39268269840528</v>
      </c>
      <c r="T18" s="112">
        <f t="shared" si="29"/>
        <v>54.284829044437174</v>
      </c>
      <c r="U18" s="112">
        <f t="shared" si="29"/>
        <v>53.19913246354844</v>
      </c>
      <c r="V18" s="112">
        <f t="shared" si="29"/>
        <v>52.13514981427747</v>
      </c>
      <c r="W18" s="112">
        <f t="shared" si="29"/>
        <v>51.09244681799191</v>
      </c>
      <c r="X18" s="112">
        <f t="shared" si="29"/>
        <v>50.07059788163207</v>
      </c>
      <c r="Y18" s="112">
        <f t="shared" si="29"/>
        <v>49.06918592399944</v>
      </c>
      <c r="Z18" s="112">
        <f t="shared" si="29"/>
        <v>48.08780220551944</v>
      </c>
      <c r="AA18" s="112">
        <f t="shared" si="29"/>
        <v>47.12604616140905</v>
      </c>
      <c r="AB18" s="2">
        <f t="shared" si="29"/>
        <v>46.18352523818089</v>
      </c>
      <c r="AC18" s="2">
        <f t="shared" si="29"/>
        <v>45.25985473341726</v>
      </c>
      <c r="AD18" s="2">
        <f t="shared" si="29"/>
        <v>44.354657638748904</v>
      </c>
      <c r="AE18" s="2">
        <f t="shared" si="29"/>
        <v>43.467564485973924</v>
      </c>
      <c r="AF18" s="2">
        <f t="shared" si="29"/>
        <v>42.59821319625445</v>
      </c>
      <c r="AG18" s="2">
        <f t="shared" si="29"/>
        <v>41.746248932329365</v>
      </c>
      <c r="AH18" s="2">
        <f t="shared" si="29"/>
        <v>40.91132395368277</v>
      </c>
      <c r="AI18" s="2">
        <f t="shared" si="29"/>
        <v>40.09309747460911</v>
      </c>
      <c r="AJ18" s="2">
        <f t="shared" si="29"/>
        <v>39.29123552511692</v>
      </c>
      <c r="AK18" s="2">
        <f t="shared" si="29"/>
        <v>38.50541081461458</v>
      </c>
      <c r="AL18" s="2">
        <f t="shared" si="29"/>
        <v>37.73530259832229</v>
      </c>
      <c r="AM18" s="2">
        <f t="shared" si="29"/>
        <v>36.980596546355855</v>
      </c>
      <c r="AN18" s="2">
        <f t="shared" si="29"/>
        <v>36.24098461542873</v>
      </c>
      <c r="AO18" s="2">
        <f t="shared" si="29"/>
        <v>35.51616492312016</v>
      </c>
      <c r="AP18" s="2">
        <f t="shared" si="29"/>
        <v>34.805841624657745</v>
      </c>
      <c r="AQ18" s="2">
        <f t="shared" si="29"/>
        <v>34.1097247921646</v>
      </c>
      <c r="AR18" s="2">
        <f t="shared" si="29"/>
        <v>33.427530296321294</v>
      </c>
      <c r="AS18" s="2">
        <f t="shared" si="29"/>
        <v>32.75897969039488</v>
      </c>
      <c r="AT18" s="2">
        <f t="shared" si="29"/>
        <v>32.10380009658698</v>
      </c>
      <c r="AU18" s="2">
        <f t="shared" si="29"/>
        <v>31.46172409465524</v>
      </c>
      <c r="AV18" s="2">
        <f aca="true" t="shared" si="30" ref="AV18:CA18">AV16-AV17</f>
        <v>30.83248961276213</v>
      </c>
      <c r="AW18" s="2">
        <f t="shared" si="30"/>
        <v>30.215839820506886</v>
      </c>
      <c r="AX18" s="2">
        <f t="shared" si="30"/>
        <v>29.611523024096755</v>
      </c>
      <c r="AY18" s="2">
        <f t="shared" si="30"/>
        <v>29.019292563614812</v>
      </c>
      <c r="AZ18" s="2">
        <f t="shared" si="30"/>
        <v>28.438906712342515</v>
      </c>
      <c r="BA18" s="2">
        <f t="shared" si="30"/>
        <v>27.87012857809566</v>
      </c>
      <c r="BB18" s="2">
        <f t="shared" si="30"/>
        <v>27.31272600653375</v>
      </c>
      <c r="BC18" s="2">
        <f t="shared" si="30"/>
        <v>26.766471486403077</v>
      </c>
      <c r="BD18" s="2">
        <f t="shared" si="30"/>
        <v>26.23114205667501</v>
      </c>
      <c r="BE18" s="2">
        <f t="shared" si="30"/>
        <v>25.70651921554152</v>
      </c>
      <c r="BF18" s="2">
        <f t="shared" si="30"/>
        <v>25.192388831230687</v>
      </c>
      <c r="BG18" s="2">
        <f t="shared" si="30"/>
        <v>24.688541054606077</v>
      </c>
      <c r="BH18" s="2">
        <f t="shared" si="30"/>
        <v>24.19477023351395</v>
      </c>
      <c r="BI18" s="2">
        <f t="shared" si="30"/>
        <v>23.71087482884367</v>
      </c>
      <c r="BJ18" s="2">
        <f t="shared" si="30"/>
        <v>23.2366573322668</v>
      </c>
      <c r="BK18" s="2">
        <f t="shared" si="30"/>
        <v>22.771924185621458</v>
      </c>
      <c r="BL18" s="2">
        <f t="shared" si="30"/>
        <v>22.31648570190903</v>
      </c>
      <c r="BM18" s="2">
        <f t="shared" si="30"/>
        <v>21.870155987870845</v>
      </c>
      <c r="BN18" s="2">
        <f t="shared" si="30"/>
        <v>21.432752868113425</v>
      </c>
      <c r="BO18" s="2">
        <f t="shared" si="30"/>
        <v>21.004097810751162</v>
      </c>
      <c r="BP18" s="2">
        <f t="shared" si="30"/>
        <v>20.584015854536133</v>
      </c>
      <c r="BQ18" s="2">
        <f t="shared" si="30"/>
        <v>20.172335537445413</v>
      </c>
      <c r="BR18" s="2">
        <f t="shared" si="30"/>
        <v>19.768888826696504</v>
      </c>
      <c r="BS18" s="2">
        <f t="shared" si="30"/>
        <v>19.373511050162577</v>
      </c>
      <c r="BT18" s="2">
        <f t="shared" si="30"/>
        <v>18.98604082915932</v>
      </c>
      <c r="BU18" s="2">
        <f t="shared" si="30"/>
        <v>18.606320012576134</v>
      </c>
      <c r="BV18" s="2">
        <f t="shared" si="30"/>
        <v>18.23419361232461</v>
      </c>
      <c r="BW18" s="2">
        <f t="shared" si="30"/>
        <v>17.869509740078115</v>
      </c>
      <c r="BX18" s="2">
        <f t="shared" si="30"/>
        <v>17.869509740078115</v>
      </c>
      <c r="BY18" s="2">
        <f t="shared" si="30"/>
        <v>17.869509740078115</v>
      </c>
      <c r="BZ18" s="2">
        <f t="shared" si="30"/>
        <v>17.869509740078115</v>
      </c>
      <c r="CA18" s="2">
        <f t="shared" si="30"/>
        <v>17.869509740078115</v>
      </c>
      <c r="CB18" s="2">
        <f aca="true" t="shared" si="31" ref="CB18:CT18">CB16-CB17</f>
        <v>17.869509740078115</v>
      </c>
      <c r="CC18" s="2">
        <f t="shared" si="31"/>
        <v>17.869509740078115</v>
      </c>
      <c r="CD18" s="2">
        <f t="shared" si="31"/>
        <v>17.869509740078115</v>
      </c>
      <c r="CE18" s="2">
        <f t="shared" si="31"/>
        <v>17.869509740078115</v>
      </c>
      <c r="CF18" s="2">
        <f t="shared" si="31"/>
        <v>17.869509740078115</v>
      </c>
      <c r="CG18" s="2">
        <f t="shared" si="31"/>
        <v>17.869509740078115</v>
      </c>
      <c r="CH18" s="2">
        <f t="shared" si="31"/>
        <v>17.869509740078115</v>
      </c>
      <c r="CI18" s="2">
        <f t="shared" si="31"/>
        <v>17.869509740078115</v>
      </c>
      <c r="CJ18" s="2">
        <f t="shared" si="31"/>
        <v>17.869509740078115</v>
      </c>
      <c r="CK18" s="2">
        <f t="shared" si="31"/>
        <v>17.869509740078115</v>
      </c>
      <c r="CL18" s="2">
        <f t="shared" si="31"/>
        <v>17.869509740078115</v>
      </c>
      <c r="CM18" s="2">
        <f t="shared" si="31"/>
        <v>17.869509740078115</v>
      </c>
      <c r="CN18" s="2">
        <f t="shared" si="31"/>
        <v>17.869509740078115</v>
      </c>
      <c r="CO18" s="2">
        <f t="shared" si="31"/>
        <v>17.869509740078115</v>
      </c>
      <c r="CP18" s="2">
        <f t="shared" si="31"/>
        <v>17.869509740078115</v>
      </c>
      <c r="CQ18" s="2">
        <f t="shared" si="31"/>
        <v>17.869509740078115</v>
      </c>
      <c r="CR18" s="2">
        <f t="shared" si="31"/>
        <v>17.869509740078115</v>
      </c>
      <c r="CS18" s="2">
        <f t="shared" si="31"/>
        <v>17.869509740078115</v>
      </c>
      <c r="CT18" s="2">
        <f t="shared" si="31"/>
        <v>17.869509740078115</v>
      </c>
    </row>
    <row r="19" spans="1:98" ht="12.75">
      <c r="A19" t="s">
        <v>55</v>
      </c>
      <c r="B19" s="25">
        <v>0.16</v>
      </c>
      <c r="C19" s="1">
        <f>C16*$B$19</f>
        <v>47.52</v>
      </c>
      <c r="D19" s="1">
        <f aca="true" t="shared" si="32" ref="D19:BO19">D16*$B$19</f>
        <v>48</v>
      </c>
      <c r="E19" s="1">
        <f t="shared" si="32"/>
        <v>47.04</v>
      </c>
      <c r="F19" s="1">
        <f t="shared" si="32"/>
        <v>46.0992</v>
      </c>
      <c r="G19" s="1">
        <f t="shared" si="32"/>
        <v>45.177216</v>
      </c>
      <c r="H19" s="1">
        <f t="shared" si="32"/>
        <v>44.27367168</v>
      </c>
      <c r="I19" s="1">
        <f t="shared" si="32"/>
        <v>43.3881982464</v>
      </c>
      <c r="J19" s="1">
        <f t="shared" si="32"/>
        <v>42.520434281472</v>
      </c>
      <c r="K19" s="1">
        <f t="shared" si="32"/>
        <v>41.67002559584255</v>
      </c>
      <c r="L19" s="1">
        <f t="shared" si="32"/>
        <v>40.8366250839257</v>
      </c>
      <c r="M19" s="1">
        <f t="shared" si="32"/>
        <v>40.01989258224719</v>
      </c>
      <c r="N19" s="1">
        <f t="shared" si="32"/>
        <v>39.21949473060224</v>
      </c>
      <c r="O19" s="9">
        <f t="shared" si="32"/>
        <v>38.435104835990195</v>
      </c>
      <c r="P19" s="9">
        <f t="shared" si="32"/>
        <v>37.666402739270396</v>
      </c>
      <c r="Q19" s="9">
        <f t="shared" si="32"/>
        <v>36.91307468448499</v>
      </c>
      <c r="R19" s="9">
        <f t="shared" si="32"/>
        <v>36.174813190795284</v>
      </c>
      <c r="S19" s="9">
        <f t="shared" si="32"/>
        <v>35.45131692697938</v>
      </c>
      <c r="T19" s="9">
        <f t="shared" si="32"/>
        <v>34.74229058843979</v>
      </c>
      <c r="U19" s="9">
        <f t="shared" si="32"/>
        <v>34.04744477667099</v>
      </c>
      <c r="V19" s="9">
        <f t="shared" si="32"/>
        <v>33.366495881137574</v>
      </c>
      <c r="W19" s="9">
        <f t="shared" si="32"/>
        <v>32.69916596351482</v>
      </c>
      <c r="X19" s="9">
        <f t="shared" si="32"/>
        <v>32.04518264424453</v>
      </c>
      <c r="Y19" s="9">
        <f t="shared" si="32"/>
        <v>31.40427899135964</v>
      </c>
      <c r="Z19" s="9">
        <f t="shared" si="32"/>
        <v>30.776193411532446</v>
      </c>
      <c r="AA19" s="9">
        <f t="shared" si="32"/>
        <v>30.160669543301797</v>
      </c>
      <c r="AB19" s="1">
        <f t="shared" si="32"/>
        <v>29.557456152435762</v>
      </c>
      <c r="AC19" s="1">
        <f t="shared" si="32"/>
        <v>28.966307029387046</v>
      </c>
      <c r="AD19" s="1">
        <f t="shared" si="32"/>
        <v>28.386980888799304</v>
      </c>
      <c r="AE19" s="1">
        <f t="shared" si="32"/>
        <v>27.819241271023316</v>
      </c>
      <c r="AF19" s="1">
        <f t="shared" si="32"/>
        <v>27.262856445602846</v>
      </c>
      <c r="AG19" s="1">
        <f t="shared" si="32"/>
        <v>26.71759931669079</v>
      </c>
      <c r="AH19" s="1">
        <f t="shared" si="32"/>
        <v>26.183247330356973</v>
      </c>
      <c r="AI19" s="1">
        <f t="shared" si="32"/>
        <v>25.659582383749832</v>
      </c>
      <c r="AJ19" s="1">
        <f t="shared" si="32"/>
        <v>25.14639073607483</v>
      </c>
      <c r="AK19" s="1">
        <f t="shared" si="32"/>
        <v>24.643462921353336</v>
      </c>
      <c r="AL19" s="1">
        <f t="shared" si="32"/>
        <v>24.15059366292627</v>
      </c>
      <c r="AM19" s="1">
        <f t="shared" si="32"/>
        <v>23.667581789667743</v>
      </c>
      <c r="AN19" s="1">
        <f t="shared" si="32"/>
        <v>23.194230153874386</v>
      </c>
      <c r="AO19" s="1">
        <f t="shared" si="32"/>
        <v>22.730345550796898</v>
      </c>
      <c r="AP19" s="1">
        <f t="shared" si="32"/>
        <v>22.275738639780958</v>
      </c>
      <c r="AQ19" s="1">
        <f t="shared" si="32"/>
        <v>21.83022386698534</v>
      </c>
      <c r="AR19" s="1">
        <f t="shared" si="32"/>
        <v>21.393619389645632</v>
      </c>
      <c r="AS19" s="1">
        <f t="shared" si="32"/>
        <v>20.96574700185272</v>
      </c>
      <c r="AT19" s="1">
        <f t="shared" si="32"/>
        <v>20.54643206181566</v>
      </c>
      <c r="AU19" s="1">
        <f t="shared" si="32"/>
        <v>20.135503420579347</v>
      </c>
      <c r="AV19" s="1">
        <f t="shared" si="32"/>
        <v>19.73279335216776</v>
      </c>
      <c r="AW19" s="1">
        <f t="shared" si="32"/>
        <v>19.338137485124406</v>
      </c>
      <c r="AX19" s="1">
        <f t="shared" si="32"/>
        <v>18.95137473542192</v>
      </c>
      <c r="AY19" s="1">
        <f t="shared" si="32"/>
        <v>18.57234724071348</v>
      </c>
      <c r="AZ19" s="1">
        <f t="shared" si="32"/>
        <v>18.20090029589921</v>
      </c>
      <c r="BA19" s="1">
        <f t="shared" si="32"/>
        <v>17.836882289981226</v>
      </c>
      <c r="BB19" s="1">
        <f t="shared" si="32"/>
        <v>17.4801446441816</v>
      </c>
      <c r="BC19" s="1">
        <f t="shared" si="32"/>
        <v>17.13054175129797</v>
      </c>
      <c r="BD19" s="1">
        <f t="shared" si="32"/>
        <v>16.78793091627201</v>
      </c>
      <c r="BE19" s="1">
        <f t="shared" si="32"/>
        <v>16.45217229794657</v>
      </c>
      <c r="BF19" s="1">
        <f t="shared" si="32"/>
        <v>16.123128851987637</v>
      </c>
      <c r="BG19" s="1">
        <f t="shared" si="32"/>
        <v>15.800666274947885</v>
      </c>
      <c r="BH19" s="1">
        <f t="shared" si="32"/>
        <v>15.484652949448929</v>
      </c>
      <c r="BI19" s="1">
        <f t="shared" si="32"/>
        <v>15.17495989045995</v>
      </c>
      <c r="BJ19" s="1">
        <f t="shared" si="32"/>
        <v>14.871460692650752</v>
      </c>
      <c r="BK19" s="1">
        <f t="shared" si="32"/>
        <v>14.574031478797735</v>
      </c>
      <c r="BL19" s="1">
        <f t="shared" si="32"/>
        <v>14.28255084922178</v>
      </c>
      <c r="BM19" s="1">
        <f t="shared" si="32"/>
        <v>13.996899832237343</v>
      </c>
      <c r="BN19" s="1">
        <f t="shared" si="32"/>
        <v>13.716961835592597</v>
      </c>
      <c r="BO19" s="1">
        <f t="shared" si="32"/>
        <v>13.442622598880744</v>
      </c>
      <c r="BP19" s="1">
        <f aca="true" t="shared" si="33" ref="BP19:CT19">BP16*$B$19</f>
        <v>13.173770146903127</v>
      </c>
      <c r="BQ19" s="1">
        <f t="shared" si="33"/>
        <v>12.910294743965064</v>
      </c>
      <c r="BR19" s="1">
        <f t="shared" si="33"/>
        <v>12.652088849085763</v>
      </c>
      <c r="BS19" s="1">
        <f t="shared" si="33"/>
        <v>12.399047072104047</v>
      </c>
      <c r="BT19" s="1">
        <f t="shared" si="33"/>
        <v>12.151066130661967</v>
      </c>
      <c r="BU19" s="1">
        <f t="shared" si="33"/>
        <v>11.908044808048727</v>
      </c>
      <c r="BV19" s="1">
        <f t="shared" si="33"/>
        <v>11.66988391188775</v>
      </c>
      <c r="BW19" s="1">
        <f t="shared" si="33"/>
        <v>11.436486233649996</v>
      </c>
      <c r="BX19" s="1">
        <f t="shared" si="33"/>
        <v>11.436486233649996</v>
      </c>
      <c r="BY19" s="1">
        <f t="shared" si="33"/>
        <v>11.436486233649996</v>
      </c>
      <c r="BZ19" s="1">
        <f t="shared" si="33"/>
        <v>11.436486233649996</v>
      </c>
      <c r="CA19" s="1">
        <f t="shared" si="33"/>
        <v>11.436486233649996</v>
      </c>
      <c r="CB19" s="1">
        <f t="shared" si="33"/>
        <v>11.436486233649996</v>
      </c>
      <c r="CC19" s="1">
        <f t="shared" si="33"/>
        <v>11.436486233649996</v>
      </c>
      <c r="CD19" s="1">
        <f t="shared" si="33"/>
        <v>11.436486233649996</v>
      </c>
      <c r="CE19" s="1">
        <f t="shared" si="33"/>
        <v>11.436486233649996</v>
      </c>
      <c r="CF19" s="1">
        <f t="shared" si="33"/>
        <v>11.436486233649996</v>
      </c>
      <c r="CG19" s="1">
        <f t="shared" si="33"/>
        <v>11.436486233649996</v>
      </c>
      <c r="CH19" s="1">
        <f t="shared" si="33"/>
        <v>11.436486233649996</v>
      </c>
      <c r="CI19" s="1">
        <f t="shared" si="33"/>
        <v>11.436486233649996</v>
      </c>
      <c r="CJ19" s="1">
        <f t="shared" si="33"/>
        <v>11.436486233649996</v>
      </c>
      <c r="CK19" s="1">
        <f t="shared" si="33"/>
        <v>11.436486233649996</v>
      </c>
      <c r="CL19" s="1">
        <f t="shared" si="33"/>
        <v>11.436486233649996</v>
      </c>
      <c r="CM19" s="1">
        <f t="shared" si="33"/>
        <v>11.436486233649996</v>
      </c>
      <c r="CN19" s="1">
        <f t="shared" si="33"/>
        <v>11.436486233649996</v>
      </c>
      <c r="CO19" s="1">
        <f t="shared" si="33"/>
        <v>11.436486233649996</v>
      </c>
      <c r="CP19" s="1">
        <f t="shared" si="33"/>
        <v>11.436486233649996</v>
      </c>
      <c r="CQ19" s="1">
        <f t="shared" si="33"/>
        <v>11.436486233649996</v>
      </c>
      <c r="CR19" s="1">
        <f t="shared" si="33"/>
        <v>11.436486233649996</v>
      </c>
      <c r="CS19" s="1">
        <f t="shared" si="33"/>
        <v>11.436486233649996</v>
      </c>
      <c r="CT19" s="1">
        <f t="shared" si="33"/>
        <v>11.436486233649996</v>
      </c>
    </row>
    <row r="20" spans="1:98" ht="12.75">
      <c r="A20" t="s">
        <v>65</v>
      </c>
      <c r="B20" s="1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</row>
    <row r="21" spans="1:98" ht="12.75">
      <c r="A21" t="s">
        <v>57</v>
      </c>
      <c r="B21" s="1"/>
      <c r="C21" s="1">
        <v>0</v>
      </c>
      <c r="D21" s="1">
        <f>C10*$E$1</f>
        <v>8.387747431933997</v>
      </c>
      <c r="E21" s="1">
        <f aca="true" t="shared" si="34" ref="E21:BP21">D10*$E$1</f>
        <v>7.4319106742297985</v>
      </c>
      <c r="F21" s="1">
        <f t="shared" si="34"/>
        <v>6.492826406252488</v>
      </c>
      <c r="G21" s="1">
        <f t="shared" si="34"/>
        <v>5.5701524854712465</v>
      </c>
      <c r="H21" s="1">
        <f t="shared" si="34"/>
        <v>4.66355359092766</v>
      </c>
      <c r="I21" s="1">
        <f t="shared" si="34"/>
        <v>3.7727010867404434</v>
      </c>
      <c r="J21" s="1">
        <f t="shared" si="34"/>
        <v>2.897272888339864</v>
      </c>
      <c r="K21" s="1">
        <f t="shared" si="34"/>
        <v>2.0369533313773</v>
      </c>
      <c r="L21" s="1">
        <f t="shared" si="34"/>
        <v>1.191433043256399</v>
      </c>
      <c r="M21" s="1">
        <f t="shared" si="34"/>
        <v>0.3604088172334366</v>
      </c>
      <c r="N21" s="1">
        <f t="shared" si="34"/>
        <v>0</v>
      </c>
      <c r="O21" s="9">
        <f t="shared" si="34"/>
        <v>0</v>
      </c>
      <c r="P21" s="9">
        <f t="shared" si="34"/>
        <v>6.816619970071916</v>
      </c>
      <c r="Q21" s="9">
        <f t="shared" si="34"/>
        <v>6.067262723998295</v>
      </c>
      <c r="R21" s="9">
        <f t="shared" si="34"/>
        <v>5.3310535483061265</v>
      </c>
      <c r="S21" s="9">
        <f t="shared" si="34"/>
        <v>4.607723964364167</v>
      </c>
      <c r="T21" s="9">
        <f t="shared" si="34"/>
        <v>3.897010846562117</v>
      </c>
      <c r="U21" s="9">
        <f t="shared" si="34"/>
        <v>3.198656315200566</v>
      </c>
      <c r="V21" s="9">
        <f t="shared" si="34"/>
        <v>2.512407631522954</v>
      </c>
      <c r="W21" s="9">
        <f t="shared" si="34"/>
        <v>1.838017094846774</v>
      </c>
      <c r="X21" s="9">
        <f t="shared" si="34"/>
        <v>1.1752419417519797</v>
      </c>
      <c r="Y21" s="9">
        <f t="shared" si="34"/>
        <v>0.523844247285488</v>
      </c>
      <c r="Z21" s="9">
        <f t="shared" si="34"/>
        <v>0</v>
      </c>
      <c r="AA21" s="9">
        <f t="shared" si="34"/>
        <v>-1.4210854715202004E-16</v>
      </c>
      <c r="AB21" s="1">
        <f t="shared" si="34"/>
        <v>5.349115689860041</v>
      </c>
      <c r="AC21" s="1">
        <f t="shared" si="34"/>
        <v>4.761082526814215</v>
      </c>
      <c r="AD21" s="1">
        <f t="shared" si="34"/>
        <v>4.18336687448156</v>
      </c>
      <c r="AE21" s="1">
        <f t="shared" si="34"/>
        <v>3.615758053190169</v>
      </c>
      <c r="AF21" s="1">
        <f t="shared" si="34"/>
        <v>3.058049583873201</v>
      </c>
      <c r="AG21" s="1">
        <f t="shared" si="34"/>
        <v>2.510039104017812</v>
      </c>
      <c r="AH21" s="1">
        <f t="shared" si="34"/>
        <v>1.9715282852949971</v>
      </c>
      <c r="AI21" s="1">
        <f t="shared" si="34"/>
        <v>1.4423227528367115</v>
      </c>
      <c r="AJ21" s="1">
        <f t="shared" si="34"/>
        <v>0.9222320061273345</v>
      </c>
      <c r="AK21" s="1">
        <f t="shared" si="34"/>
        <v>0.4110693414771873</v>
      </c>
      <c r="AL21" s="1">
        <f t="shared" si="34"/>
        <v>0</v>
      </c>
      <c r="AM21" s="1">
        <f t="shared" si="34"/>
        <v>0</v>
      </c>
      <c r="AN21" s="1">
        <f t="shared" si="34"/>
        <v>4.197540539025385</v>
      </c>
      <c r="AO21" s="1">
        <f t="shared" si="34"/>
        <v>3.736101081872654</v>
      </c>
      <c r="AP21" s="1">
        <f t="shared" si="34"/>
        <v>3.2827579479238604</v>
      </c>
      <c r="AQ21" s="1">
        <f t="shared" si="34"/>
        <v>2.8373458133171083</v>
      </c>
      <c r="AR21" s="1">
        <f t="shared" si="34"/>
        <v>2.399702650475547</v>
      </c>
      <c r="AS21" s="1">
        <f t="shared" si="34"/>
        <v>1.9696696621510912</v>
      </c>
      <c r="AT21" s="1">
        <f t="shared" si="34"/>
        <v>1.5470912167871798</v>
      </c>
      <c r="AU21" s="1">
        <f t="shared" si="34"/>
        <v>1.1318147851741835</v>
      </c>
      <c r="AV21" s="1">
        <f t="shared" si="34"/>
        <v>0.7236908783716157</v>
      </c>
      <c r="AW21" s="1">
        <f t="shared" si="34"/>
        <v>0.3225729868718017</v>
      </c>
      <c r="AX21" s="1">
        <f t="shared" si="34"/>
        <v>0</v>
      </c>
      <c r="AY21" s="1">
        <f t="shared" si="34"/>
        <v>-1.4210854715202004E-16</v>
      </c>
      <c r="AZ21" s="1">
        <f t="shared" si="34"/>
        <v>3.293880259528006</v>
      </c>
      <c r="BA21" s="1">
        <f t="shared" si="34"/>
        <v>2.9317810005091496</v>
      </c>
      <c r="BB21" s="1">
        <f t="shared" si="34"/>
        <v>2.576035061709186</v>
      </c>
      <c r="BC21" s="1">
        <f t="shared" si="34"/>
        <v>2.2265127107288514</v>
      </c>
      <c r="BD21" s="1">
        <f t="shared" si="34"/>
        <v>1.8830868018188864</v>
      </c>
      <c r="BE21" s="1">
        <f t="shared" si="34"/>
        <v>1.5456327241230332</v>
      </c>
      <c r="BF21" s="1">
        <f t="shared" si="34"/>
        <v>1.2140283509561196</v>
      </c>
      <c r="BG21" s="1">
        <f t="shared" si="34"/>
        <v>0.8881539900964908</v>
      </c>
      <c r="BH21" s="1">
        <f t="shared" si="34"/>
        <v>0.5678923350725328</v>
      </c>
      <c r="BI21" s="1">
        <f t="shared" si="34"/>
        <v>0.25312841742338776</v>
      </c>
      <c r="BJ21" s="1">
        <f t="shared" si="34"/>
        <v>0</v>
      </c>
      <c r="BK21" s="1">
        <f t="shared" si="34"/>
        <v>0</v>
      </c>
      <c r="BL21" s="1">
        <f t="shared" si="34"/>
        <v>2.5847629256315487</v>
      </c>
      <c r="BM21" s="1">
        <f t="shared" si="34"/>
        <v>2.300617581427473</v>
      </c>
      <c r="BN21" s="1">
        <f t="shared" si="34"/>
        <v>2.021457793850405</v>
      </c>
      <c r="BO21" s="1">
        <f t="shared" si="34"/>
        <v>1.747181759717032</v>
      </c>
      <c r="BP21" s="1">
        <f t="shared" si="34"/>
        <v>1.4776897056315579</v>
      </c>
      <c r="BQ21" s="1">
        <f aca="true" t="shared" si="35" ref="BQ21:CT21">BP10*$E$1</f>
        <v>1.2128838473711199</v>
      </c>
      <c r="BR21" s="1">
        <f t="shared" si="35"/>
        <v>0.9526683500834474</v>
      </c>
      <c r="BS21" s="1">
        <f t="shared" si="35"/>
        <v>0.6969492892805075</v>
      </c>
      <c r="BT21" s="1">
        <f t="shared" si="35"/>
        <v>0.4456346126122224</v>
      </c>
      <c r="BU21" s="1">
        <f t="shared" si="35"/>
        <v>0.19863410240465512</v>
      </c>
      <c r="BV21" s="1">
        <f t="shared" si="35"/>
        <v>0</v>
      </c>
      <c r="BW21" s="1">
        <f t="shared" si="35"/>
        <v>0</v>
      </c>
      <c r="BX21" s="1">
        <f t="shared" si="35"/>
        <v>2.3394762151710276</v>
      </c>
      <c r="BY21" s="1">
        <f t="shared" si="35"/>
        <v>2.1127614564163184</v>
      </c>
      <c r="BZ21" s="1">
        <f t="shared" si="35"/>
        <v>1.8853665533853459</v>
      </c>
      <c r="CA21" s="1">
        <f t="shared" si="35"/>
        <v>1.6572894656452797</v>
      </c>
      <c r="CB21" s="1">
        <f t="shared" si="35"/>
        <v>1.4285281466419941</v>
      </c>
      <c r="CC21" s="1">
        <f t="shared" si="35"/>
        <v>1.1990805436816983</v>
      </c>
      <c r="CD21" s="1">
        <f t="shared" si="35"/>
        <v>0.9689445979125217</v>
      </c>
      <c r="CE21" s="1">
        <f t="shared" si="35"/>
        <v>0.7381182443060377</v>
      </c>
      <c r="CF21" s="1">
        <f t="shared" si="35"/>
        <v>0.5065994116387341</v>
      </c>
      <c r="CG21" s="1">
        <f t="shared" si="35"/>
        <v>0.2743860224734287</v>
      </c>
      <c r="CH21" s="1">
        <f t="shared" si="35"/>
        <v>0.04147599314062731</v>
      </c>
      <c r="CI21" s="1">
        <f t="shared" si="35"/>
        <v>0</v>
      </c>
      <c r="CJ21" s="1">
        <f t="shared" si="35"/>
        <v>2.12504209829009</v>
      </c>
      <c r="CK21" s="1">
        <f t="shared" si="35"/>
        <v>1.8976840371847379</v>
      </c>
      <c r="CL21" s="1">
        <f t="shared" si="35"/>
        <v>1.669643901896071</v>
      </c>
      <c r="CM21" s="1">
        <f t="shared" si="35"/>
        <v>1.4409196462015377</v>
      </c>
      <c r="CN21" s="1">
        <f t="shared" si="35"/>
        <v>1.2115092177399205</v>
      </c>
      <c r="CO21" s="1">
        <f t="shared" si="35"/>
        <v>0.9814105579929185</v>
      </c>
      <c r="CP21" s="1">
        <f t="shared" si="35"/>
        <v>0.7506216022666756</v>
      </c>
      <c r="CQ21" s="1">
        <f t="shared" si="35"/>
        <v>0.5191402796732539</v>
      </c>
      <c r="CR21" s="1">
        <f t="shared" si="35"/>
        <v>0.2869645131120521</v>
      </c>
      <c r="CS21" s="1">
        <f t="shared" si="35"/>
        <v>0.05409221925116654</v>
      </c>
      <c r="CT21" s="1">
        <f t="shared" si="35"/>
        <v>0</v>
      </c>
    </row>
    <row r="22" spans="1:98" s="5" customFormat="1" ht="12.75">
      <c r="A22" s="5" t="s">
        <v>88</v>
      </c>
      <c r="B22" s="2"/>
      <c r="C22" s="2">
        <f>C18-C19-C21-C20</f>
        <v>26.729999999999997</v>
      </c>
      <c r="D22" s="2">
        <f>D18-D19-D21-D20</f>
        <v>18.612252568066005</v>
      </c>
      <c r="E22" s="2">
        <f aca="true" t="shared" si="36" ref="E22:N22">E18-E19-E21-E20</f>
        <v>19.028089325770203</v>
      </c>
      <c r="F22" s="2">
        <f t="shared" si="36"/>
        <v>19.43797359374751</v>
      </c>
      <c r="G22" s="2">
        <f t="shared" si="36"/>
        <v>19.842031514528763</v>
      </c>
      <c r="H22" s="2">
        <f t="shared" si="36"/>
        <v>20.240386729072352</v>
      </c>
      <c r="I22" s="2">
        <f t="shared" si="36"/>
        <v>20.633160426859536</v>
      </c>
      <c r="J22" s="2">
        <f t="shared" si="36"/>
        <v>21.02047139498815</v>
      </c>
      <c r="K22" s="2">
        <f t="shared" si="36"/>
        <v>21.40243606628415</v>
      </c>
      <c r="L22" s="2">
        <f t="shared" si="36"/>
        <v>21.779168566451805</v>
      </c>
      <c r="M22" s="2">
        <f t="shared" si="36"/>
        <v>22.150780760280615</v>
      </c>
      <c r="N22" s="2">
        <f t="shared" si="36"/>
        <v>22.060965785963752</v>
      </c>
      <c r="O22" s="112">
        <f>O18-O19-O21-O20</f>
        <v>21.6197464702445</v>
      </c>
      <c r="P22" s="112">
        <f aca="true" t="shared" si="37" ref="P22:CA22">P18-P19-P21-P20</f>
        <v>14.370731570767685</v>
      </c>
      <c r="Q22" s="112">
        <f t="shared" si="37"/>
        <v>14.696341786024501</v>
      </c>
      <c r="R22" s="112">
        <f t="shared" si="37"/>
        <v>15.017278871516222</v>
      </c>
      <c r="S22" s="112">
        <f t="shared" si="37"/>
        <v>15.333641807061733</v>
      </c>
      <c r="T22" s="112">
        <f t="shared" si="37"/>
        <v>15.645527609435263</v>
      </c>
      <c r="U22" s="112">
        <f t="shared" si="37"/>
        <v>15.953031371676879</v>
      </c>
      <c r="V22" s="112">
        <f t="shared" si="37"/>
        <v>16.25624630161694</v>
      </c>
      <c r="W22" s="112">
        <f t="shared" si="37"/>
        <v>16.555263759630318</v>
      </c>
      <c r="X22" s="112">
        <f t="shared" si="37"/>
        <v>16.85017329563556</v>
      </c>
      <c r="Y22" s="112">
        <f t="shared" si="37"/>
        <v>17.141062685354314</v>
      </c>
      <c r="Z22" s="112">
        <f t="shared" si="37"/>
        <v>17.31160879398699</v>
      </c>
      <c r="AA22" s="112">
        <f t="shared" si="37"/>
        <v>16.965376618107253</v>
      </c>
      <c r="AB22" s="2">
        <f t="shared" si="37"/>
        <v>11.276953395885087</v>
      </c>
      <c r="AC22" s="2">
        <f t="shared" si="37"/>
        <v>11.532465177215995</v>
      </c>
      <c r="AD22" s="2">
        <f t="shared" si="37"/>
        <v>11.78430987546804</v>
      </c>
      <c r="AE22" s="2">
        <f t="shared" si="37"/>
        <v>12.032565161760438</v>
      </c>
      <c r="AF22" s="2">
        <f t="shared" si="37"/>
        <v>12.277307166778401</v>
      </c>
      <c r="AG22" s="2">
        <f t="shared" si="37"/>
        <v>12.518610511620762</v>
      </c>
      <c r="AH22" s="2">
        <f t="shared" si="37"/>
        <v>12.756548338030797</v>
      </c>
      <c r="AI22" s="2">
        <f t="shared" si="37"/>
        <v>12.991192338022566</v>
      </c>
      <c r="AJ22" s="2">
        <f t="shared" si="37"/>
        <v>13.222612782914752</v>
      </c>
      <c r="AK22" s="2">
        <f t="shared" si="37"/>
        <v>13.450878551784054</v>
      </c>
      <c r="AL22" s="2">
        <f t="shared" si="37"/>
        <v>13.584708935396023</v>
      </c>
      <c r="AM22" s="2">
        <f t="shared" si="37"/>
        <v>13.313014756688112</v>
      </c>
      <c r="AN22" s="2">
        <f t="shared" si="37"/>
        <v>8.849213922528957</v>
      </c>
      <c r="AO22" s="2">
        <f t="shared" si="37"/>
        <v>9.049718290450606</v>
      </c>
      <c r="AP22" s="2">
        <f t="shared" si="37"/>
        <v>9.247345036952927</v>
      </c>
      <c r="AQ22" s="2">
        <f t="shared" si="37"/>
        <v>9.442155111862151</v>
      </c>
      <c r="AR22" s="2">
        <f t="shared" si="37"/>
        <v>9.634208256200115</v>
      </c>
      <c r="AS22" s="2">
        <f t="shared" si="37"/>
        <v>9.82356302639107</v>
      </c>
      <c r="AT22" s="2">
        <f t="shared" si="37"/>
        <v>10.010276817984138</v>
      </c>
      <c r="AU22" s="2">
        <f t="shared" si="37"/>
        <v>10.194405888901708</v>
      </c>
      <c r="AV22" s="2">
        <f t="shared" si="37"/>
        <v>10.376005382222756</v>
      </c>
      <c r="AW22" s="2">
        <f t="shared" si="37"/>
        <v>10.555129348510679</v>
      </c>
      <c r="AX22" s="2">
        <f t="shared" si="37"/>
        <v>10.660148288674836</v>
      </c>
      <c r="AY22" s="2">
        <f t="shared" si="37"/>
        <v>10.446945322901332</v>
      </c>
      <c r="AZ22" s="2">
        <f t="shared" si="37"/>
        <v>6.944126156915299</v>
      </c>
      <c r="BA22" s="2">
        <f t="shared" si="37"/>
        <v>7.101465287605285</v>
      </c>
      <c r="BB22" s="2">
        <f t="shared" si="37"/>
        <v>7.256546300642965</v>
      </c>
      <c r="BC22" s="2">
        <f t="shared" si="37"/>
        <v>7.409417024376257</v>
      </c>
      <c r="BD22" s="2">
        <f t="shared" si="37"/>
        <v>7.560124338584115</v>
      </c>
      <c r="BE22" s="2">
        <f t="shared" si="37"/>
        <v>7.7087141934719146</v>
      </c>
      <c r="BF22" s="2">
        <f t="shared" si="37"/>
        <v>7.85523162828693</v>
      </c>
      <c r="BG22" s="2">
        <f t="shared" si="37"/>
        <v>7.999720789561701</v>
      </c>
      <c r="BH22" s="2">
        <f t="shared" si="37"/>
        <v>8.142224948992489</v>
      </c>
      <c r="BI22" s="2">
        <f t="shared" si="37"/>
        <v>8.282786520960332</v>
      </c>
      <c r="BJ22" s="2">
        <f t="shared" si="37"/>
        <v>8.36519663961605</v>
      </c>
      <c r="BK22" s="2">
        <f t="shared" si="37"/>
        <v>8.197892706823723</v>
      </c>
      <c r="BL22" s="2">
        <f t="shared" si="37"/>
        <v>5.449171927055702</v>
      </c>
      <c r="BM22" s="2">
        <f t="shared" si="37"/>
        <v>5.572638574206029</v>
      </c>
      <c r="BN22" s="2">
        <f t="shared" si="37"/>
        <v>5.694333238670423</v>
      </c>
      <c r="BO22" s="2">
        <f t="shared" si="37"/>
        <v>5.814293452153386</v>
      </c>
      <c r="BP22" s="2">
        <f t="shared" si="37"/>
        <v>5.932556002001448</v>
      </c>
      <c r="BQ22" s="2">
        <f t="shared" si="37"/>
        <v>6.049156946109229</v>
      </c>
      <c r="BR22" s="2">
        <f t="shared" si="37"/>
        <v>6.1641316275272935</v>
      </c>
      <c r="BS22" s="2">
        <f t="shared" si="37"/>
        <v>6.277514688778023</v>
      </c>
      <c r="BT22" s="2">
        <f t="shared" si="37"/>
        <v>6.389340085885133</v>
      </c>
      <c r="BU22" s="2">
        <f t="shared" si="37"/>
        <v>6.4996411021227525</v>
      </c>
      <c r="BV22" s="2">
        <f t="shared" si="37"/>
        <v>6.56430970043686</v>
      </c>
      <c r="BW22" s="2">
        <f t="shared" si="37"/>
        <v>6.433023506428119</v>
      </c>
      <c r="BX22" s="2">
        <f t="shared" si="37"/>
        <v>4.093547291257092</v>
      </c>
      <c r="BY22" s="2">
        <f t="shared" si="37"/>
        <v>4.3202620500118005</v>
      </c>
      <c r="BZ22" s="2">
        <f t="shared" si="37"/>
        <v>4.5476569530427735</v>
      </c>
      <c r="CA22" s="2">
        <f t="shared" si="37"/>
        <v>4.77573404078284</v>
      </c>
      <c r="CB22" s="2">
        <f aca="true" t="shared" si="38" ref="CB22:CT22">CB18-CB19-CB21-CB20</f>
        <v>5.004495359786125</v>
      </c>
      <c r="CC22" s="2">
        <f t="shared" si="38"/>
        <v>5.233942962746421</v>
      </c>
      <c r="CD22" s="2">
        <f t="shared" si="38"/>
        <v>5.464078908515598</v>
      </c>
      <c r="CE22" s="2">
        <f t="shared" si="38"/>
        <v>5.694905262122082</v>
      </c>
      <c r="CF22" s="2">
        <f t="shared" si="38"/>
        <v>5.926424094789385</v>
      </c>
      <c r="CG22" s="2">
        <f t="shared" si="38"/>
        <v>6.15863748395469</v>
      </c>
      <c r="CH22" s="2">
        <f t="shared" si="38"/>
        <v>6.391547513287492</v>
      </c>
      <c r="CI22" s="2">
        <f t="shared" si="38"/>
        <v>6.433023506428119</v>
      </c>
      <c r="CJ22" s="2">
        <f t="shared" si="38"/>
        <v>4.30798140813803</v>
      </c>
      <c r="CK22" s="2">
        <f t="shared" si="38"/>
        <v>4.5353394692433815</v>
      </c>
      <c r="CL22" s="2">
        <f t="shared" si="38"/>
        <v>4.763379604532048</v>
      </c>
      <c r="CM22" s="2">
        <f t="shared" si="38"/>
        <v>4.992103860226582</v>
      </c>
      <c r="CN22" s="2">
        <f t="shared" si="38"/>
        <v>5.221514288688199</v>
      </c>
      <c r="CO22" s="2">
        <f t="shared" si="38"/>
        <v>5.4516129484352005</v>
      </c>
      <c r="CP22" s="2">
        <f t="shared" si="38"/>
        <v>5.682401904161444</v>
      </c>
      <c r="CQ22" s="2">
        <f t="shared" si="38"/>
        <v>5.913883226754866</v>
      </c>
      <c r="CR22" s="2">
        <f t="shared" si="38"/>
        <v>6.146058993316068</v>
      </c>
      <c r="CS22" s="2">
        <f t="shared" si="38"/>
        <v>6.378931287176953</v>
      </c>
      <c r="CT22" s="2">
        <f t="shared" si="38"/>
        <v>6.433023506428119</v>
      </c>
    </row>
    <row r="23" spans="1:98" ht="12.75">
      <c r="A23" t="s">
        <v>93</v>
      </c>
      <c r="B23" s="1"/>
      <c r="C23" s="11">
        <f>C22*0.4</f>
        <v>10.692</v>
      </c>
      <c r="D23" s="11">
        <f>D22*0.4</f>
        <v>7.444901027226402</v>
      </c>
      <c r="E23" s="11">
        <f aca="true" t="shared" si="39" ref="E23:O23">E22*0.4</f>
        <v>7.611235730308081</v>
      </c>
      <c r="F23" s="11">
        <f t="shared" si="39"/>
        <v>7.775189437499005</v>
      </c>
      <c r="G23" s="11">
        <f t="shared" si="39"/>
        <v>7.936812605811506</v>
      </c>
      <c r="H23" s="11">
        <f t="shared" si="39"/>
        <v>8.096154691628941</v>
      </c>
      <c r="I23" s="11">
        <f t="shared" si="39"/>
        <v>8.253264170743815</v>
      </c>
      <c r="J23" s="11">
        <f t="shared" si="39"/>
        <v>8.40818855799526</v>
      </c>
      <c r="K23" s="11">
        <f t="shared" si="39"/>
        <v>8.56097442651366</v>
      </c>
      <c r="L23" s="11">
        <f t="shared" si="39"/>
        <v>8.711667426580723</v>
      </c>
      <c r="M23" s="11">
        <f t="shared" si="39"/>
        <v>8.860312304112247</v>
      </c>
      <c r="N23" s="11">
        <f t="shared" si="39"/>
        <v>8.824386314385501</v>
      </c>
      <c r="O23" s="11">
        <f t="shared" si="39"/>
        <v>8.647898588097801</v>
      </c>
      <c r="P23" s="11">
        <f aca="true" t="shared" si="40" ref="P23:AU23">P22*0.4</f>
        <v>5.748292628307074</v>
      </c>
      <c r="Q23" s="11">
        <f t="shared" si="40"/>
        <v>5.878536714409801</v>
      </c>
      <c r="R23" s="11">
        <f t="shared" si="40"/>
        <v>6.006911548606489</v>
      </c>
      <c r="S23" s="11">
        <f t="shared" si="40"/>
        <v>6.133456722824693</v>
      </c>
      <c r="T23" s="11">
        <f t="shared" si="40"/>
        <v>6.258211043774105</v>
      </c>
      <c r="U23" s="11">
        <f t="shared" si="40"/>
        <v>6.381212548670752</v>
      </c>
      <c r="V23" s="11">
        <f t="shared" si="40"/>
        <v>6.5024985206467765</v>
      </c>
      <c r="W23" s="11">
        <f t="shared" si="40"/>
        <v>6.6221055038521275</v>
      </c>
      <c r="X23" s="11">
        <f t="shared" si="40"/>
        <v>6.740069318254225</v>
      </c>
      <c r="Y23" s="11">
        <f t="shared" si="40"/>
        <v>6.856425074141725</v>
      </c>
      <c r="Z23" s="11">
        <f t="shared" si="40"/>
        <v>6.924643517594797</v>
      </c>
      <c r="AA23" s="11">
        <f t="shared" si="40"/>
        <v>6.786150647242902</v>
      </c>
      <c r="AB23" s="11">
        <f t="shared" si="40"/>
        <v>4.510781358354035</v>
      </c>
      <c r="AC23" s="11">
        <f t="shared" si="40"/>
        <v>4.612986070886398</v>
      </c>
      <c r="AD23" s="11">
        <f t="shared" si="40"/>
        <v>4.713723950187216</v>
      </c>
      <c r="AE23" s="11">
        <f t="shared" si="40"/>
        <v>4.813026064704175</v>
      </c>
      <c r="AF23" s="11">
        <f t="shared" si="40"/>
        <v>4.910922866711361</v>
      </c>
      <c r="AG23" s="11">
        <f t="shared" si="40"/>
        <v>5.007444204648305</v>
      </c>
      <c r="AH23" s="11">
        <f t="shared" si="40"/>
        <v>5.102619335212319</v>
      </c>
      <c r="AI23" s="11">
        <f t="shared" si="40"/>
        <v>5.196476935209027</v>
      </c>
      <c r="AJ23" s="11">
        <f t="shared" si="40"/>
        <v>5.289045113165901</v>
      </c>
      <c r="AK23" s="11">
        <f t="shared" si="40"/>
        <v>5.380351420713622</v>
      </c>
      <c r="AL23" s="11">
        <f t="shared" si="40"/>
        <v>5.4338835741584095</v>
      </c>
      <c r="AM23" s="11">
        <f t="shared" si="40"/>
        <v>5.325205902675245</v>
      </c>
      <c r="AN23" s="11">
        <f t="shared" si="40"/>
        <v>3.539685569011583</v>
      </c>
      <c r="AO23" s="11">
        <f t="shared" si="40"/>
        <v>3.6198873161802427</v>
      </c>
      <c r="AP23" s="11">
        <f t="shared" si="40"/>
        <v>3.698938014781171</v>
      </c>
      <c r="AQ23" s="11">
        <f t="shared" si="40"/>
        <v>3.7768620447448606</v>
      </c>
      <c r="AR23" s="11">
        <f t="shared" si="40"/>
        <v>3.853683302480046</v>
      </c>
      <c r="AS23" s="11">
        <f t="shared" si="40"/>
        <v>3.9294252105564285</v>
      </c>
      <c r="AT23" s="11">
        <f t="shared" si="40"/>
        <v>4.004110727193655</v>
      </c>
      <c r="AU23" s="11">
        <f t="shared" si="40"/>
        <v>4.077762355560683</v>
      </c>
      <c r="AV23" s="11">
        <f aca="true" t="shared" si="41" ref="AV23:CA23">AV22*0.4</f>
        <v>4.150402152889103</v>
      </c>
      <c r="AW23" s="11">
        <f t="shared" si="41"/>
        <v>4.222051739404272</v>
      </c>
      <c r="AX23" s="11">
        <f t="shared" si="41"/>
        <v>4.264059315469935</v>
      </c>
      <c r="AY23" s="11">
        <f t="shared" si="41"/>
        <v>4.178778129160533</v>
      </c>
      <c r="AZ23" s="11">
        <f t="shared" si="41"/>
        <v>2.77765046276612</v>
      </c>
      <c r="BA23" s="11">
        <f t="shared" si="41"/>
        <v>2.840586115042114</v>
      </c>
      <c r="BB23" s="11">
        <f t="shared" si="41"/>
        <v>2.902618520257186</v>
      </c>
      <c r="BC23" s="11">
        <f t="shared" si="41"/>
        <v>2.9637668097505028</v>
      </c>
      <c r="BD23" s="11">
        <f t="shared" si="41"/>
        <v>3.024049735433646</v>
      </c>
      <c r="BE23" s="11">
        <f t="shared" si="41"/>
        <v>3.083485677388766</v>
      </c>
      <c r="BF23" s="11">
        <f t="shared" si="41"/>
        <v>3.1420926513147722</v>
      </c>
      <c r="BG23" s="11">
        <f t="shared" si="41"/>
        <v>3.1998883158246807</v>
      </c>
      <c r="BH23" s="11">
        <f t="shared" si="41"/>
        <v>3.2568899795969957</v>
      </c>
      <c r="BI23" s="11">
        <f t="shared" si="41"/>
        <v>3.313114608384133</v>
      </c>
      <c r="BJ23" s="11">
        <f t="shared" si="41"/>
        <v>3.34607865584642</v>
      </c>
      <c r="BK23" s="11">
        <f t="shared" si="41"/>
        <v>3.279157082729489</v>
      </c>
      <c r="BL23" s="11">
        <f t="shared" si="41"/>
        <v>2.179668770822281</v>
      </c>
      <c r="BM23" s="11">
        <f t="shared" si="41"/>
        <v>2.2290554296824117</v>
      </c>
      <c r="BN23" s="11">
        <f t="shared" si="41"/>
        <v>2.2777332954681695</v>
      </c>
      <c r="BO23" s="11">
        <f t="shared" si="41"/>
        <v>2.3257173808613545</v>
      </c>
      <c r="BP23" s="11">
        <f t="shared" si="41"/>
        <v>2.373022400800579</v>
      </c>
      <c r="BQ23" s="11">
        <f t="shared" si="41"/>
        <v>2.419662778443692</v>
      </c>
      <c r="BR23" s="11">
        <f t="shared" si="41"/>
        <v>2.4656526510109176</v>
      </c>
      <c r="BS23" s="11">
        <f t="shared" si="41"/>
        <v>2.5110058755112092</v>
      </c>
      <c r="BT23" s="11">
        <f t="shared" si="41"/>
        <v>2.5557360343540534</v>
      </c>
      <c r="BU23" s="11">
        <f t="shared" si="41"/>
        <v>2.599856440849101</v>
      </c>
      <c r="BV23" s="11">
        <f t="shared" si="41"/>
        <v>2.6257238801747445</v>
      </c>
      <c r="BW23" s="11">
        <f t="shared" si="41"/>
        <v>2.5732094025712478</v>
      </c>
      <c r="BX23" s="11">
        <f t="shared" si="41"/>
        <v>1.637418916502837</v>
      </c>
      <c r="BY23" s="11">
        <f t="shared" si="41"/>
        <v>1.7281048200047202</v>
      </c>
      <c r="BZ23" s="11">
        <f t="shared" si="41"/>
        <v>1.8190627812171094</v>
      </c>
      <c r="CA23" s="11">
        <f t="shared" si="41"/>
        <v>1.910293616313136</v>
      </c>
      <c r="CB23" s="11">
        <f aca="true" t="shared" si="42" ref="CB23:CT23">CB22*0.4</f>
        <v>2.00179814391445</v>
      </c>
      <c r="CC23" s="11">
        <f t="shared" si="42"/>
        <v>2.0935771850985687</v>
      </c>
      <c r="CD23" s="11">
        <f t="shared" si="42"/>
        <v>2.1856315634062393</v>
      </c>
      <c r="CE23" s="11">
        <f t="shared" si="42"/>
        <v>2.2779621048488328</v>
      </c>
      <c r="CF23" s="11">
        <f t="shared" si="42"/>
        <v>2.370569637915754</v>
      </c>
      <c r="CG23" s="11">
        <f t="shared" si="42"/>
        <v>2.4634549935818764</v>
      </c>
      <c r="CH23" s="11">
        <f t="shared" si="42"/>
        <v>2.556619005314997</v>
      </c>
      <c r="CI23" s="11">
        <f t="shared" si="42"/>
        <v>2.5732094025712478</v>
      </c>
      <c r="CJ23" s="11">
        <f t="shared" si="42"/>
        <v>1.723192563255212</v>
      </c>
      <c r="CK23" s="11">
        <f t="shared" si="42"/>
        <v>1.8141357876973527</v>
      </c>
      <c r="CL23" s="11">
        <f t="shared" si="42"/>
        <v>1.9053518418128192</v>
      </c>
      <c r="CM23" s="11">
        <f t="shared" si="42"/>
        <v>1.9968415440906329</v>
      </c>
      <c r="CN23" s="11">
        <f t="shared" si="42"/>
        <v>2.0886057154752797</v>
      </c>
      <c r="CO23" s="11">
        <f t="shared" si="42"/>
        <v>2.18064517937408</v>
      </c>
      <c r="CP23" s="11">
        <f t="shared" si="42"/>
        <v>2.2729607616645775</v>
      </c>
      <c r="CQ23" s="11">
        <f t="shared" si="42"/>
        <v>2.3655532907019463</v>
      </c>
      <c r="CR23" s="11">
        <f t="shared" si="42"/>
        <v>2.4584235973264272</v>
      </c>
      <c r="CS23" s="11">
        <f t="shared" si="42"/>
        <v>2.5515725148707813</v>
      </c>
      <c r="CT23" s="11">
        <f t="shared" si="42"/>
        <v>2.5732094025712478</v>
      </c>
    </row>
    <row r="24" spans="1:98" s="3" customFormat="1" ht="12.75">
      <c r="A24" s="12" t="s">
        <v>75</v>
      </c>
      <c r="B24" s="13"/>
      <c r="C24" s="14">
        <f aca="true" t="shared" si="43" ref="C24:O24">C22-C23</f>
        <v>16.037999999999997</v>
      </c>
      <c r="D24" s="14">
        <f t="shared" si="43"/>
        <v>11.167351540839602</v>
      </c>
      <c r="E24" s="14">
        <f t="shared" si="43"/>
        <v>11.416853595462122</v>
      </c>
      <c r="F24" s="14">
        <f t="shared" si="43"/>
        <v>11.662784156248506</v>
      </c>
      <c r="G24" s="14">
        <f t="shared" si="43"/>
        <v>11.905218908717258</v>
      </c>
      <c r="H24" s="14">
        <f t="shared" si="43"/>
        <v>12.14423203744341</v>
      </c>
      <c r="I24" s="14">
        <f t="shared" si="43"/>
        <v>12.379896256115721</v>
      </c>
      <c r="J24" s="14">
        <f t="shared" si="43"/>
        <v>12.61228283699289</v>
      </c>
      <c r="K24" s="14">
        <f t="shared" si="43"/>
        <v>12.84146163977049</v>
      </c>
      <c r="L24" s="14">
        <f t="shared" si="43"/>
        <v>13.067501139871082</v>
      </c>
      <c r="M24" s="14">
        <f t="shared" si="43"/>
        <v>13.290468456168368</v>
      </c>
      <c r="N24" s="14">
        <f t="shared" si="43"/>
        <v>13.236579471578251</v>
      </c>
      <c r="O24" s="14">
        <f t="shared" si="43"/>
        <v>12.9718478821467</v>
      </c>
      <c r="P24" s="14">
        <f aca="true" t="shared" si="44" ref="P24:AU24">P22-P23</f>
        <v>8.622438942460612</v>
      </c>
      <c r="Q24" s="14">
        <f t="shared" si="44"/>
        <v>8.8178050716147</v>
      </c>
      <c r="R24" s="14">
        <f t="shared" si="44"/>
        <v>9.010367322909733</v>
      </c>
      <c r="S24" s="14">
        <f t="shared" si="44"/>
        <v>9.20018508423704</v>
      </c>
      <c r="T24" s="14">
        <f t="shared" si="44"/>
        <v>9.387316565661157</v>
      </c>
      <c r="U24" s="14">
        <f t="shared" si="44"/>
        <v>9.571818823006126</v>
      </c>
      <c r="V24" s="14">
        <f t="shared" si="44"/>
        <v>9.753747780970164</v>
      </c>
      <c r="W24" s="14">
        <f t="shared" si="44"/>
        <v>9.93315825577819</v>
      </c>
      <c r="X24" s="14">
        <f t="shared" si="44"/>
        <v>10.110103977381335</v>
      </c>
      <c r="Y24" s="14">
        <f t="shared" si="44"/>
        <v>10.284637611212588</v>
      </c>
      <c r="Z24" s="14">
        <f t="shared" si="44"/>
        <v>10.386965276392194</v>
      </c>
      <c r="AA24" s="14">
        <f t="shared" si="44"/>
        <v>10.179225970864351</v>
      </c>
      <c r="AB24" s="14">
        <f t="shared" si="44"/>
        <v>6.766172037531052</v>
      </c>
      <c r="AC24" s="14">
        <f t="shared" si="44"/>
        <v>6.919479106329597</v>
      </c>
      <c r="AD24" s="14">
        <f t="shared" si="44"/>
        <v>7.070585925280824</v>
      </c>
      <c r="AE24" s="14">
        <f t="shared" si="44"/>
        <v>7.219539097056263</v>
      </c>
      <c r="AF24" s="14">
        <f t="shared" si="44"/>
        <v>7.366384300067041</v>
      </c>
      <c r="AG24" s="14">
        <f t="shared" si="44"/>
        <v>7.5111663069724575</v>
      </c>
      <c r="AH24" s="14">
        <f t="shared" si="44"/>
        <v>7.653929002818478</v>
      </c>
      <c r="AI24" s="14">
        <f t="shared" si="44"/>
        <v>7.794715402813539</v>
      </c>
      <c r="AJ24" s="14">
        <f t="shared" si="44"/>
        <v>7.93356766974885</v>
      </c>
      <c r="AK24" s="14">
        <f t="shared" si="44"/>
        <v>8.070527131070431</v>
      </c>
      <c r="AL24" s="14">
        <f t="shared" si="44"/>
        <v>8.150825361237613</v>
      </c>
      <c r="AM24" s="14">
        <f t="shared" si="44"/>
        <v>7.987808854012867</v>
      </c>
      <c r="AN24" s="14">
        <f t="shared" si="44"/>
        <v>5.309528353517374</v>
      </c>
      <c r="AO24" s="14">
        <f t="shared" si="44"/>
        <v>5.429830974270363</v>
      </c>
      <c r="AP24" s="14">
        <f t="shared" si="44"/>
        <v>5.548407022171756</v>
      </c>
      <c r="AQ24" s="14">
        <f t="shared" si="44"/>
        <v>5.6652930671172905</v>
      </c>
      <c r="AR24" s="14">
        <f t="shared" si="44"/>
        <v>5.780524953720068</v>
      </c>
      <c r="AS24" s="14">
        <f t="shared" si="44"/>
        <v>5.894137815834642</v>
      </c>
      <c r="AT24" s="14">
        <f t="shared" si="44"/>
        <v>6.006166090790483</v>
      </c>
      <c r="AU24" s="14">
        <f t="shared" si="44"/>
        <v>6.1166435333410245</v>
      </c>
      <c r="AV24" s="14">
        <f aca="true" t="shared" si="45" ref="AV24:CA24">AV22-AV23</f>
        <v>6.225603229333653</v>
      </c>
      <c r="AW24" s="14">
        <f t="shared" si="45"/>
        <v>6.333077609106407</v>
      </c>
      <c r="AX24" s="14">
        <f t="shared" si="45"/>
        <v>6.396088973204901</v>
      </c>
      <c r="AY24" s="14">
        <f t="shared" si="45"/>
        <v>6.268167193740799</v>
      </c>
      <c r="AZ24" s="14">
        <f t="shared" si="45"/>
        <v>4.166475694149179</v>
      </c>
      <c r="BA24" s="14">
        <f t="shared" si="45"/>
        <v>4.26087917256317</v>
      </c>
      <c r="BB24" s="14">
        <f t="shared" si="45"/>
        <v>4.353927780385779</v>
      </c>
      <c r="BC24" s="14">
        <f t="shared" si="45"/>
        <v>4.445650214625754</v>
      </c>
      <c r="BD24" s="14">
        <f t="shared" si="45"/>
        <v>4.536074603150468</v>
      </c>
      <c r="BE24" s="14">
        <f t="shared" si="45"/>
        <v>4.6252285160831486</v>
      </c>
      <c r="BF24" s="14">
        <f t="shared" si="45"/>
        <v>4.713138976972157</v>
      </c>
      <c r="BG24" s="14">
        <f t="shared" si="45"/>
        <v>4.799832473737021</v>
      </c>
      <c r="BH24" s="14">
        <f t="shared" si="45"/>
        <v>4.885334969395493</v>
      </c>
      <c r="BI24" s="14">
        <f t="shared" si="45"/>
        <v>4.9696719125761994</v>
      </c>
      <c r="BJ24" s="14">
        <f t="shared" si="45"/>
        <v>5.01911798376963</v>
      </c>
      <c r="BK24" s="14">
        <f t="shared" si="45"/>
        <v>4.918735624094234</v>
      </c>
      <c r="BL24" s="14">
        <f t="shared" si="45"/>
        <v>3.269503156233421</v>
      </c>
      <c r="BM24" s="14">
        <f t="shared" si="45"/>
        <v>3.3435831445236173</v>
      </c>
      <c r="BN24" s="14">
        <f t="shared" si="45"/>
        <v>3.416599943202254</v>
      </c>
      <c r="BO24" s="14">
        <f t="shared" si="45"/>
        <v>3.4885760712920315</v>
      </c>
      <c r="BP24" s="14">
        <f t="shared" si="45"/>
        <v>3.5595336012008687</v>
      </c>
      <c r="BQ24" s="14">
        <f t="shared" si="45"/>
        <v>3.6294941676655372</v>
      </c>
      <c r="BR24" s="14">
        <f t="shared" si="45"/>
        <v>3.698478976516376</v>
      </c>
      <c r="BS24" s="14">
        <f t="shared" si="45"/>
        <v>3.766508813266814</v>
      </c>
      <c r="BT24" s="14">
        <f t="shared" si="45"/>
        <v>3.833604051531079</v>
      </c>
      <c r="BU24" s="14">
        <f t="shared" si="45"/>
        <v>3.8997846612736513</v>
      </c>
      <c r="BV24" s="14">
        <f t="shared" si="45"/>
        <v>3.938585820262116</v>
      </c>
      <c r="BW24" s="14">
        <f t="shared" si="45"/>
        <v>3.8598141038568716</v>
      </c>
      <c r="BX24" s="14">
        <f t="shared" si="45"/>
        <v>2.4561283747542553</v>
      </c>
      <c r="BY24" s="14">
        <f t="shared" si="45"/>
        <v>2.5921572300070803</v>
      </c>
      <c r="BZ24" s="14">
        <f t="shared" si="45"/>
        <v>2.728594171825664</v>
      </c>
      <c r="CA24" s="14">
        <f t="shared" si="45"/>
        <v>2.8654404244697043</v>
      </c>
      <c r="CB24" s="14">
        <f aca="true" t="shared" si="46" ref="CB24:CT24">CB22-CB23</f>
        <v>3.0026972158716747</v>
      </c>
      <c r="CC24" s="14">
        <f t="shared" si="46"/>
        <v>3.1403657776478524</v>
      </c>
      <c r="CD24" s="14">
        <f t="shared" si="46"/>
        <v>3.2784473451093583</v>
      </c>
      <c r="CE24" s="14">
        <f t="shared" si="46"/>
        <v>3.416943157273249</v>
      </c>
      <c r="CF24" s="14">
        <f t="shared" si="46"/>
        <v>3.555854456873631</v>
      </c>
      <c r="CG24" s="14">
        <f t="shared" si="46"/>
        <v>3.695182490372814</v>
      </c>
      <c r="CH24" s="14">
        <f t="shared" si="46"/>
        <v>3.834928507972495</v>
      </c>
      <c r="CI24" s="14">
        <f t="shared" si="46"/>
        <v>3.8598141038568716</v>
      </c>
      <c r="CJ24" s="14">
        <f t="shared" si="46"/>
        <v>2.5847888448828176</v>
      </c>
      <c r="CK24" s="14">
        <f t="shared" si="46"/>
        <v>2.7212036815460285</v>
      </c>
      <c r="CL24" s="14">
        <f t="shared" si="46"/>
        <v>2.858027762719229</v>
      </c>
      <c r="CM24" s="14">
        <f t="shared" si="46"/>
        <v>2.995262316135949</v>
      </c>
      <c r="CN24" s="14">
        <f t="shared" si="46"/>
        <v>3.132908573212919</v>
      </c>
      <c r="CO24" s="14">
        <f t="shared" si="46"/>
        <v>3.2709677690611203</v>
      </c>
      <c r="CP24" s="14">
        <f t="shared" si="46"/>
        <v>3.4094411424968665</v>
      </c>
      <c r="CQ24" s="14">
        <f t="shared" si="46"/>
        <v>3.5483299360529195</v>
      </c>
      <c r="CR24" s="14">
        <f t="shared" si="46"/>
        <v>3.6876353959896404</v>
      </c>
      <c r="CS24" s="14">
        <f t="shared" si="46"/>
        <v>3.8273587723061717</v>
      </c>
      <c r="CT24" s="14">
        <f t="shared" si="46"/>
        <v>3.8598141038568716</v>
      </c>
    </row>
    <row r="25" spans="1:98" s="3" customFormat="1" ht="12.75">
      <c r="A25" s="18" t="s">
        <v>76</v>
      </c>
      <c r="B25" s="19"/>
      <c r="C25" s="19"/>
      <c r="D25" s="20">
        <f>IF(D13&lt;0,-D13,0)</f>
        <v>0</v>
      </c>
      <c r="E25" s="20">
        <f aca="true" t="shared" si="47" ref="E25:BP25">IF(E13&lt;0,-E13,0)</f>
        <v>0</v>
      </c>
      <c r="F25" s="20">
        <f t="shared" si="47"/>
        <v>0</v>
      </c>
      <c r="G25" s="20">
        <f t="shared" si="47"/>
        <v>0</v>
      </c>
      <c r="H25" s="20">
        <f t="shared" si="47"/>
        <v>0</v>
      </c>
      <c r="I25" s="20">
        <f t="shared" si="47"/>
        <v>0</v>
      </c>
      <c r="J25" s="20">
        <f t="shared" si="47"/>
        <v>0</v>
      </c>
      <c r="K25" s="20">
        <f t="shared" si="47"/>
        <v>0</v>
      </c>
      <c r="L25" s="20">
        <f t="shared" si="47"/>
        <v>0</v>
      </c>
      <c r="M25" s="20">
        <f t="shared" si="47"/>
        <v>91.28330219290797</v>
      </c>
      <c r="N25" s="20">
        <f t="shared" si="47"/>
        <v>160.30968471133667</v>
      </c>
      <c r="O25" s="20">
        <f t="shared" si="47"/>
        <v>0</v>
      </c>
      <c r="P25" s="20">
        <f t="shared" si="47"/>
        <v>0</v>
      </c>
      <c r="Q25" s="20">
        <f t="shared" si="47"/>
        <v>0</v>
      </c>
      <c r="R25" s="20">
        <f t="shared" si="47"/>
        <v>0</v>
      </c>
      <c r="S25" s="20">
        <f t="shared" si="47"/>
        <v>0</v>
      </c>
      <c r="T25" s="20">
        <f t="shared" si="47"/>
        <v>0</v>
      </c>
      <c r="U25" s="20">
        <f t="shared" si="47"/>
        <v>0</v>
      </c>
      <c r="V25" s="20">
        <f t="shared" si="47"/>
        <v>0</v>
      </c>
      <c r="W25" s="20">
        <f t="shared" si="47"/>
        <v>0</v>
      </c>
      <c r="X25" s="20">
        <f t="shared" si="47"/>
        <v>0</v>
      </c>
      <c r="Y25" s="20">
        <f t="shared" si="47"/>
        <v>23.281834371713614</v>
      </c>
      <c r="Z25" s="20">
        <f t="shared" si="47"/>
        <v>125.79769056963883</v>
      </c>
      <c r="AA25" s="20">
        <f t="shared" si="47"/>
        <v>0</v>
      </c>
      <c r="AB25" s="20">
        <f t="shared" si="47"/>
        <v>0</v>
      </c>
      <c r="AC25" s="20">
        <f t="shared" si="47"/>
        <v>0</v>
      </c>
      <c r="AD25" s="20">
        <f t="shared" si="47"/>
        <v>0</v>
      </c>
      <c r="AE25" s="20">
        <f t="shared" si="47"/>
        <v>0</v>
      </c>
      <c r="AF25" s="20">
        <f t="shared" si="47"/>
        <v>0</v>
      </c>
      <c r="AG25" s="20">
        <f t="shared" si="47"/>
        <v>0</v>
      </c>
      <c r="AH25" s="20">
        <f t="shared" si="47"/>
        <v>0</v>
      </c>
      <c r="AI25" s="20">
        <f t="shared" si="47"/>
        <v>0</v>
      </c>
      <c r="AJ25" s="20">
        <f t="shared" si="47"/>
        <v>0</v>
      </c>
      <c r="AK25" s="20">
        <f t="shared" si="47"/>
        <v>18.269644790707957</v>
      </c>
      <c r="AL25" s="20">
        <f t="shared" si="47"/>
        <v>98.71555159721112</v>
      </c>
      <c r="AM25" s="20">
        <f t="shared" si="47"/>
        <v>0</v>
      </c>
      <c r="AN25" s="20">
        <f t="shared" si="47"/>
        <v>0</v>
      </c>
      <c r="AO25" s="20">
        <f t="shared" si="47"/>
        <v>0</v>
      </c>
      <c r="AP25" s="20">
        <f t="shared" si="47"/>
        <v>0</v>
      </c>
      <c r="AQ25" s="20">
        <f t="shared" si="47"/>
        <v>0</v>
      </c>
      <c r="AR25" s="20">
        <f t="shared" si="47"/>
        <v>0</v>
      </c>
      <c r="AS25" s="20">
        <f t="shared" si="47"/>
        <v>0</v>
      </c>
      <c r="AT25" s="20">
        <f t="shared" si="47"/>
        <v>0</v>
      </c>
      <c r="AU25" s="20">
        <f t="shared" si="47"/>
        <v>0</v>
      </c>
      <c r="AV25" s="20">
        <f t="shared" si="47"/>
        <v>0</v>
      </c>
      <c r="AW25" s="20">
        <f t="shared" si="47"/>
        <v>14.33649580396252</v>
      </c>
      <c r="AX25" s="20">
        <f t="shared" si="47"/>
        <v>77.46374423103711</v>
      </c>
      <c r="AY25" s="20">
        <f t="shared" si="47"/>
        <v>0</v>
      </c>
      <c r="AZ25" s="20">
        <f t="shared" si="47"/>
        <v>0</v>
      </c>
      <c r="BA25" s="20">
        <f t="shared" si="47"/>
        <v>0</v>
      </c>
      <c r="BB25" s="20">
        <f t="shared" si="47"/>
        <v>0</v>
      </c>
      <c r="BC25" s="20">
        <f t="shared" si="47"/>
        <v>0</v>
      </c>
      <c r="BD25" s="20">
        <f t="shared" si="47"/>
        <v>0</v>
      </c>
      <c r="BE25" s="20">
        <f t="shared" si="47"/>
        <v>0</v>
      </c>
      <c r="BF25" s="20">
        <f t="shared" si="47"/>
        <v>0</v>
      </c>
      <c r="BG25" s="20">
        <f t="shared" si="47"/>
        <v>0</v>
      </c>
      <c r="BH25" s="20">
        <f t="shared" si="47"/>
        <v>0</v>
      </c>
      <c r="BI25" s="20">
        <f t="shared" si="47"/>
        <v>11.25008801712346</v>
      </c>
      <c r="BJ25" s="20">
        <f t="shared" si="47"/>
        <v>60.78709558120994</v>
      </c>
      <c r="BK25" s="20">
        <f t="shared" si="47"/>
        <v>0</v>
      </c>
      <c r="BL25" s="20">
        <f t="shared" si="47"/>
        <v>0</v>
      </c>
      <c r="BM25" s="20">
        <f t="shared" si="47"/>
        <v>0</v>
      </c>
      <c r="BN25" s="20">
        <f t="shared" si="47"/>
        <v>0</v>
      </c>
      <c r="BO25" s="20">
        <f t="shared" si="47"/>
        <v>0</v>
      </c>
      <c r="BP25" s="20">
        <f t="shared" si="47"/>
        <v>0</v>
      </c>
      <c r="BQ25" s="20">
        <f aca="true" t="shared" si="48" ref="BQ25:CS25">IF(BQ13&lt;0,-BQ13,0)</f>
        <v>0</v>
      </c>
      <c r="BR25" s="20">
        <f t="shared" si="48"/>
        <v>0</v>
      </c>
      <c r="BS25" s="20">
        <f t="shared" si="48"/>
        <v>0</v>
      </c>
      <c r="BT25" s="20">
        <f t="shared" si="48"/>
        <v>0</v>
      </c>
      <c r="BU25" s="20">
        <f t="shared" si="48"/>
        <v>8.828132210525325</v>
      </c>
      <c r="BV25" s="20">
        <f t="shared" si="48"/>
        <v>47.700650489841166</v>
      </c>
      <c r="BW25" s="20">
        <f t="shared" si="48"/>
        <v>0</v>
      </c>
      <c r="BX25" s="20">
        <f t="shared" si="48"/>
        <v>0</v>
      </c>
      <c r="BY25" s="20">
        <f t="shared" si="48"/>
        <v>0</v>
      </c>
      <c r="BZ25" s="20">
        <f t="shared" si="48"/>
        <v>0</v>
      </c>
      <c r="CA25" s="20">
        <f t="shared" si="48"/>
        <v>0</v>
      </c>
      <c r="CB25" s="20">
        <f t="shared" si="48"/>
        <v>0</v>
      </c>
      <c r="CC25" s="20">
        <f t="shared" si="48"/>
        <v>0</v>
      </c>
      <c r="CD25" s="20">
        <f t="shared" si="48"/>
        <v>0</v>
      </c>
      <c r="CE25" s="20">
        <f t="shared" si="48"/>
        <v>0</v>
      </c>
      <c r="CF25" s="20">
        <f t="shared" si="48"/>
        <v>0</v>
      </c>
      <c r="CG25" s="20">
        <f t="shared" si="48"/>
        <v>0</v>
      </c>
      <c r="CH25" s="20">
        <f t="shared" si="48"/>
        <v>38.426553256034566</v>
      </c>
      <c r="CI25" s="20">
        <f t="shared" si="48"/>
        <v>0</v>
      </c>
      <c r="CJ25" s="20">
        <f t="shared" si="48"/>
        <v>0</v>
      </c>
      <c r="CK25" s="20">
        <f t="shared" si="48"/>
        <v>0</v>
      </c>
      <c r="CL25" s="20">
        <f t="shared" si="48"/>
        <v>0</v>
      </c>
      <c r="CM25" s="20">
        <f t="shared" si="48"/>
        <v>0</v>
      </c>
      <c r="CN25" s="20">
        <f t="shared" si="48"/>
        <v>0</v>
      </c>
      <c r="CO25" s="20">
        <f t="shared" si="48"/>
        <v>0</v>
      </c>
      <c r="CP25" s="20">
        <f t="shared" si="48"/>
        <v>0</v>
      </c>
      <c r="CQ25" s="20">
        <f t="shared" si="48"/>
        <v>0</v>
      </c>
      <c r="CR25" s="20">
        <f t="shared" si="48"/>
        <v>0</v>
      </c>
      <c r="CS25" s="20">
        <f t="shared" si="48"/>
        <v>35.8957382982604</v>
      </c>
      <c r="CT25" s="20">
        <v>0</v>
      </c>
    </row>
    <row r="26" spans="1:98" s="3" customFormat="1" ht="13.5" thickBot="1">
      <c r="A26" s="21" t="s">
        <v>77</v>
      </c>
      <c r="B26" s="22"/>
      <c r="C26" s="22"/>
      <c r="D26" s="23">
        <f>D24-D25</f>
        <v>11.167351540839602</v>
      </c>
      <c r="E26" s="23">
        <f aca="true" t="shared" si="49" ref="E26:BP26">E24-E25</f>
        <v>11.416853595462122</v>
      </c>
      <c r="F26" s="23">
        <f t="shared" si="49"/>
        <v>11.662784156248506</v>
      </c>
      <c r="G26" s="23">
        <f t="shared" si="49"/>
        <v>11.905218908717258</v>
      </c>
      <c r="H26" s="23">
        <f t="shared" si="49"/>
        <v>12.14423203744341</v>
      </c>
      <c r="I26" s="23">
        <f t="shared" si="49"/>
        <v>12.379896256115721</v>
      </c>
      <c r="J26" s="23">
        <f t="shared" si="49"/>
        <v>12.61228283699289</v>
      </c>
      <c r="K26" s="23">
        <f t="shared" si="49"/>
        <v>12.84146163977049</v>
      </c>
      <c r="L26" s="23">
        <f t="shared" si="49"/>
        <v>13.067501139871082</v>
      </c>
      <c r="M26" s="23">
        <f t="shared" si="49"/>
        <v>-77.9928337367396</v>
      </c>
      <c r="N26" s="23">
        <f t="shared" si="49"/>
        <v>-147.07310523975843</v>
      </c>
      <c r="O26" s="23">
        <f t="shared" si="49"/>
        <v>12.9718478821467</v>
      </c>
      <c r="P26" s="23">
        <f t="shared" si="49"/>
        <v>8.622438942460612</v>
      </c>
      <c r="Q26" s="23">
        <f t="shared" si="49"/>
        <v>8.8178050716147</v>
      </c>
      <c r="R26" s="23">
        <f t="shared" si="49"/>
        <v>9.010367322909733</v>
      </c>
      <c r="S26" s="23">
        <f t="shared" si="49"/>
        <v>9.20018508423704</v>
      </c>
      <c r="T26" s="23">
        <f t="shared" si="49"/>
        <v>9.387316565661157</v>
      </c>
      <c r="U26" s="23">
        <f t="shared" si="49"/>
        <v>9.571818823006126</v>
      </c>
      <c r="V26" s="23">
        <f t="shared" si="49"/>
        <v>9.753747780970164</v>
      </c>
      <c r="W26" s="23">
        <f t="shared" si="49"/>
        <v>9.93315825577819</v>
      </c>
      <c r="X26" s="23">
        <f t="shared" si="49"/>
        <v>10.110103977381335</v>
      </c>
      <c r="Y26" s="23">
        <f t="shared" si="49"/>
        <v>-12.997196760501026</v>
      </c>
      <c r="Z26" s="23">
        <f t="shared" si="49"/>
        <v>-115.41072529324664</v>
      </c>
      <c r="AA26" s="23">
        <f t="shared" si="49"/>
        <v>10.179225970864351</v>
      </c>
      <c r="AB26" s="23">
        <f t="shared" si="49"/>
        <v>6.766172037531052</v>
      </c>
      <c r="AC26" s="23">
        <f t="shared" si="49"/>
        <v>6.919479106329597</v>
      </c>
      <c r="AD26" s="23">
        <f t="shared" si="49"/>
        <v>7.070585925280824</v>
      </c>
      <c r="AE26" s="23">
        <f t="shared" si="49"/>
        <v>7.219539097056263</v>
      </c>
      <c r="AF26" s="23">
        <f t="shared" si="49"/>
        <v>7.366384300067041</v>
      </c>
      <c r="AG26" s="23">
        <f t="shared" si="49"/>
        <v>7.5111663069724575</v>
      </c>
      <c r="AH26" s="23">
        <f t="shared" si="49"/>
        <v>7.653929002818478</v>
      </c>
      <c r="AI26" s="23">
        <f t="shared" si="49"/>
        <v>7.794715402813539</v>
      </c>
      <c r="AJ26" s="23">
        <f t="shared" si="49"/>
        <v>7.93356766974885</v>
      </c>
      <c r="AK26" s="23">
        <f t="shared" si="49"/>
        <v>-10.199117659637526</v>
      </c>
      <c r="AL26" s="23">
        <f t="shared" si="49"/>
        <v>-90.56472623597351</v>
      </c>
      <c r="AM26" s="23">
        <f t="shared" si="49"/>
        <v>7.987808854012867</v>
      </c>
      <c r="AN26" s="23">
        <f t="shared" si="49"/>
        <v>5.309528353517374</v>
      </c>
      <c r="AO26" s="23">
        <f t="shared" si="49"/>
        <v>5.429830974270363</v>
      </c>
      <c r="AP26" s="23">
        <f t="shared" si="49"/>
        <v>5.548407022171756</v>
      </c>
      <c r="AQ26" s="23">
        <f t="shared" si="49"/>
        <v>5.6652930671172905</v>
      </c>
      <c r="AR26" s="23">
        <f t="shared" si="49"/>
        <v>5.780524953720068</v>
      </c>
      <c r="AS26" s="23">
        <f t="shared" si="49"/>
        <v>5.894137815834642</v>
      </c>
      <c r="AT26" s="23">
        <f t="shared" si="49"/>
        <v>6.006166090790483</v>
      </c>
      <c r="AU26" s="23">
        <f t="shared" si="49"/>
        <v>6.1166435333410245</v>
      </c>
      <c r="AV26" s="23">
        <f t="shared" si="49"/>
        <v>6.225603229333653</v>
      </c>
      <c r="AW26" s="23">
        <f t="shared" si="49"/>
        <v>-8.003418194856113</v>
      </c>
      <c r="AX26" s="23">
        <f t="shared" si="49"/>
        <v>-71.06765525783221</v>
      </c>
      <c r="AY26" s="23">
        <f t="shared" si="49"/>
        <v>6.268167193740799</v>
      </c>
      <c r="AZ26" s="23">
        <f t="shared" si="49"/>
        <v>4.166475694149179</v>
      </c>
      <c r="BA26" s="23">
        <f t="shared" si="49"/>
        <v>4.26087917256317</v>
      </c>
      <c r="BB26" s="23">
        <f t="shared" si="49"/>
        <v>4.353927780385779</v>
      </c>
      <c r="BC26" s="23">
        <f t="shared" si="49"/>
        <v>4.445650214625754</v>
      </c>
      <c r="BD26" s="23">
        <f t="shared" si="49"/>
        <v>4.536074603150468</v>
      </c>
      <c r="BE26" s="23">
        <f t="shared" si="49"/>
        <v>4.6252285160831486</v>
      </c>
      <c r="BF26" s="23">
        <f t="shared" si="49"/>
        <v>4.713138976972157</v>
      </c>
      <c r="BG26" s="23">
        <f t="shared" si="49"/>
        <v>4.799832473737021</v>
      </c>
      <c r="BH26" s="23">
        <f t="shared" si="49"/>
        <v>4.885334969395493</v>
      </c>
      <c r="BI26" s="23">
        <f t="shared" si="49"/>
        <v>-6.28041610454726</v>
      </c>
      <c r="BJ26" s="23">
        <f t="shared" si="49"/>
        <v>-55.76797759744031</v>
      </c>
      <c r="BK26" s="23">
        <f t="shared" si="49"/>
        <v>4.918735624094234</v>
      </c>
      <c r="BL26" s="23">
        <f t="shared" si="49"/>
        <v>3.269503156233421</v>
      </c>
      <c r="BM26" s="23">
        <f t="shared" si="49"/>
        <v>3.3435831445236173</v>
      </c>
      <c r="BN26" s="23">
        <f t="shared" si="49"/>
        <v>3.416599943202254</v>
      </c>
      <c r="BO26" s="23">
        <f t="shared" si="49"/>
        <v>3.4885760712920315</v>
      </c>
      <c r="BP26" s="23">
        <f t="shared" si="49"/>
        <v>3.5595336012008687</v>
      </c>
      <c r="BQ26" s="23">
        <f aca="true" t="shared" si="50" ref="BQ26:CT26">BQ24-BQ25</f>
        <v>3.6294941676655372</v>
      </c>
      <c r="BR26" s="23">
        <f t="shared" si="50"/>
        <v>3.698478976516376</v>
      </c>
      <c r="BS26" s="23">
        <f t="shared" si="50"/>
        <v>3.766508813266814</v>
      </c>
      <c r="BT26" s="23">
        <f t="shared" si="50"/>
        <v>3.833604051531079</v>
      </c>
      <c r="BU26" s="23">
        <f t="shared" si="50"/>
        <v>-4.928347549251674</v>
      </c>
      <c r="BV26" s="23">
        <f t="shared" si="50"/>
        <v>-43.76206466957905</v>
      </c>
      <c r="BW26" s="23">
        <f t="shared" si="50"/>
        <v>3.8598141038568716</v>
      </c>
      <c r="BX26" s="23">
        <f t="shared" si="50"/>
        <v>2.4561283747542553</v>
      </c>
      <c r="BY26" s="23">
        <f t="shared" si="50"/>
        <v>2.5921572300070803</v>
      </c>
      <c r="BZ26" s="23">
        <f t="shared" si="50"/>
        <v>2.728594171825664</v>
      </c>
      <c r="CA26" s="23">
        <f t="shared" si="50"/>
        <v>2.8654404244697043</v>
      </c>
      <c r="CB26" s="23">
        <f t="shared" si="50"/>
        <v>3.0026972158716747</v>
      </c>
      <c r="CC26" s="23">
        <f t="shared" si="50"/>
        <v>3.1403657776478524</v>
      </c>
      <c r="CD26" s="23">
        <f t="shared" si="50"/>
        <v>3.2784473451093583</v>
      </c>
      <c r="CE26" s="23">
        <f t="shared" si="50"/>
        <v>3.416943157273249</v>
      </c>
      <c r="CF26" s="23">
        <f t="shared" si="50"/>
        <v>3.555854456873631</v>
      </c>
      <c r="CG26" s="23">
        <f t="shared" si="50"/>
        <v>3.695182490372814</v>
      </c>
      <c r="CH26" s="23">
        <f t="shared" si="50"/>
        <v>-34.591624748062074</v>
      </c>
      <c r="CI26" s="23">
        <f t="shared" si="50"/>
        <v>3.8598141038568716</v>
      </c>
      <c r="CJ26" s="23">
        <f t="shared" si="50"/>
        <v>2.5847888448828176</v>
      </c>
      <c r="CK26" s="23">
        <f t="shared" si="50"/>
        <v>2.7212036815460285</v>
      </c>
      <c r="CL26" s="23">
        <f t="shared" si="50"/>
        <v>2.858027762719229</v>
      </c>
      <c r="CM26" s="23">
        <f t="shared" si="50"/>
        <v>2.995262316135949</v>
      </c>
      <c r="CN26" s="23">
        <f t="shared" si="50"/>
        <v>3.132908573212919</v>
      </c>
      <c r="CO26" s="23">
        <f t="shared" si="50"/>
        <v>3.2709677690611203</v>
      </c>
      <c r="CP26" s="23">
        <f t="shared" si="50"/>
        <v>3.4094411424968665</v>
      </c>
      <c r="CQ26" s="23">
        <f t="shared" si="50"/>
        <v>3.5483299360529195</v>
      </c>
      <c r="CR26" s="23">
        <f t="shared" si="50"/>
        <v>3.6876353959896404</v>
      </c>
      <c r="CS26" s="23">
        <f t="shared" si="50"/>
        <v>-32.06837952595423</v>
      </c>
      <c r="CT26" s="23">
        <f t="shared" si="50"/>
        <v>3.8598141038568716</v>
      </c>
    </row>
    <row r="27" spans="2:100" ht="12.75">
      <c r="B27" s="1" t="s">
        <v>94</v>
      </c>
      <c r="C27" s="1">
        <f>C5-C10</f>
        <v>260</v>
      </c>
      <c r="D27" s="1">
        <f aca="true" t="shared" si="51" ref="D27:BO27">D5-D10</f>
        <v>271.1673515408397</v>
      </c>
      <c r="E27" s="1">
        <f t="shared" si="51"/>
        <v>282.58420513630176</v>
      </c>
      <c r="F27" s="1">
        <f t="shared" si="51"/>
        <v>294.2469892925501</v>
      </c>
      <c r="G27" s="1">
        <f t="shared" si="51"/>
        <v>306.1522082012675</v>
      </c>
      <c r="H27" s="1">
        <f t="shared" si="51"/>
        <v>318.29644023871083</v>
      </c>
      <c r="I27" s="1">
        <f t="shared" si="51"/>
        <v>330.6763364948266</v>
      </c>
      <c r="J27" s="1">
        <f t="shared" si="51"/>
        <v>343.2886193318195</v>
      </c>
      <c r="K27" s="1">
        <f t="shared" si="51"/>
        <v>356.13008097159</v>
      </c>
      <c r="L27" s="1">
        <f t="shared" si="51"/>
        <v>369.1975821114611</v>
      </c>
      <c r="M27" s="1">
        <f t="shared" si="51"/>
        <v>291.2047483747215</v>
      </c>
      <c r="N27" s="1">
        <f t="shared" si="51"/>
        <v>144.13164313496307</v>
      </c>
      <c r="O27" s="1">
        <f t="shared" si="51"/>
        <v>157.10349101710972</v>
      </c>
      <c r="P27" s="1">
        <f t="shared" si="51"/>
        <v>165.7259299595703</v>
      </c>
      <c r="Q27" s="1">
        <f t="shared" si="51"/>
        <v>174.54373503118518</v>
      </c>
      <c r="R27" s="1">
        <f t="shared" si="51"/>
        <v>183.55410235409477</v>
      </c>
      <c r="S27" s="1">
        <f t="shared" si="51"/>
        <v>192.75428743833186</v>
      </c>
      <c r="T27" s="1">
        <f t="shared" si="51"/>
        <v>202.14160400399294</v>
      </c>
      <c r="U27" s="1">
        <f t="shared" si="51"/>
        <v>211.71342282699914</v>
      </c>
      <c r="V27" s="1">
        <f t="shared" si="51"/>
        <v>221.4671706079693</v>
      </c>
      <c r="W27" s="1">
        <f t="shared" si="51"/>
        <v>231.40032886374752</v>
      </c>
      <c r="X27" s="1">
        <f t="shared" si="51"/>
        <v>241.51043284112887</v>
      </c>
      <c r="Y27" s="1">
        <f t="shared" si="51"/>
        <v>228.51323608062782</v>
      </c>
      <c r="Z27" s="1">
        <f t="shared" si="51"/>
        <v>113.10251078738122</v>
      </c>
      <c r="AA27" s="1">
        <f t="shared" si="51"/>
        <v>123.28173675824564</v>
      </c>
      <c r="AB27" s="1">
        <f t="shared" si="51"/>
        <v>130.04790879577672</v>
      </c>
      <c r="AC27" s="1">
        <f t="shared" si="51"/>
        <v>136.96738790210634</v>
      </c>
      <c r="AD27" s="1">
        <f t="shared" si="51"/>
        <v>144.03797382738708</v>
      </c>
      <c r="AE27" s="1">
        <f t="shared" si="51"/>
        <v>151.2575129244433</v>
      </c>
      <c r="AF27" s="1">
        <f t="shared" si="51"/>
        <v>158.62389722451042</v>
      </c>
      <c r="AG27" s="1">
        <f t="shared" si="51"/>
        <v>166.1350635314829</v>
      </c>
      <c r="AH27" s="1">
        <f t="shared" si="51"/>
        <v>173.78899253430137</v>
      </c>
      <c r="AI27" s="1">
        <f t="shared" si="51"/>
        <v>181.58370793711492</v>
      </c>
      <c r="AJ27" s="1">
        <f t="shared" si="51"/>
        <v>189.5172756068638</v>
      </c>
      <c r="AK27" s="1">
        <f t="shared" si="51"/>
        <v>179.31815794722627</v>
      </c>
      <c r="AL27" s="1">
        <f t="shared" si="51"/>
        <v>88.75343171125276</v>
      </c>
      <c r="AM27" s="1">
        <f t="shared" si="51"/>
        <v>96.74124056526557</v>
      </c>
      <c r="AN27" s="1">
        <f t="shared" si="51"/>
        <v>102.05076891878298</v>
      </c>
      <c r="AO27" s="1">
        <f t="shared" si="51"/>
        <v>107.4805998930533</v>
      </c>
      <c r="AP27" s="1">
        <f t="shared" si="51"/>
        <v>113.02900691522507</v>
      </c>
      <c r="AQ27" s="1">
        <f t="shared" si="51"/>
        <v>118.69429998234239</v>
      </c>
      <c r="AR27" s="1">
        <f t="shared" si="51"/>
        <v>124.47482493606248</v>
      </c>
      <c r="AS27" s="1">
        <f t="shared" si="51"/>
        <v>130.36896275189713</v>
      </c>
      <c r="AT27" s="1">
        <f t="shared" si="51"/>
        <v>136.37512884268762</v>
      </c>
      <c r="AU27" s="1">
        <f t="shared" si="51"/>
        <v>142.49177237602862</v>
      </c>
      <c r="AV27" s="1">
        <f t="shared" si="51"/>
        <v>148.71737560536232</v>
      </c>
      <c r="AW27" s="1">
        <f t="shared" si="51"/>
        <v>140.71395741050614</v>
      </c>
      <c r="AX27" s="1">
        <f t="shared" si="51"/>
        <v>69.64630215267397</v>
      </c>
      <c r="AY27" s="1">
        <f t="shared" si="51"/>
        <v>75.91446934641476</v>
      </c>
      <c r="AZ27" s="1">
        <f t="shared" si="51"/>
        <v>80.08094504056396</v>
      </c>
      <c r="BA27" s="1">
        <f t="shared" si="51"/>
        <v>84.3418242131271</v>
      </c>
      <c r="BB27" s="1">
        <f t="shared" si="51"/>
        <v>88.69575199351289</v>
      </c>
      <c r="BC27" s="1">
        <f t="shared" si="51"/>
        <v>93.14140220813857</v>
      </c>
      <c r="BD27" s="1">
        <f t="shared" si="51"/>
        <v>97.67747681128913</v>
      </c>
      <c r="BE27" s="1">
        <f t="shared" si="51"/>
        <v>102.30270532737225</v>
      </c>
      <c r="BF27" s="1">
        <f t="shared" si="51"/>
        <v>107.0158443043444</v>
      </c>
      <c r="BG27" s="1">
        <f t="shared" si="51"/>
        <v>111.81567677808141</v>
      </c>
      <c r="BH27" s="1">
        <f t="shared" si="51"/>
        <v>116.70101174747691</v>
      </c>
      <c r="BI27" s="1">
        <f t="shared" si="51"/>
        <v>110.42059564292965</v>
      </c>
      <c r="BJ27" s="1">
        <f t="shared" si="51"/>
        <v>54.652618045489334</v>
      </c>
      <c r="BK27" s="1">
        <f t="shared" si="51"/>
        <v>59.57135366958357</v>
      </c>
      <c r="BL27" s="1">
        <f t="shared" si="51"/>
        <v>62.84085682581701</v>
      </c>
      <c r="BM27" s="1">
        <f t="shared" si="51"/>
        <v>66.18443997034058</v>
      </c>
      <c r="BN27" s="1">
        <f t="shared" si="51"/>
        <v>69.60103991354288</v>
      </c>
      <c r="BO27" s="1">
        <f t="shared" si="51"/>
        <v>73.0896159848349</v>
      </c>
      <c r="BP27" s="1">
        <f aca="true" t="shared" si="52" ref="BP27:CT27">BP5-BP10</f>
        <v>76.64914958603578</v>
      </c>
      <c r="BQ27" s="1">
        <f t="shared" si="52"/>
        <v>80.27864375370132</v>
      </c>
      <c r="BR27" s="1">
        <f t="shared" si="52"/>
        <v>83.9771227302177</v>
      </c>
      <c r="BS27" s="1">
        <f t="shared" si="52"/>
        <v>87.74363154348453</v>
      </c>
      <c r="BT27" s="1">
        <f t="shared" si="52"/>
        <v>91.57723559501562</v>
      </c>
      <c r="BU27" s="1">
        <f t="shared" si="52"/>
        <v>86.64888804576393</v>
      </c>
      <c r="BV27" s="1">
        <f t="shared" si="52"/>
        <v>42.88682337618487</v>
      </c>
      <c r="BW27" s="1">
        <f t="shared" si="52"/>
        <v>46.74663748004173</v>
      </c>
      <c r="BX27" s="1">
        <f t="shared" si="52"/>
        <v>49.202765854795985</v>
      </c>
      <c r="BY27" s="1">
        <f t="shared" si="52"/>
        <v>51.79492308480303</v>
      </c>
      <c r="BZ27" s="1">
        <f t="shared" si="52"/>
        <v>54.52351725662879</v>
      </c>
      <c r="CA27" s="1">
        <f t="shared" si="52"/>
        <v>57.388957681098475</v>
      </c>
      <c r="CB27" s="1">
        <f t="shared" si="52"/>
        <v>60.39165489697015</v>
      </c>
      <c r="CC27" s="1">
        <f t="shared" si="52"/>
        <v>63.532020674617996</v>
      </c>
      <c r="CD27" s="1">
        <f t="shared" si="52"/>
        <v>66.81046801972735</v>
      </c>
      <c r="CE27" s="1">
        <f t="shared" si="52"/>
        <v>70.22741117700059</v>
      </c>
      <c r="CF27" s="1">
        <f t="shared" si="52"/>
        <v>73.78326563387421</v>
      </c>
      <c r="CG27" s="1">
        <f t="shared" si="52"/>
        <v>77.47844812424701</v>
      </c>
      <c r="CH27" s="1">
        <f t="shared" si="52"/>
        <v>42.88682337618498</v>
      </c>
      <c r="CI27" s="1">
        <f t="shared" si="52"/>
        <v>46.74663748004184</v>
      </c>
      <c r="CJ27" s="1">
        <f t="shared" si="52"/>
        <v>49.331426324924735</v>
      </c>
      <c r="CK27" s="1">
        <f t="shared" si="52"/>
        <v>52.05263000647068</v>
      </c>
      <c r="CL27" s="1">
        <f t="shared" si="52"/>
        <v>54.91065776918987</v>
      </c>
      <c r="CM27" s="1">
        <f t="shared" si="52"/>
        <v>57.905920085325846</v>
      </c>
      <c r="CN27" s="1">
        <f t="shared" si="52"/>
        <v>61.03882865853876</v>
      </c>
      <c r="CO27" s="1">
        <f t="shared" si="52"/>
        <v>64.30979642759988</v>
      </c>
      <c r="CP27" s="1">
        <f t="shared" si="52"/>
        <v>67.71923757009674</v>
      </c>
      <c r="CQ27" s="1">
        <f t="shared" si="52"/>
        <v>71.26756750614965</v>
      </c>
      <c r="CR27" s="1">
        <f t="shared" si="52"/>
        <v>74.95520290213928</v>
      </c>
      <c r="CS27" s="1">
        <f t="shared" si="52"/>
        <v>42.88682337618509</v>
      </c>
      <c r="CT27" s="1">
        <f t="shared" si="52"/>
        <v>0</v>
      </c>
      <c r="CV27" s="1">
        <f>MIN(C27:CT27)</f>
        <v>0</v>
      </c>
    </row>
    <row r="28" spans="1:98" ht="12.75">
      <c r="A28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2.75">
      <c r="A29" t="s">
        <v>74</v>
      </c>
      <c r="B29" s="1"/>
      <c r="C29" s="1"/>
      <c r="D29" s="9">
        <f>D16*0.6</f>
        <v>180</v>
      </c>
      <c r="E29" s="9">
        <f aca="true" t="shared" si="53" ref="E29:O29">E16*0.6</f>
        <v>176.4</v>
      </c>
      <c r="F29" s="9">
        <f t="shared" si="53"/>
        <v>172.87199999999999</v>
      </c>
      <c r="G29" s="9">
        <f t="shared" si="53"/>
        <v>169.41456</v>
      </c>
      <c r="H29" s="9">
        <f t="shared" si="53"/>
        <v>166.0262688</v>
      </c>
      <c r="I29" s="9">
        <f t="shared" si="53"/>
        <v>162.705743424</v>
      </c>
      <c r="J29" s="9">
        <f t="shared" si="53"/>
        <v>159.45162855552</v>
      </c>
      <c r="K29" s="9">
        <f t="shared" si="53"/>
        <v>156.26259598440956</v>
      </c>
      <c r="L29" s="9">
        <f t="shared" si="53"/>
        <v>153.13734406472136</v>
      </c>
      <c r="M29" s="9">
        <f t="shared" si="53"/>
        <v>150.07459718342693</v>
      </c>
      <c r="N29" s="9">
        <f t="shared" si="53"/>
        <v>147.0731052397584</v>
      </c>
      <c r="O29" s="9">
        <f t="shared" si="53"/>
        <v>144.13164313496324</v>
      </c>
      <c r="P29" s="9">
        <f aca="true" t="shared" si="54" ref="P29:CA29">P16*0.6</f>
        <v>141.24901027226397</v>
      </c>
      <c r="Q29" s="9">
        <f t="shared" si="54"/>
        <v>138.4240300668187</v>
      </c>
      <c r="R29" s="9">
        <f t="shared" si="54"/>
        <v>135.65554946548232</v>
      </c>
      <c r="S29" s="9">
        <f t="shared" si="54"/>
        <v>132.94243847617267</v>
      </c>
      <c r="T29" s="9">
        <f t="shared" si="54"/>
        <v>130.28358970664922</v>
      </c>
      <c r="U29" s="9">
        <f t="shared" si="54"/>
        <v>127.67791791251622</v>
      </c>
      <c r="V29" s="9">
        <f t="shared" si="54"/>
        <v>125.12435955426591</v>
      </c>
      <c r="W29" s="9">
        <f t="shared" si="54"/>
        <v>122.62187236318059</v>
      </c>
      <c r="X29" s="9">
        <f t="shared" si="54"/>
        <v>120.16943491591698</v>
      </c>
      <c r="Y29" s="9">
        <f t="shared" si="54"/>
        <v>117.76604621759864</v>
      </c>
      <c r="Z29" s="9">
        <f t="shared" si="54"/>
        <v>115.41072529324666</v>
      </c>
      <c r="AA29" s="9">
        <f t="shared" si="54"/>
        <v>113.10251078738173</v>
      </c>
      <c r="AB29" s="9">
        <f t="shared" si="54"/>
        <v>110.8404605716341</v>
      </c>
      <c r="AC29" s="9">
        <f t="shared" si="54"/>
        <v>108.6236513602014</v>
      </c>
      <c r="AD29" s="9">
        <f t="shared" si="54"/>
        <v>106.45117833299739</v>
      </c>
      <c r="AE29" s="9">
        <f t="shared" si="54"/>
        <v>104.32215476633743</v>
      </c>
      <c r="AF29" s="9">
        <f t="shared" si="54"/>
        <v>102.23571167101068</v>
      </c>
      <c r="AG29" s="9">
        <f t="shared" si="54"/>
        <v>100.19099743759045</v>
      </c>
      <c r="AH29" s="9">
        <f t="shared" si="54"/>
        <v>98.18717748883864</v>
      </c>
      <c r="AI29" s="9">
        <f t="shared" si="54"/>
        <v>96.22343393906186</v>
      </c>
      <c r="AJ29" s="9">
        <f t="shared" si="54"/>
        <v>94.29896526028061</v>
      </c>
      <c r="AK29" s="9">
        <f t="shared" si="54"/>
        <v>92.412985955075</v>
      </c>
      <c r="AL29" s="9">
        <f t="shared" si="54"/>
        <v>90.5647262359735</v>
      </c>
      <c r="AM29" s="9">
        <f t="shared" si="54"/>
        <v>88.75343171125404</v>
      </c>
      <c r="AN29" s="9">
        <f t="shared" si="54"/>
        <v>86.97836307702894</v>
      </c>
      <c r="AO29" s="9">
        <f t="shared" si="54"/>
        <v>85.23879581548836</v>
      </c>
      <c r="AP29" s="9">
        <f t="shared" si="54"/>
        <v>83.53401989917859</v>
      </c>
      <c r="AQ29" s="9">
        <f t="shared" si="54"/>
        <v>81.86333950119501</v>
      </c>
      <c r="AR29" s="9">
        <f t="shared" si="54"/>
        <v>80.22607271117111</v>
      </c>
      <c r="AS29" s="9">
        <f t="shared" si="54"/>
        <v>78.6215512569477</v>
      </c>
      <c r="AT29" s="9">
        <f t="shared" si="54"/>
        <v>77.04912023180873</v>
      </c>
      <c r="AU29" s="9">
        <f t="shared" si="54"/>
        <v>75.50813782717255</v>
      </c>
      <c r="AV29" s="9">
        <f t="shared" si="54"/>
        <v>73.99797507062911</v>
      </c>
      <c r="AW29" s="9">
        <f t="shared" si="54"/>
        <v>72.51801556921653</v>
      </c>
      <c r="AX29" s="9">
        <f t="shared" si="54"/>
        <v>71.06765525783219</v>
      </c>
      <c r="AY29" s="9">
        <f t="shared" si="54"/>
        <v>69.64630215267555</v>
      </c>
      <c r="AZ29" s="9">
        <f t="shared" si="54"/>
        <v>68.25337610962204</v>
      </c>
      <c r="BA29" s="9">
        <f t="shared" si="54"/>
        <v>66.88830858742959</v>
      </c>
      <c r="BB29" s="9">
        <f t="shared" si="54"/>
        <v>65.550542415681</v>
      </c>
      <c r="BC29" s="9">
        <f t="shared" si="54"/>
        <v>64.23953156736738</v>
      </c>
      <c r="BD29" s="9">
        <f t="shared" si="54"/>
        <v>62.95474093602003</v>
      </c>
      <c r="BE29" s="9">
        <f t="shared" si="54"/>
        <v>61.69564611729963</v>
      </c>
      <c r="BF29" s="9">
        <f t="shared" si="54"/>
        <v>60.46173319495364</v>
      </c>
      <c r="BG29" s="9">
        <f t="shared" si="54"/>
        <v>59.25249853105456</v>
      </c>
      <c r="BH29" s="9">
        <f t="shared" si="54"/>
        <v>58.067448560433476</v>
      </c>
      <c r="BI29" s="9">
        <f t="shared" si="54"/>
        <v>56.90609958922481</v>
      </c>
      <c r="BJ29" s="9">
        <f t="shared" si="54"/>
        <v>55.767977597440314</v>
      </c>
      <c r="BK29" s="9">
        <f t="shared" si="54"/>
        <v>54.65261804549151</v>
      </c>
      <c r="BL29" s="9">
        <f t="shared" si="54"/>
        <v>53.55956568458167</v>
      </c>
      <c r="BM29" s="9">
        <f t="shared" si="54"/>
        <v>52.488374370890035</v>
      </c>
      <c r="BN29" s="9">
        <f t="shared" si="54"/>
        <v>51.43860688347224</v>
      </c>
      <c r="BO29" s="9">
        <f t="shared" si="54"/>
        <v>50.40983474580279</v>
      </c>
      <c r="BP29" s="9">
        <f t="shared" si="54"/>
        <v>49.401638050886724</v>
      </c>
      <c r="BQ29" s="9">
        <f t="shared" si="54"/>
        <v>48.41360528986899</v>
      </c>
      <c r="BR29" s="9">
        <f t="shared" si="54"/>
        <v>47.44533318407161</v>
      </c>
      <c r="BS29" s="9">
        <f t="shared" si="54"/>
        <v>46.49642652039017</v>
      </c>
      <c r="BT29" s="9">
        <f t="shared" si="54"/>
        <v>45.56649798998237</v>
      </c>
      <c r="BU29" s="9">
        <f t="shared" si="54"/>
        <v>44.65516803018272</v>
      </c>
      <c r="BV29" s="9">
        <f t="shared" si="54"/>
        <v>43.76206466957906</v>
      </c>
      <c r="BW29" s="9">
        <f t="shared" si="54"/>
        <v>42.886823376187486</v>
      </c>
      <c r="BX29" s="9">
        <f t="shared" si="54"/>
        <v>42.886823376187486</v>
      </c>
      <c r="BY29" s="9">
        <f t="shared" si="54"/>
        <v>42.886823376187486</v>
      </c>
      <c r="BZ29" s="9">
        <f t="shared" si="54"/>
        <v>42.886823376187486</v>
      </c>
      <c r="CA29" s="9">
        <f t="shared" si="54"/>
        <v>42.886823376187486</v>
      </c>
      <c r="CB29" s="9">
        <f aca="true" t="shared" si="55" ref="CB29:CT29">CB16*0.6</f>
        <v>42.886823376187486</v>
      </c>
      <c r="CC29" s="9">
        <f t="shared" si="55"/>
        <v>42.886823376187486</v>
      </c>
      <c r="CD29" s="9">
        <f t="shared" si="55"/>
        <v>42.886823376187486</v>
      </c>
      <c r="CE29" s="9">
        <f t="shared" si="55"/>
        <v>42.886823376187486</v>
      </c>
      <c r="CF29" s="9">
        <f t="shared" si="55"/>
        <v>42.886823376187486</v>
      </c>
      <c r="CG29" s="9">
        <f t="shared" si="55"/>
        <v>42.886823376187486</v>
      </c>
      <c r="CH29" s="9">
        <f t="shared" si="55"/>
        <v>42.886823376187486</v>
      </c>
      <c r="CI29" s="9">
        <f t="shared" si="55"/>
        <v>42.886823376187486</v>
      </c>
      <c r="CJ29" s="9">
        <f t="shared" si="55"/>
        <v>42.886823376187486</v>
      </c>
      <c r="CK29" s="9">
        <f t="shared" si="55"/>
        <v>42.886823376187486</v>
      </c>
      <c r="CL29" s="9">
        <f t="shared" si="55"/>
        <v>42.886823376187486</v>
      </c>
      <c r="CM29" s="9">
        <f t="shared" si="55"/>
        <v>42.886823376187486</v>
      </c>
      <c r="CN29" s="9">
        <f t="shared" si="55"/>
        <v>42.886823376187486</v>
      </c>
      <c r="CO29" s="9">
        <f t="shared" si="55"/>
        <v>42.886823376187486</v>
      </c>
      <c r="CP29" s="9">
        <f t="shared" si="55"/>
        <v>42.886823376187486</v>
      </c>
      <c r="CQ29" s="9">
        <f t="shared" si="55"/>
        <v>42.886823376187486</v>
      </c>
      <c r="CR29" s="9">
        <f t="shared" si="55"/>
        <v>42.886823376187486</v>
      </c>
      <c r="CS29" s="9">
        <f t="shared" si="55"/>
        <v>42.886823376187486</v>
      </c>
      <c r="CT29" s="9">
        <f t="shared" si="55"/>
        <v>42.886823376187486</v>
      </c>
    </row>
    <row r="30" spans="1:98" ht="12.75">
      <c r="A30" t="s">
        <v>42</v>
      </c>
      <c r="B30" s="1"/>
      <c r="C30" s="1"/>
      <c r="D30" s="9">
        <f aca="true" t="shared" si="56" ref="D30:O30">D31-D29</f>
        <v>45</v>
      </c>
      <c r="E30" s="9">
        <f t="shared" si="56"/>
        <v>44.099999999999994</v>
      </c>
      <c r="F30" s="9">
        <f t="shared" si="56"/>
        <v>43.21800000000002</v>
      </c>
      <c r="G30" s="9">
        <f t="shared" si="56"/>
        <v>42.353639999999984</v>
      </c>
      <c r="H30" s="9">
        <f t="shared" si="56"/>
        <v>41.50656719999998</v>
      </c>
      <c r="I30" s="9">
        <f t="shared" si="56"/>
        <v>40.67643585600001</v>
      </c>
      <c r="J30" s="9">
        <f t="shared" si="56"/>
        <v>39.86290713887999</v>
      </c>
      <c r="K30" s="9">
        <f t="shared" si="56"/>
        <v>39.0656489961024</v>
      </c>
      <c r="L30" s="9">
        <f t="shared" si="56"/>
        <v>38.28433601618036</v>
      </c>
      <c r="M30" s="9">
        <f t="shared" si="56"/>
        <v>37.51864929585673</v>
      </c>
      <c r="N30" s="9">
        <f t="shared" si="56"/>
        <v>36.76827630993961</v>
      </c>
      <c r="O30" s="9">
        <f t="shared" si="56"/>
        <v>36.03291078374079</v>
      </c>
      <c r="P30" s="9">
        <f aca="true" t="shared" si="57" ref="P30:AU30">P31-P29</f>
        <v>35.312252568065986</v>
      </c>
      <c r="Q30" s="9">
        <f t="shared" si="57"/>
        <v>34.60600751670469</v>
      </c>
      <c r="R30" s="1">
        <f t="shared" si="57"/>
        <v>33.913887366370574</v>
      </c>
      <c r="S30" s="1">
        <f t="shared" si="57"/>
        <v>33.235609619043174</v>
      </c>
      <c r="T30" s="1">
        <f t="shared" si="57"/>
        <v>32.5708974266623</v>
      </c>
      <c r="U30" s="1">
        <f t="shared" si="57"/>
        <v>31.919479478129062</v>
      </c>
      <c r="V30" s="1">
        <f t="shared" si="57"/>
        <v>31.28108988856647</v>
      </c>
      <c r="W30" s="1">
        <f t="shared" si="57"/>
        <v>30.655468090795154</v>
      </c>
      <c r="X30" s="1">
        <f t="shared" si="57"/>
        <v>30.042358728979252</v>
      </c>
      <c r="Y30" s="1">
        <f t="shared" si="57"/>
        <v>29.441511554399654</v>
      </c>
      <c r="Z30" s="1">
        <f t="shared" si="57"/>
        <v>28.852681323311685</v>
      </c>
      <c r="AA30" s="1">
        <f t="shared" si="57"/>
        <v>28.275627696845447</v>
      </c>
      <c r="AB30" s="1">
        <f t="shared" si="57"/>
        <v>27.71011514290852</v>
      </c>
      <c r="AC30" s="1">
        <f t="shared" si="57"/>
        <v>27.155912840050362</v>
      </c>
      <c r="AD30" s="1">
        <f t="shared" si="57"/>
        <v>26.612794583249354</v>
      </c>
      <c r="AE30" s="1">
        <f t="shared" si="57"/>
        <v>26.080538691584366</v>
      </c>
      <c r="AF30" s="1">
        <f t="shared" si="57"/>
        <v>25.55892791775267</v>
      </c>
      <c r="AG30" s="1">
        <f t="shared" si="57"/>
        <v>25.047749359397613</v>
      </c>
      <c r="AH30" s="1">
        <f t="shared" si="57"/>
        <v>24.54679437220966</v>
      </c>
      <c r="AI30" s="1">
        <f t="shared" si="57"/>
        <v>24.055858484765466</v>
      </c>
      <c r="AJ30" s="1">
        <f t="shared" si="57"/>
        <v>23.57474131507017</v>
      </c>
      <c r="AK30" s="1">
        <f t="shared" si="57"/>
        <v>23.10324648876876</v>
      </c>
      <c r="AL30" s="1">
        <f t="shared" si="57"/>
        <v>22.64118155899338</v>
      </c>
      <c r="AM30" s="1">
        <f t="shared" si="57"/>
        <v>22.1883579278135</v>
      </c>
      <c r="AN30" s="1">
        <f t="shared" si="57"/>
        <v>21.744590769257243</v>
      </c>
      <c r="AO30" s="1">
        <f t="shared" si="57"/>
        <v>21.309698953872086</v>
      </c>
      <c r="AP30" s="1">
        <f t="shared" si="57"/>
        <v>20.883504974794647</v>
      </c>
      <c r="AQ30" s="1">
        <f t="shared" si="57"/>
        <v>20.465834875298754</v>
      </c>
      <c r="AR30" s="1">
        <f t="shared" si="57"/>
        <v>20.056518177792796</v>
      </c>
      <c r="AS30" s="1">
        <f t="shared" si="57"/>
        <v>19.655387814236917</v>
      </c>
      <c r="AT30" s="1">
        <f t="shared" si="57"/>
        <v>19.262280057952182</v>
      </c>
      <c r="AU30" s="1">
        <f t="shared" si="57"/>
        <v>18.87703445679314</v>
      </c>
      <c r="AV30" s="1">
        <f aca="true" t="shared" si="58" ref="AV30:CA30">AV31-AV29</f>
        <v>18.49949376765727</v>
      </c>
      <c r="AW30" s="1">
        <f t="shared" si="58"/>
        <v>18.12950389230413</v>
      </c>
      <c r="AX30" s="1">
        <f t="shared" si="58"/>
        <v>17.76691381445805</v>
      </c>
      <c r="AY30" s="1">
        <f t="shared" si="58"/>
        <v>17.41157553816889</v>
      </c>
      <c r="AZ30" s="1">
        <f t="shared" si="58"/>
        <v>17.063344027405506</v>
      </c>
      <c r="BA30" s="1">
        <f t="shared" si="58"/>
        <v>16.7220771468574</v>
      </c>
      <c r="BB30" s="1">
        <f t="shared" si="58"/>
        <v>16.38763560392026</v>
      </c>
      <c r="BC30" s="1">
        <f t="shared" si="58"/>
        <v>16.059882891841852</v>
      </c>
      <c r="BD30" s="1">
        <f t="shared" si="58"/>
        <v>15.738685234005018</v>
      </c>
      <c r="BE30" s="1">
        <f t="shared" si="58"/>
        <v>15.423911529324911</v>
      </c>
      <c r="BF30" s="1">
        <f t="shared" si="58"/>
        <v>15.11543329873841</v>
      </c>
      <c r="BG30" s="1">
        <f t="shared" si="58"/>
        <v>14.813124632763639</v>
      </c>
      <c r="BH30" s="1">
        <f t="shared" si="58"/>
        <v>14.516862140108373</v>
      </c>
      <c r="BI30" s="1">
        <f t="shared" si="58"/>
        <v>14.226524897306206</v>
      </c>
      <c r="BJ30" s="1">
        <f t="shared" si="58"/>
        <v>13.941994399360077</v>
      </c>
      <c r="BK30" s="1">
        <f t="shared" si="58"/>
        <v>13.66315451137288</v>
      </c>
      <c r="BL30" s="1">
        <f t="shared" si="58"/>
        <v>13.389891421145421</v>
      </c>
      <c r="BM30" s="1">
        <f t="shared" si="58"/>
        <v>13.122093592722514</v>
      </c>
      <c r="BN30" s="1">
        <f t="shared" si="58"/>
        <v>12.859651720868065</v>
      </c>
      <c r="BO30" s="1">
        <f t="shared" si="58"/>
        <v>12.602458686450696</v>
      </c>
      <c r="BP30" s="1">
        <f t="shared" si="58"/>
        <v>12.35040951272169</v>
      </c>
      <c r="BQ30" s="1">
        <f t="shared" si="58"/>
        <v>12.10340132246725</v>
      </c>
      <c r="BR30" s="1">
        <f t="shared" si="58"/>
        <v>11.861333296017904</v>
      </c>
      <c r="BS30" s="1">
        <f t="shared" si="58"/>
        <v>11.624106630097543</v>
      </c>
      <c r="BT30" s="1">
        <f t="shared" si="58"/>
        <v>11.391624497495592</v>
      </c>
      <c r="BU30" s="1">
        <f t="shared" si="58"/>
        <v>11.16379200754568</v>
      </c>
      <c r="BV30" s="1">
        <f t="shared" si="58"/>
        <v>10.940516167394769</v>
      </c>
      <c r="BW30" s="1">
        <f t="shared" si="58"/>
        <v>10.721705844046873</v>
      </c>
      <c r="BX30" s="1">
        <f t="shared" si="58"/>
        <v>10.721705844046873</v>
      </c>
      <c r="BY30" s="1">
        <f t="shared" si="58"/>
        <v>10.721705844046873</v>
      </c>
      <c r="BZ30" s="1">
        <f t="shared" si="58"/>
        <v>10.721705844046873</v>
      </c>
      <c r="CA30" s="1">
        <f t="shared" si="58"/>
        <v>10.721705844046873</v>
      </c>
      <c r="CB30" s="1">
        <f aca="true" t="shared" si="59" ref="CB30:CT30">CB31-CB29</f>
        <v>10.721705844046873</v>
      </c>
      <c r="CC30" s="1">
        <f t="shared" si="59"/>
        <v>10.721705844046873</v>
      </c>
      <c r="CD30" s="1">
        <f t="shared" si="59"/>
        <v>10.721705844046873</v>
      </c>
      <c r="CE30" s="1">
        <f t="shared" si="59"/>
        <v>10.721705844046873</v>
      </c>
      <c r="CF30" s="1">
        <f t="shared" si="59"/>
        <v>10.721705844046873</v>
      </c>
      <c r="CG30" s="1">
        <f t="shared" si="59"/>
        <v>10.721705844046873</v>
      </c>
      <c r="CH30" s="1">
        <f t="shared" si="59"/>
        <v>10.721705844046873</v>
      </c>
      <c r="CI30" s="1">
        <f t="shared" si="59"/>
        <v>10.721705844046873</v>
      </c>
      <c r="CJ30" s="1">
        <f t="shared" si="59"/>
        <v>10.721705844046873</v>
      </c>
      <c r="CK30" s="1">
        <f t="shared" si="59"/>
        <v>10.721705844046873</v>
      </c>
      <c r="CL30" s="1">
        <f t="shared" si="59"/>
        <v>10.721705844046873</v>
      </c>
      <c r="CM30" s="1">
        <f t="shared" si="59"/>
        <v>10.721705844046873</v>
      </c>
      <c r="CN30" s="1">
        <f t="shared" si="59"/>
        <v>10.721705844046873</v>
      </c>
      <c r="CO30" s="1">
        <f t="shared" si="59"/>
        <v>10.721705844046873</v>
      </c>
      <c r="CP30" s="1">
        <f t="shared" si="59"/>
        <v>10.721705844046873</v>
      </c>
      <c r="CQ30" s="1">
        <f t="shared" si="59"/>
        <v>10.721705844046873</v>
      </c>
      <c r="CR30" s="1">
        <f t="shared" si="59"/>
        <v>10.721705844046873</v>
      </c>
      <c r="CS30" s="1">
        <f t="shared" si="59"/>
        <v>10.721705844046873</v>
      </c>
      <c r="CT30" s="1">
        <f t="shared" si="59"/>
        <v>10.721705844046873</v>
      </c>
    </row>
    <row r="31" spans="1:98" ht="12.75">
      <c r="A31" t="s">
        <v>43</v>
      </c>
      <c r="B31" s="1"/>
      <c r="C31" s="1"/>
      <c r="D31" s="1">
        <f aca="true" t="shared" si="60" ref="D31:O31">D17</f>
        <v>225</v>
      </c>
      <c r="E31" s="1">
        <f t="shared" si="60"/>
        <v>220.5</v>
      </c>
      <c r="F31" s="1">
        <f t="shared" si="60"/>
        <v>216.09</v>
      </c>
      <c r="G31" s="1">
        <f t="shared" si="60"/>
        <v>211.76819999999998</v>
      </c>
      <c r="H31" s="1">
        <f t="shared" si="60"/>
        <v>207.53283599999997</v>
      </c>
      <c r="I31" s="1">
        <f t="shared" si="60"/>
        <v>203.38217928</v>
      </c>
      <c r="J31" s="1">
        <f t="shared" si="60"/>
        <v>199.31453569439998</v>
      </c>
      <c r="K31" s="1">
        <f t="shared" si="60"/>
        <v>195.32824498051195</v>
      </c>
      <c r="L31" s="1">
        <f t="shared" si="60"/>
        <v>191.42168008090172</v>
      </c>
      <c r="M31" s="1">
        <f t="shared" si="60"/>
        <v>187.59324647928366</v>
      </c>
      <c r="N31" s="1">
        <f t="shared" si="60"/>
        <v>183.841381549698</v>
      </c>
      <c r="O31" s="1">
        <f t="shared" si="60"/>
        <v>180.16455391870403</v>
      </c>
      <c r="P31" s="1">
        <f aca="true" t="shared" si="61" ref="P31:CA31">P17</f>
        <v>176.56126284032996</v>
      </c>
      <c r="Q31" s="1">
        <f t="shared" si="61"/>
        <v>173.03003758352338</v>
      </c>
      <c r="R31" s="1">
        <f t="shared" si="61"/>
        <v>169.5694368318529</v>
      </c>
      <c r="S31" s="1">
        <f t="shared" si="61"/>
        <v>166.17804809521584</v>
      </c>
      <c r="T31" s="1">
        <f t="shared" si="61"/>
        <v>162.85448713331152</v>
      </c>
      <c r="U31" s="1">
        <f t="shared" si="61"/>
        <v>159.59739739064528</v>
      </c>
      <c r="V31" s="1">
        <f t="shared" si="61"/>
        <v>156.40544944283238</v>
      </c>
      <c r="W31" s="1">
        <f t="shared" si="61"/>
        <v>153.27734045397574</v>
      </c>
      <c r="X31" s="1">
        <f t="shared" si="61"/>
        <v>150.21179364489623</v>
      </c>
      <c r="Y31" s="1">
        <f t="shared" si="61"/>
        <v>147.2075577719983</v>
      </c>
      <c r="Z31" s="1">
        <f t="shared" si="61"/>
        <v>144.26340661655834</v>
      </c>
      <c r="AA31" s="1">
        <f t="shared" si="61"/>
        <v>141.37813848422718</v>
      </c>
      <c r="AB31" s="1">
        <f t="shared" si="61"/>
        <v>138.55057571454262</v>
      </c>
      <c r="AC31" s="1">
        <f t="shared" si="61"/>
        <v>135.77956420025177</v>
      </c>
      <c r="AD31" s="1">
        <f t="shared" si="61"/>
        <v>133.06397291624674</v>
      </c>
      <c r="AE31" s="1">
        <f t="shared" si="61"/>
        <v>130.4026934579218</v>
      </c>
      <c r="AF31" s="1">
        <f t="shared" si="61"/>
        <v>127.79463958876335</v>
      </c>
      <c r="AG31" s="1">
        <f t="shared" si="61"/>
        <v>125.23874679698807</v>
      </c>
      <c r="AH31" s="1">
        <f t="shared" si="61"/>
        <v>122.7339718610483</v>
      </c>
      <c r="AI31" s="1">
        <f t="shared" si="61"/>
        <v>120.27929242382733</v>
      </c>
      <c r="AJ31" s="1">
        <f t="shared" si="61"/>
        <v>117.87370657535078</v>
      </c>
      <c r="AK31" s="1">
        <f t="shared" si="61"/>
        <v>115.51623244384376</v>
      </c>
      <c r="AL31" s="1">
        <f t="shared" si="61"/>
        <v>113.20590779496688</v>
      </c>
      <c r="AM31" s="1">
        <f t="shared" si="61"/>
        <v>110.94178963906754</v>
      </c>
      <c r="AN31" s="1">
        <f t="shared" si="61"/>
        <v>108.72295384628619</v>
      </c>
      <c r="AO31" s="1">
        <f t="shared" si="61"/>
        <v>106.54849476936045</v>
      </c>
      <c r="AP31" s="1">
        <f t="shared" si="61"/>
        <v>104.41752487397324</v>
      </c>
      <c r="AQ31" s="1">
        <f t="shared" si="61"/>
        <v>102.32917437649377</v>
      </c>
      <c r="AR31" s="1">
        <f t="shared" si="61"/>
        <v>100.28259088896391</v>
      </c>
      <c r="AS31" s="1">
        <f t="shared" si="61"/>
        <v>98.27693907118461</v>
      </c>
      <c r="AT31" s="1">
        <f t="shared" si="61"/>
        <v>96.31140028976091</v>
      </c>
      <c r="AU31" s="1">
        <f t="shared" si="61"/>
        <v>94.38517228396569</v>
      </c>
      <c r="AV31" s="1">
        <f t="shared" si="61"/>
        <v>92.49746883828638</v>
      </c>
      <c r="AW31" s="1">
        <f t="shared" si="61"/>
        <v>90.64751946152066</v>
      </c>
      <c r="AX31" s="1">
        <f t="shared" si="61"/>
        <v>88.83456907229024</v>
      </c>
      <c r="AY31" s="1">
        <f t="shared" si="61"/>
        <v>87.05787769084444</v>
      </c>
      <c r="AZ31" s="1">
        <f t="shared" si="61"/>
        <v>85.31672013702754</v>
      </c>
      <c r="BA31" s="1">
        <f t="shared" si="61"/>
        <v>83.610385734287</v>
      </c>
      <c r="BB31" s="1">
        <f t="shared" si="61"/>
        <v>81.93817801960125</v>
      </c>
      <c r="BC31" s="1">
        <f t="shared" si="61"/>
        <v>80.29941445920923</v>
      </c>
      <c r="BD31" s="1">
        <f t="shared" si="61"/>
        <v>78.69342617002505</v>
      </c>
      <c r="BE31" s="1">
        <f t="shared" si="61"/>
        <v>77.11955764662454</v>
      </c>
      <c r="BF31" s="1">
        <f t="shared" si="61"/>
        <v>75.57716649369205</v>
      </c>
      <c r="BG31" s="1">
        <f t="shared" si="61"/>
        <v>74.0656231638182</v>
      </c>
      <c r="BH31" s="1">
        <f t="shared" si="61"/>
        <v>72.58431070054185</v>
      </c>
      <c r="BI31" s="1">
        <f t="shared" si="61"/>
        <v>71.13262448653101</v>
      </c>
      <c r="BJ31" s="1">
        <f t="shared" si="61"/>
        <v>69.70997199680039</v>
      </c>
      <c r="BK31" s="1">
        <f t="shared" si="61"/>
        <v>68.31577255686439</v>
      </c>
      <c r="BL31" s="1">
        <f t="shared" si="61"/>
        <v>66.94945710572709</v>
      </c>
      <c r="BM31" s="1">
        <f t="shared" si="61"/>
        <v>65.61046796361255</v>
      </c>
      <c r="BN31" s="1">
        <f t="shared" si="61"/>
        <v>64.2982586043403</v>
      </c>
      <c r="BO31" s="1">
        <f t="shared" si="61"/>
        <v>63.012293432253486</v>
      </c>
      <c r="BP31" s="1">
        <f t="shared" si="61"/>
        <v>61.752047563608414</v>
      </c>
      <c r="BQ31" s="1">
        <f t="shared" si="61"/>
        <v>60.51700661233624</v>
      </c>
      <c r="BR31" s="1">
        <f t="shared" si="61"/>
        <v>59.30666648008951</v>
      </c>
      <c r="BS31" s="1">
        <f t="shared" si="61"/>
        <v>58.12053315048772</v>
      </c>
      <c r="BT31" s="1">
        <f t="shared" si="61"/>
        <v>56.958122487477965</v>
      </c>
      <c r="BU31" s="1">
        <f t="shared" si="61"/>
        <v>55.8189600377284</v>
      </c>
      <c r="BV31" s="1">
        <f t="shared" si="61"/>
        <v>54.70258083697383</v>
      </c>
      <c r="BW31" s="1">
        <f t="shared" si="61"/>
        <v>53.60852922023436</v>
      </c>
      <c r="BX31" s="1">
        <f t="shared" si="61"/>
        <v>53.60852922023436</v>
      </c>
      <c r="BY31" s="1">
        <f t="shared" si="61"/>
        <v>53.60852922023436</v>
      </c>
      <c r="BZ31" s="1">
        <f t="shared" si="61"/>
        <v>53.60852922023436</v>
      </c>
      <c r="CA31" s="1">
        <f t="shared" si="61"/>
        <v>53.60852922023436</v>
      </c>
      <c r="CB31" s="1">
        <f aca="true" t="shared" si="62" ref="CB31:CT31">CB17</f>
        <v>53.60852922023436</v>
      </c>
      <c r="CC31" s="1">
        <f t="shared" si="62"/>
        <v>53.60852922023436</v>
      </c>
      <c r="CD31" s="1">
        <f t="shared" si="62"/>
        <v>53.60852922023436</v>
      </c>
      <c r="CE31" s="1">
        <f t="shared" si="62"/>
        <v>53.60852922023436</v>
      </c>
      <c r="CF31" s="1">
        <f t="shared" si="62"/>
        <v>53.60852922023436</v>
      </c>
      <c r="CG31" s="1">
        <f t="shared" si="62"/>
        <v>53.60852922023436</v>
      </c>
      <c r="CH31" s="1">
        <f t="shared" si="62"/>
        <v>53.60852922023436</v>
      </c>
      <c r="CI31" s="1">
        <f t="shared" si="62"/>
        <v>53.60852922023436</v>
      </c>
      <c r="CJ31" s="1">
        <f t="shared" si="62"/>
        <v>53.60852922023436</v>
      </c>
      <c r="CK31" s="1">
        <f t="shared" si="62"/>
        <v>53.60852922023436</v>
      </c>
      <c r="CL31" s="1">
        <f t="shared" si="62"/>
        <v>53.60852922023436</v>
      </c>
      <c r="CM31" s="1">
        <f t="shared" si="62"/>
        <v>53.60852922023436</v>
      </c>
      <c r="CN31" s="1">
        <f t="shared" si="62"/>
        <v>53.60852922023436</v>
      </c>
      <c r="CO31" s="1">
        <f t="shared" si="62"/>
        <v>53.60852922023436</v>
      </c>
      <c r="CP31" s="1">
        <f t="shared" si="62"/>
        <v>53.60852922023436</v>
      </c>
      <c r="CQ31" s="1">
        <f t="shared" si="62"/>
        <v>53.60852922023436</v>
      </c>
      <c r="CR31" s="1">
        <f t="shared" si="62"/>
        <v>53.60852922023436</v>
      </c>
      <c r="CS31" s="1">
        <f t="shared" si="62"/>
        <v>53.60852922023436</v>
      </c>
      <c r="CT31" s="1">
        <f t="shared" si="62"/>
        <v>53.60852922023436</v>
      </c>
    </row>
    <row r="32" spans="2:9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2.75">
      <c r="A33" t="s">
        <v>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t="s">
        <v>45</v>
      </c>
      <c r="B34" s="1"/>
      <c r="C34" s="1"/>
      <c r="D34" s="10">
        <f aca="true" t="shared" si="63" ref="D34:O34">D29/D31</f>
        <v>0.8</v>
      </c>
      <c r="E34" s="10">
        <f t="shared" si="63"/>
        <v>0.8</v>
      </c>
      <c r="F34" s="10">
        <f t="shared" si="63"/>
        <v>0.7999999999999999</v>
      </c>
      <c r="G34" s="10">
        <f t="shared" si="63"/>
        <v>0.8</v>
      </c>
      <c r="H34" s="10">
        <f t="shared" si="63"/>
        <v>0.8</v>
      </c>
      <c r="I34" s="10">
        <f t="shared" si="63"/>
        <v>0.7999999999999999</v>
      </c>
      <c r="J34" s="10">
        <f t="shared" si="63"/>
        <v>0.8</v>
      </c>
      <c r="K34" s="10">
        <f t="shared" si="63"/>
        <v>0.7999999999999999</v>
      </c>
      <c r="L34" s="10">
        <f t="shared" si="63"/>
        <v>0.7999999999999999</v>
      </c>
      <c r="M34" s="10">
        <f t="shared" si="63"/>
        <v>0.8</v>
      </c>
      <c r="N34" s="10">
        <f t="shared" si="63"/>
        <v>0.7999999999999999</v>
      </c>
      <c r="O34" s="10">
        <f t="shared" si="63"/>
        <v>0.8</v>
      </c>
      <c r="P34" s="10">
        <f aca="true" t="shared" si="64" ref="P34:CA34">P29/P31</f>
        <v>0.8</v>
      </c>
      <c r="Q34" s="10">
        <f t="shared" si="64"/>
        <v>0.7999999999999999</v>
      </c>
      <c r="R34" s="10">
        <f t="shared" si="64"/>
        <v>0.8</v>
      </c>
      <c r="S34" s="10">
        <f t="shared" si="64"/>
        <v>0.7999999999999999</v>
      </c>
      <c r="T34" s="10">
        <f t="shared" si="64"/>
        <v>0.8</v>
      </c>
      <c r="U34" s="10">
        <f t="shared" si="64"/>
        <v>0.7999999999999999</v>
      </c>
      <c r="V34" s="10">
        <f t="shared" si="64"/>
        <v>0.8</v>
      </c>
      <c r="W34" s="10">
        <f t="shared" si="64"/>
        <v>0.7999999999999999</v>
      </c>
      <c r="X34" s="10">
        <f t="shared" si="64"/>
        <v>0.7999999999999999</v>
      </c>
      <c r="Y34" s="10">
        <f t="shared" si="64"/>
        <v>0.8</v>
      </c>
      <c r="Z34" s="10">
        <f t="shared" si="64"/>
        <v>0.7999999999999999</v>
      </c>
      <c r="AA34" s="10">
        <f t="shared" si="64"/>
        <v>0.7999999999999999</v>
      </c>
      <c r="AB34" s="10">
        <f t="shared" si="64"/>
        <v>0.8</v>
      </c>
      <c r="AC34" s="10">
        <f t="shared" si="64"/>
        <v>0.7999999999999999</v>
      </c>
      <c r="AD34" s="10">
        <f t="shared" si="64"/>
        <v>0.7999999999999999</v>
      </c>
      <c r="AE34" s="10">
        <f t="shared" si="64"/>
        <v>0.7999999999999999</v>
      </c>
      <c r="AF34" s="10">
        <f t="shared" si="64"/>
        <v>0.8</v>
      </c>
      <c r="AG34" s="10">
        <f t="shared" si="64"/>
        <v>0.8</v>
      </c>
      <c r="AH34" s="10">
        <f t="shared" si="64"/>
        <v>0.8</v>
      </c>
      <c r="AI34" s="10">
        <f t="shared" si="64"/>
        <v>0.8</v>
      </c>
      <c r="AJ34" s="10">
        <f t="shared" si="64"/>
        <v>0.7999999999999999</v>
      </c>
      <c r="AK34" s="10">
        <f t="shared" si="64"/>
        <v>0.7999999999999999</v>
      </c>
      <c r="AL34" s="10">
        <f t="shared" si="64"/>
        <v>0.7999999999999999</v>
      </c>
      <c r="AM34" s="10">
        <f t="shared" si="64"/>
        <v>0.8</v>
      </c>
      <c r="AN34" s="10">
        <f t="shared" si="64"/>
        <v>0.7999999999999999</v>
      </c>
      <c r="AO34" s="10">
        <f t="shared" si="64"/>
        <v>0.8</v>
      </c>
      <c r="AP34" s="10">
        <f t="shared" si="64"/>
        <v>0.8</v>
      </c>
      <c r="AQ34" s="10">
        <f t="shared" si="64"/>
        <v>0.8</v>
      </c>
      <c r="AR34" s="10">
        <f t="shared" si="64"/>
        <v>0.7999999999999998</v>
      </c>
      <c r="AS34" s="10">
        <f t="shared" si="64"/>
        <v>0.8</v>
      </c>
      <c r="AT34" s="10">
        <f t="shared" si="64"/>
        <v>0.8</v>
      </c>
      <c r="AU34" s="10">
        <f t="shared" si="64"/>
        <v>0.7999999999999999</v>
      </c>
      <c r="AV34" s="10">
        <f t="shared" si="64"/>
        <v>0.8</v>
      </c>
      <c r="AW34" s="10">
        <f t="shared" si="64"/>
        <v>0.8</v>
      </c>
      <c r="AX34" s="10">
        <f t="shared" si="64"/>
        <v>0.7999999999999999</v>
      </c>
      <c r="AY34" s="10">
        <f t="shared" si="64"/>
        <v>0.7999999999999999</v>
      </c>
      <c r="AZ34" s="10">
        <f t="shared" si="64"/>
        <v>0.8</v>
      </c>
      <c r="BA34" s="10">
        <f t="shared" si="64"/>
        <v>0.7999999999999999</v>
      </c>
      <c r="BB34" s="10">
        <f t="shared" si="64"/>
        <v>0.7999999999999999</v>
      </c>
      <c r="BC34" s="10">
        <f t="shared" si="64"/>
        <v>0.7999999999999999</v>
      </c>
      <c r="BD34" s="10">
        <f t="shared" si="64"/>
        <v>0.7999999999999999</v>
      </c>
      <c r="BE34" s="10">
        <f t="shared" si="64"/>
        <v>0.7999999999999999</v>
      </c>
      <c r="BF34" s="10">
        <f t="shared" si="64"/>
        <v>0.8</v>
      </c>
      <c r="BG34" s="10">
        <f t="shared" si="64"/>
        <v>0.8</v>
      </c>
      <c r="BH34" s="10">
        <f t="shared" si="64"/>
        <v>0.7999999999999999</v>
      </c>
      <c r="BI34" s="10">
        <f t="shared" si="64"/>
        <v>0.7999999999999999</v>
      </c>
      <c r="BJ34" s="10">
        <f t="shared" si="64"/>
        <v>0.8</v>
      </c>
      <c r="BK34" s="10">
        <f t="shared" si="64"/>
        <v>0.7999999999999999</v>
      </c>
      <c r="BL34" s="10">
        <f t="shared" si="64"/>
        <v>0.7999999999999999</v>
      </c>
      <c r="BM34" s="10">
        <f t="shared" si="64"/>
        <v>0.7999999999999999</v>
      </c>
      <c r="BN34" s="10">
        <f t="shared" si="64"/>
        <v>0.7999999999999999</v>
      </c>
      <c r="BO34" s="10">
        <f t="shared" si="64"/>
        <v>0.8</v>
      </c>
      <c r="BP34" s="10">
        <f t="shared" si="64"/>
        <v>0.7999999999999999</v>
      </c>
      <c r="BQ34" s="10">
        <f t="shared" si="64"/>
        <v>0.7999999999999999</v>
      </c>
      <c r="BR34" s="10">
        <f t="shared" si="64"/>
        <v>0.7999999999999999</v>
      </c>
      <c r="BS34" s="10">
        <f t="shared" si="64"/>
        <v>0.8</v>
      </c>
      <c r="BT34" s="10">
        <f t="shared" si="64"/>
        <v>0.8</v>
      </c>
      <c r="BU34" s="10">
        <f t="shared" si="64"/>
        <v>0.8</v>
      </c>
      <c r="BV34" s="10">
        <f t="shared" si="64"/>
        <v>0.7999999999999999</v>
      </c>
      <c r="BW34" s="10">
        <f t="shared" si="64"/>
        <v>0.7999999999999999</v>
      </c>
      <c r="BX34" s="10">
        <f t="shared" si="64"/>
        <v>0.7999999999999999</v>
      </c>
      <c r="BY34" s="10">
        <f t="shared" si="64"/>
        <v>0.7999999999999999</v>
      </c>
      <c r="BZ34" s="10">
        <f t="shared" si="64"/>
        <v>0.7999999999999999</v>
      </c>
      <c r="CA34" s="10">
        <f t="shared" si="64"/>
        <v>0.7999999999999999</v>
      </c>
      <c r="CB34" s="10">
        <f aca="true" t="shared" si="65" ref="CB34:CT34">CB29/CB31</f>
        <v>0.7999999999999999</v>
      </c>
      <c r="CC34" s="10">
        <f t="shared" si="65"/>
        <v>0.7999999999999999</v>
      </c>
      <c r="CD34" s="10">
        <f t="shared" si="65"/>
        <v>0.7999999999999999</v>
      </c>
      <c r="CE34" s="10">
        <f t="shared" si="65"/>
        <v>0.7999999999999999</v>
      </c>
      <c r="CF34" s="10">
        <f t="shared" si="65"/>
        <v>0.7999999999999999</v>
      </c>
      <c r="CG34" s="10">
        <f t="shared" si="65"/>
        <v>0.7999999999999999</v>
      </c>
      <c r="CH34" s="10">
        <f t="shared" si="65"/>
        <v>0.7999999999999999</v>
      </c>
      <c r="CI34" s="10">
        <f t="shared" si="65"/>
        <v>0.7999999999999999</v>
      </c>
      <c r="CJ34" s="10">
        <f t="shared" si="65"/>
        <v>0.7999999999999999</v>
      </c>
      <c r="CK34" s="10">
        <f t="shared" si="65"/>
        <v>0.7999999999999999</v>
      </c>
      <c r="CL34" s="10">
        <f t="shared" si="65"/>
        <v>0.7999999999999999</v>
      </c>
      <c r="CM34" s="10">
        <f t="shared" si="65"/>
        <v>0.7999999999999999</v>
      </c>
      <c r="CN34" s="10">
        <f t="shared" si="65"/>
        <v>0.7999999999999999</v>
      </c>
      <c r="CO34" s="10">
        <f t="shared" si="65"/>
        <v>0.7999999999999999</v>
      </c>
      <c r="CP34" s="10">
        <f t="shared" si="65"/>
        <v>0.7999999999999999</v>
      </c>
      <c r="CQ34" s="10">
        <f t="shared" si="65"/>
        <v>0.7999999999999999</v>
      </c>
      <c r="CR34" s="10">
        <f t="shared" si="65"/>
        <v>0.7999999999999999</v>
      </c>
      <c r="CS34" s="10">
        <f t="shared" si="65"/>
        <v>0.7999999999999999</v>
      </c>
      <c r="CT34" s="10">
        <f t="shared" si="65"/>
        <v>0.7999999999999999</v>
      </c>
    </row>
    <row r="35" spans="1:98" ht="12.75">
      <c r="A35" t="s">
        <v>42</v>
      </c>
      <c r="B35" s="1"/>
      <c r="C35" s="1"/>
      <c r="D35" s="10">
        <f aca="true" t="shared" si="66" ref="D35:O35">D30/D31</f>
        <v>0.2</v>
      </c>
      <c r="E35" s="10">
        <f t="shared" si="66"/>
        <v>0.19999999999999998</v>
      </c>
      <c r="F35" s="10">
        <f t="shared" si="66"/>
        <v>0.20000000000000007</v>
      </c>
      <c r="G35" s="10">
        <f t="shared" si="66"/>
        <v>0.19999999999999996</v>
      </c>
      <c r="H35" s="10">
        <f t="shared" si="66"/>
        <v>0.19999999999999993</v>
      </c>
      <c r="I35" s="10">
        <f t="shared" si="66"/>
        <v>0.20000000000000007</v>
      </c>
      <c r="J35" s="10">
        <f t="shared" si="66"/>
        <v>0.19999999999999998</v>
      </c>
      <c r="K35" s="10">
        <f t="shared" si="66"/>
        <v>0.20000000000000004</v>
      </c>
      <c r="L35" s="10">
        <f t="shared" si="66"/>
        <v>0.2000000000000001</v>
      </c>
      <c r="M35" s="10">
        <f t="shared" si="66"/>
        <v>0.2</v>
      </c>
      <c r="N35" s="10">
        <f t="shared" si="66"/>
        <v>0.20000000000000004</v>
      </c>
      <c r="O35" s="10">
        <f t="shared" si="66"/>
        <v>0.1999999999999999</v>
      </c>
      <c r="P35" s="10">
        <f aca="true" t="shared" si="67" ref="P35:CA35">P30/P31</f>
        <v>0.19999999999999996</v>
      </c>
      <c r="Q35" s="10">
        <f t="shared" si="67"/>
        <v>0.2000000000000001</v>
      </c>
      <c r="R35" s="10">
        <f t="shared" si="67"/>
        <v>0.19999999999999996</v>
      </c>
      <c r="S35" s="10">
        <f t="shared" si="67"/>
        <v>0.20000000000000004</v>
      </c>
      <c r="T35" s="10">
        <f t="shared" si="67"/>
        <v>0.19999999999999996</v>
      </c>
      <c r="U35" s="10">
        <f t="shared" si="67"/>
        <v>0.20000000000000004</v>
      </c>
      <c r="V35" s="10">
        <f t="shared" si="67"/>
        <v>0.19999999999999996</v>
      </c>
      <c r="W35" s="10">
        <f t="shared" si="67"/>
        <v>0.20000000000000004</v>
      </c>
      <c r="X35" s="10">
        <f t="shared" si="67"/>
        <v>0.20000000000000004</v>
      </c>
      <c r="Y35" s="10">
        <f t="shared" si="67"/>
        <v>0.19999999999999996</v>
      </c>
      <c r="Z35" s="10">
        <f t="shared" si="67"/>
        <v>0.20000000000000012</v>
      </c>
      <c r="AA35" s="10">
        <f t="shared" si="67"/>
        <v>0.20000000000000007</v>
      </c>
      <c r="AB35" s="10">
        <f t="shared" si="67"/>
        <v>0.19999999999999998</v>
      </c>
      <c r="AC35" s="10">
        <f t="shared" si="67"/>
        <v>0.20000000000000007</v>
      </c>
      <c r="AD35" s="10">
        <f t="shared" si="67"/>
        <v>0.20000000000000004</v>
      </c>
      <c r="AE35" s="10">
        <f t="shared" si="67"/>
        <v>0.20000000000000004</v>
      </c>
      <c r="AF35" s="10">
        <f t="shared" si="67"/>
        <v>0.2</v>
      </c>
      <c r="AG35" s="10">
        <f t="shared" si="67"/>
        <v>0.2</v>
      </c>
      <c r="AH35" s="10">
        <f t="shared" si="67"/>
        <v>0.2</v>
      </c>
      <c r="AI35" s="10">
        <f t="shared" si="67"/>
        <v>0.2</v>
      </c>
      <c r="AJ35" s="10">
        <f t="shared" si="67"/>
        <v>0.20000000000000012</v>
      </c>
      <c r="AK35" s="10">
        <f t="shared" si="67"/>
        <v>0.20000000000000007</v>
      </c>
      <c r="AL35" s="10">
        <f t="shared" si="67"/>
        <v>0.20000000000000004</v>
      </c>
      <c r="AM35" s="10">
        <f t="shared" si="67"/>
        <v>0.19999999999999993</v>
      </c>
      <c r="AN35" s="10">
        <f t="shared" si="67"/>
        <v>0.20000000000000004</v>
      </c>
      <c r="AO35" s="10">
        <f t="shared" si="67"/>
        <v>0.19999999999999998</v>
      </c>
      <c r="AP35" s="10">
        <f t="shared" si="67"/>
        <v>0.2</v>
      </c>
      <c r="AQ35" s="10">
        <f t="shared" si="67"/>
        <v>0.2</v>
      </c>
      <c r="AR35" s="10">
        <f t="shared" si="67"/>
        <v>0.20000000000000015</v>
      </c>
      <c r="AS35" s="10">
        <f t="shared" si="67"/>
        <v>0.19999999999999996</v>
      </c>
      <c r="AT35" s="10">
        <f t="shared" si="67"/>
        <v>0.2</v>
      </c>
      <c r="AU35" s="10">
        <f t="shared" si="67"/>
        <v>0.20000000000000004</v>
      </c>
      <c r="AV35" s="10">
        <f t="shared" si="67"/>
        <v>0.19999999999999993</v>
      </c>
      <c r="AW35" s="10">
        <f t="shared" si="67"/>
        <v>0.19999999999999996</v>
      </c>
      <c r="AX35" s="10">
        <f t="shared" si="67"/>
        <v>0.20000000000000004</v>
      </c>
      <c r="AY35" s="10">
        <f t="shared" si="67"/>
        <v>0.20000000000000004</v>
      </c>
      <c r="AZ35" s="10">
        <f t="shared" si="67"/>
        <v>0.19999999999999996</v>
      </c>
      <c r="BA35" s="10">
        <f t="shared" si="67"/>
        <v>0.20000000000000004</v>
      </c>
      <c r="BB35" s="10">
        <f t="shared" si="67"/>
        <v>0.2000000000000001</v>
      </c>
      <c r="BC35" s="10">
        <f t="shared" si="67"/>
        <v>0.20000000000000007</v>
      </c>
      <c r="BD35" s="10">
        <f t="shared" si="67"/>
        <v>0.20000000000000012</v>
      </c>
      <c r="BE35" s="10">
        <f t="shared" si="67"/>
        <v>0.20000000000000004</v>
      </c>
      <c r="BF35" s="10">
        <f t="shared" si="67"/>
        <v>0.2</v>
      </c>
      <c r="BG35" s="10">
        <f t="shared" si="67"/>
        <v>0.19999999999999998</v>
      </c>
      <c r="BH35" s="10">
        <f t="shared" si="67"/>
        <v>0.20000000000000004</v>
      </c>
      <c r="BI35" s="10">
        <f t="shared" si="67"/>
        <v>0.20000000000000004</v>
      </c>
      <c r="BJ35" s="10">
        <f t="shared" si="67"/>
        <v>0.19999999999999998</v>
      </c>
      <c r="BK35" s="10">
        <f t="shared" si="67"/>
        <v>0.20000000000000004</v>
      </c>
      <c r="BL35" s="10">
        <f t="shared" si="67"/>
        <v>0.20000000000000004</v>
      </c>
      <c r="BM35" s="10">
        <f t="shared" si="67"/>
        <v>0.20000000000000007</v>
      </c>
      <c r="BN35" s="10">
        <f t="shared" si="67"/>
        <v>0.20000000000000007</v>
      </c>
      <c r="BO35" s="10">
        <f t="shared" si="67"/>
        <v>0.19999999999999998</v>
      </c>
      <c r="BP35" s="10">
        <f t="shared" si="67"/>
        <v>0.20000000000000012</v>
      </c>
      <c r="BQ35" s="10">
        <f t="shared" si="67"/>
        <v>0.2</v>
      </c>
      <c r="BR35" s="10">
        <f t="shared" si="67"/>
        <v>0.2</v>
      </c>
      <c r="BS35" s="10">
        <f t="shared" si="67"/>
        <v>0.2</v>
      </c>
      <c r="BT35" s="10">
        <f t="shared" si="67"/>
        <v>0.19999999999999998</v>
      </c>
      <c r="BU35" s="10">
        <f t="shared" si="67"/>
        <v>0.2</v>
      </c>
      <c r="BV35" s="10">
        <f t="shared" si="67"/>
        <v>0.20000000000000004</v>
      </c>
      <c r="BW35" s="10">
        <f t="shared" si="67"/>
        <v>0.20000000000000004</v>
      </c>
      <c r="BX35" s="10">
        <f t="shared" si="67"/>
        <v>0.20000000000000004</v>
      </c>
      <c r="BY35" s="10">
        <f t="shared" si="67"/>
        <v>0.20000000000000004</v>
      </c>
      <c r="BZ35" s="10">
        <f t="shared" si="67"/>
        <v>0.20000000000000004</v>
      </c>
      <c r="CA35" s="10">
        <f t="shared" si="67"/>
        <v>0.20000000000000004</v>
      </c>
      <c r="CB35" s="10">
        <f aca="true" t="shared" si="68" ref="CB35:CT35">CB30/CB31</f>
        <v>0.20000000000000004</v>
      </c>
      <c r="CC35" s="10">
        <f t="shared" si="68"/>
        <v>0.20000000000000004</v>
      </c>
      <c r="CD35" s="10">
        <f t="shared" si="68"/>
        <v>0.20000000000000004</v>
      </c>
      <c r="CE35" s="10">
        <f t="shared" si="68"/>
        <v>0.20000000000000004</v>
      </c>
      <c r="CF35" s="10">
        <f t="shared" si="68"/>
        <v>0.20000000000000004</v>
      </c>
      <c r="CG35" s="10">
        <f t="shared" si="68"/>
        <v>0.20000000000000004</v>
      </c>
      <c r="CH35" s="10">
        <f t="shared" si="68"/>
        <v>0.20000000000000004</v>
      </c>
      <c r="CI35" s="10">
        <f t="shared" si="68"/>
        <v>0.20000000000000004</v>
      </c>
      <c r="CJ35" s="10">
        <f t="shared" si="68"/>
        <v>0.20000000000000004</v>
      </c>
      <c r="CK35" s="10">
        <f t="shared" si="68"/>
        <v>0.20000000000000004</v>
      </c>
      <c r="CL35" s="10">
        <f t="shared" si="68"/>
        <v>0.20000000000000004</v>
      </c>
      <c r="CM35" s="10">
        <f t="shared" si="68"/>
        <v>0.20000000000000004</v>
      </c>
      <c r="CN35" s="10">
        <f t="shared" si="68"/>
        <v>0.20000000000000004</v>
      </c>
      <c r="CO35" s="10">
        <f t="shared" si="68"/>
        <v>0.20000000000000004</v>
      </c>
      <c r="CP35" s="10">
        <f t="shared" si="68"/>
        <v>0.20000000000000004</v>
      </c>
      <c r="CQ35" s="10">
        <f t="shared" si="68"/>
        <v>0.20000000000000004</v>
      </c>
      <c r="CR35" s="10">
        <f t="shared" si="68"/>
        <v>0.20000000000000004</v>
      </c>
      <c r="CS35" s="10">
        <f t="shared" si="68"/>
        <v>0.20000000000000004</v>
      </c>
      <c r="CT35" s="10">
        <f t="shared" si="68"/>
        <v>0.20000000000000004</v>
      </c>
    </row>
    <row r="36" spans="1:98" ht="12.75">
      <c r="A36" t="s">
        <v>43</v>
      </c>
      <c r="B36" s="1"/>
      <c r="C36" s="1"/>
      <c r="D36" s="10">
        <f aca="true" t="shared" si="69" ref="D36:O36">D34+D35</f>
        <v>1</v>
      </c>
      <c r="E36" s="10">
        <f t="shared" si="69"/>
        <v>1</v>
      </c>
      <c r="F36" s="10">
        <f t="shared" si="69"/>
        <v>1</v>
      </c>
      <c r="G36" s="10">
        <f t="shared" si="69"/>
        <v>1</v>
      </c>
      <c r="H36" s="10">
        <f t="shared" si="69"/>
        <v>1</v>
      </c>
      <c r="I36" s="10">
        <f t="shared" si="69"/>
        <v>1</v>
      </c>
      <c r="J36" s="10">
        <f t="shared" si="69"/>
        <v>1</v>
      </c>
      <c r="K36" s="10">
        <f t="shared" si="69"/>
        <v>1</v>
      </c>
      <c r="L36" s="10">
        <f t="shared" si="69"/>
        <v>1</v>
      </c>
      <c r="M36" s="10">
        <f t="shared" si="69"/>
        <v>1</v>
      </c>
      <c r="N36" s="10">
        <f t="shared" si="69"/>
        <v>1</v>
      </c>
      <c r="O36" s="10">
        <f t="shared" si="69"/>
        <v>1</v>
      </c>
      <c r="P36" s="10">
        <f aca="true" t="shared" si="70" ref="P36:AU36">P34+P35</f>
        <v>1</v>
      </c>
      <c r="Q36" s="10">
        <f t="shared" si="70"/>
        <v>1</v>
      </c>
      <c r="R36" s="10">
        <f t="shared" si="70"/>
        <v>1</v>
      </c>
      <c r="S36" s="10">
        <f t="shared" si="70"/>
        <v>1</v>
      </c>
      <c r="T36" s="10">
        <f t="shared" si="70"/>
        <v>1</v>
      </c>
      <c r="U36" s="10">
        <f t="shared" si="70"/>
        <v>1</v>
      </c>
      <c r="V36" s="10">
        <f t="shared" si="70"/>
        <v>1</v>
      </c>
      <c r="W36" s="10">
        <f t="shared" si="70"/>
        <v>1</v>
      </c>
      <c r="X36" s="10">
        <f t="shared" si="70"/>
        <v>1</v>
      </c>
      <c r="Y36" s="10">
        <f t="shared" si="70"/>
        <v>1</v>
      </c>
      <c r="Z36" s="10">
        <f t="shared" si="70"/>
        <v>1</v>
      </c>
      <c r="AA36" s="10">
        <f t="shared" si="70"/>
        <v>1</v>
      </c>
      <c r="AB36" s="10">
        <f t="shared" si="70"/>
        <v>1</v>
      </c>
      <c r="AC36" s="10">
        <f t="shared" si="70"/>
        <v>1</v>
      </c>
      <c r="AD36" s="10">
        <f t="shared" si="70"/>
        <v>1</v>
      </c>
      <c r="AE36" s="10">
        <f t="shared" si="70"/>
        <v>1</v>
      </c>
      <c r="AF36" s="10">
        <f t="shared" si="70"/>
        <v>1</v>
      </c>
      <c r="AG36" s="10">
        <f t="shared" si="70"/>
        <v>1</v>
      </c>
      <c r="AH36" s="10">
        <f t="shared" si="70"/>
        <v>1</v>
      </c>
      <c r="AI36" s="10">
        <f t="shared" si="70"/>
        <v>1</v>
      </c>
      <c r="AJ36" s="10">
        <f t="shared" si="70"/>
        <v>1</v>
      </c>
      <c r="AK36" s="10">
        <f t="shared" si="70"/>
        <v>1</v>
      </c>
      <c r="AL36" s="10">
        <f t="shared" si="70"/>
        <v>1</v>
      </c>
      <c r="AM36" s="10">
        <f t="shared" si="70"/>
        <v>1</v>
      </c>
      <c r="AN36" s="10">
        <f t="shared" si="70"/>
        <v>1</v>
      </c>
      <c r="AO36" s="10">
        <f t="shared" si="70"/>
        <v>1</v>
      </c>
      <c r="AP36" s="10">
        <f t="shared" si="70"/>
        <v>1</v>
      </c>
      <c r="AQ36" s="10">
        <f t="shared" si="70"/>
        <v>1</v>
      </c>
      <c r="AR36" s="10">
        <f t="shared" si="70"/>
        <v>1</v>
      </c>
      <c r="AS36" s="10">
        <f t="shared" si="70"/>
        <v>1</v>
      </c>
      <c r="AT36" s="10">
        <f t="shared" si="70"/>
        <v>1</v>
      </c>
      <c r="AU36" s="10">
        <f t="shared" si="70"/>
        <v>1</v>
      </c>
      <c r="AV36" s="10">
        <f aca="true" t="shared" si="71" ref="AV36:CA36">AV34+AV35</f>
        <v>1</v>
      </c>
      <c r="AW36" s="10">
        <f t="shared" si="71"/>
        <v>1</v>
      </c>
      <c r="AX36" s="10">
        <f t="shared" si="71"/>
        <v>1</v>
      </c>
      <c r="AY36" s="10">
        <f t="shared" si="71"/>
        <v>1</v>
      </c>
      <c r="AZ36" s="10">
        <f t="shared" si="71"/>
        <v>1</v>
      </c>
      <c r="BA36" s="10">
        <f t="shared" si="71"/>
        <v>1</v>
      </c>
      <c r="BB36" s="10">
        <f t="shared" si="71"/>
        <v>1</v>
      </c>
      <c r="BC36" s="10">
        <f t="shared" si="71"/>
        <v>1</v>
      </c>
      <c r="BD36" s="10">
        <f t="shared" si="71"/>
        <v>1</v>
      </c>
      <c r="BE36" s="10">
        <f t="shared" si="71"/>
        <v>1</v>
      </c>
      <c r="BF36" s="10">
        <f t="shared" si="71"/>
        <v>1</v>
      </c>
      <c r="BG36" s="10">
        <f t="shared" si="71"/>
        <v>1</v>
      </c>
      <c r="BH36" s="10">
        <f t="shared" si="71"/>
        <v>1</v>
      </c>
      <c r="BI36" s="10">
        <f t="shared" si="71"/>
        <v>1</v>
      </c>
      <c r="BJ36" s="10">
        <f t="shared" si="71"/>
        <v>1</v>
      </c>
      <c r="BK36" s="10">
        <f t="shared" si="71"/>
        <v>1</v>
      </c>
      <c r="BL36" s="10">
        <f t="shared" si="71"/>
        <v>1</v>
      </c>
      <c r="BM36" s="10">
        <f t="shared" si="71"/>
        <v>1</v>
      </c>
      <c r="BN36" s="10">
        <f t="shared" si="71"/>
        <v>1</v>
      </c>
      <c r="BO36" s="10">
        <f t="shared" si="71"/>
        <v>1</v>
      </c>
      <c r="BP36" s="10">
        <f t="shared" si="71"/>
        <v>1</v>
      </c>
      <c r="BQ36" s="10">
        <f t="shared" si="71"/>
        <v>1</v>
      </c>
      <c r="BR36" s="10">
        <f t="shared" si="71"/>
        <v>1</v>
      </c>
      <c r="BS36" s="10">
        <f t="shared" si="71"/>
        <v>1</v>
      </c>
      <c r="BT36" s="10">
        <f t="shared" si="71"/>
        <v>1</v>
      </c>
      <c r="BU36" s="10">
        <f t="shared" si="71"/>
        <v>1</v>
      </c>
      <c r="BV36" s="10">
        <f t="shared" si="71"/>
        <v>1</v>
      </c>
      <c r="BW36" s="10">
        <f t="shared" si="71"/>
        <v>1</v>
      </c>
      <c r="BX36" s="10">
        <f t="shared" si="71"/>
        <v>1</v>
      </c>
      <c r="BY36" s="10">
        <f t="shared" si="71"/>
        <v>1</v>
      </c>
      <c r="BZ36" s="10">
        <f t="shared" si="71"/>
        <v>1</v>
      </c>
      <c r="CA36" s="10">
        <f t="shared" si="71"/>
        <v>1</v>
      </c>
      <c r="CB36" s="10">
        <f aca="true" t="shared" si="72" ref="CB36:CT36">CB34+CB35</f>
        <v>1</v>
      </c>
      <c r="CC36" s="10">
        <f t="shared" si="72"/>
        <v>1</v>
      </c>
      <c r="CD36" s="10">
        <f t="shared" si="72"/>
        <v>1</v>
      </c>
      <c r="CE36" s="10">
        <f t="shared" si="72"/>
        <v>1</v>
      </c>
      <c r="CF36" s="10">
        <f t="shared" si="72"/>
        <v>1</v>
      </c>
      <c r="CG36" s="10">
        <f t="shared" si="72"/>
        <v>1</v>
      </c>
      <c r="CH36" s="10">
        <f t="shared" si="72"/>
        <v>1</v>
      </c>
      <c r="CI36" s="10">
        <f t="shared" si="72"/>
        <v>1</v>
      </c>
      <c r="CJ36" s="10">
        <f t="shared" si="72"/>
        <v>1</v>
      </c>
      <c r="CK36" s="10">
        <f t="shared" si="72"/>
        <v>1</v>
      </c>
      <c r="CL36" s="10">
        <f t="shared" si="72"/>
        <v>1</v>
      </c>
      <c r="CM36" s="10">
        <f t="shared" si="72"/>
        <v>1</v>
      </c>
      <c r="CN36" s="10">
        <f t="shared" si="72"/>
        <v>1</v>
      </c>
      <c r="CO36" s="10">
        <f t="shared" si="72"/>
        <v>1</v>
      </c>
      <c r="CP36" s="10">
        <f t="shared" si="72"/>
        <v>1</v>
      </c>
      <c r="CQ36" s="10">
        <f t="shared" si="72"/>
        <v>1</v>
      </c>
      <c r="CR36" s="10">
        <f t="shared" si="72"/>
        <v>1</v>
      </c>
      <c r="CS36" s="10">
        <f t="shared" si="72"/>
        <v>1</v>
      </c>
      <c r="CT36" s="10">
        <f t="shared" si="72"/>
        <v>1</v>
      </c>
    </row>
    <row r="37" spans="2:9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2.75">
      <c r="A38" t="s">
        <v>46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>
      <c r="A39" t="s">
        <v>47</v>
      </c>
      <c r="B39" s="1"/>
      <c r="C39" s="1"/>
      <c r="D39" s="1">
        <f>C5</f>
        <v>1937.5494863867993</v>
      </c>
      <c r="E39" s="1">
        <f aca="true" t="shared" si="73" ref="E39:O39">D43</f>
        <v>1757.5494863867993</v>
      </c>
      <c r="F39" s="1">
        <f t="shared" si="73"/>
        <v>1581.1494863867993</v>
      </c>
      <c r="G39" s="1">
        <f t="shared" si="73"/>
        <v>1408.2774863867994</v>
      </c>
      <c r="H39" s="1">
        <f t="shared" si="73"/>
        <v>1238.8629263867995</v>
      </c>
      <c r="I39" s="1">
        <f t="shared" si="73"/>
        <v>1072.8366575867994</v>
      </c>
      <c r="J39" s="1">
        <f t="shared" si="73"/>
        <v>910.1309141627994</v>
      </c>
      <c r="K39" s="1">
        <f t="shared" si="73"/>
        <v>750.6792856072794</v>
      </c>
      <c r="L39" s="1">
        <f t="shared" si="73"/>
        <v>594.4166896228699</v>
      </c>
      <c r="M39" s="1">
        <f t="shared" si="73"/>
        <v>441.2793455581484</v>
      </c>
      <c r="N39" s="1">
        <f t="shared" si="73"/>
        <v>291.2047483747215</v>
      </c>
      <c r="O39" s="1">
        <f t="shared" si="73"/>
        <v>144.13164313496307</v>
      </c>
      <c r="P39" s="1">
        <f aca="true" t="shared" si="74" ref="P39:AU39">O43</f>
        <v>1520.427485031493</v>
      </c>
      <c r="Q39" s="1">
        <f t="shared" si="74"/>
        <v>1379.1784747592292</v>
      </c>
      <c r="R39" s="1">
        <f t="shared" si="74"/>
        <v>1240.7544446924105</v>
      </c>
      <c r="S39" s="1">
        <f t="shared" si="74"/>
        <v>1105.098895226928</v>
      </c>
      <c r="T39" s="1">
        <f t="shared" si="74"/>
        <v>972.1564567507553</v>
      </c>
      <c r="U39" s="1">
        <f t="shared" si="74"/>
        <v>841.8728670441061</v>
      </c>
      <c r="V39" s="1">
        <f t="shared" si="74"/>
        <v>714.19494913159</v>
      </c>
      <c r="W39" s="1">
        <f t="shared" si="74"/>
        <v>589.0705895773241</v>
      </c>
      <c r="X39" s="1">
        <f t="shared" si="74"/>
        <v>466.44871721414347</v>
      </c>
      <c r="Y39" s="1">
        <f t="shared" si="74"/>
        <v>346.27928229822646</v>
      </c>
      <c r="Z39" s="1">
        <f t="shared" si="74"/>
        <v>228.51323608062782</v>
      </c>
      <c r="AA39" s="1">
        <f t="shared" si="74"/>
        <v>113.10251078738119</v>
      </c>
      <c r="AB39" s="1">
        <f t="shared" si="74"/>
        <v>1193.1048747302539</v>
      </c>
      <c r="AC39" s="1">
        <f t="shared" si="74"/>
        <v>1082.2644141586197</v>
      </c>
      <c r="AD39" s="1">
        <f t="shared" si="74"/>
        <v>973.6407627984183</v>
      </c>
      <c r="AE39" s="1">
        <f t="shared" si="74"/>
        <v>867.1895844654209</v>
      </c>
      <c r="AF39" s="1">
        <f t="shared" si="74"/>
        <v>762.8674296990835</v>
      </c>
      <c r="AG39" s="1">
        <f t="shared" si="74"/>
        <v>660.6317180280728</v>
      </c>
      <c r="AH39" s="1">
        <f t="shared" si="74"/>
        <v>560.4407205904823</v>
      </c>
      <c r="AI39" s="1">
        <f t="shared" si="74"/>
        <v>462.2535431016437</v>
      </c>
      <c r="AJ39" s="1">
        <f t="shared" si="74"/>
        <v>366.0301091625818</v>
      </c>
      <c r="AK39" s="1">
        <f t="shared" si="74"/>
        <v>271.73114390230126</v>
      </c>
      <c r="AL39" s="1">
        <f t="shared" si="74"/>
        <v>179.31815794722627</v>
      </c>
      <c r="AM39" s="1">
        <f t="shared" si="74"/>
        <v>88.75343171125276</v>
      </c>
      <c r="AN39" s="1">
        <f t="shared" si="74"/>
        <v>936.2493483703427</v>
      </c>
      <c r="AO39" s="1">
        <f t="shared" si="74"/>
        <v>849.2709852933137</v>
      </c>
      <c r="AP39" s="1">
        <f t="shared" si="74"/>
        <v>764.0321894778253</v>
      </c>
      <c r="AQ39" s="1">
        <f t="shared" si="74"/>
        <v>680.4981695786468</v>
      </c>
      <c r="AR39" s="1">
        <f t="shared" si="74"/>
        <v>598.6348300774519</v>
      </c>
      <c r="AS39" s="1">
        <f t="shared" si="74"/>
        <v>518.4087573662807</v>
      </c>
      <c r="AT39" s="1">
        <f t="shared" si="74"/>
        <v>439.78720610933306</v>
      </c>
      <c r="AU39" s="1">
        <f t="shared" si="74"/>
        <v>362.7380858775243</v>
      </c>
      <c r="AV39" s="1">
        <f aca="true" t="shared" si="75" ref="AV39:CA39">AU43</f>
        <v>287.22994805035177</v>
      </c>
      <c r="AW39" s="1">
        <f t="shared" si="75"/>
        <v>213.23197297972266</v>
      </c>
      <c r="AX39" s="1">
        <f t="shared" si="75"/>
        <v>140.71395741050614</v>
      </c>
      <c r="AY39" s="1">
        <f t="shared" si="75"/>
        <v>69.64630215267394</v>
      </c>
      <c r="AZ39" s="1">
        <f t="shared" si="75"/>
        <v>734.690521252016</v>
      </c>
      <c r="BA39" s="1">
        <f t="shared" si="75"/>
        <v>666.4371451423939</v>
      </c>
      <c r="BB39" s="1">
        <f t="shared" si="75"/>
        <v>599.5488365549643</v>
      </c>
      <c r="BC39" s="1">
        <f t="shared" si="75"/>
        <v>533.9982941392832</v>
      </c>
      <c r="BD39" s="1">
        <f t="shared" si="75"/>
        <v>469.75876257191584</v>
      </c>
      <c r="BE39" s="1">
        <f t="shared" si="75"/>
        <v>406.80402163589577</v>
      </c>
      <c r="BF39" s="1">
        <f t="shared" si="75"/>
        <v>345.1083755185962</v>
      </c>
      <c r="BG39" s="1">
        <f t="shared" si="75"/>
        <v>284.64664232364254</v>
      </c>
      <c r="BH39" s="1">
        <f t="shared" si="75"/>
        <v>225.39414379258795</v>
      </c>
      <c r="BI39" s="1">
        <f t="shared" si="75"/>
        <v>167.32669523215446</v>
      </c>
      <c r="BJ39" s="1">
        <f t="shared" si="75"/>
        <v>110.42059564292965</v>
      </c>
      <c r="BK39" s="1">
        <f t="shared" si="75"/>
        <v>54.652618045489334</v>
      </c>
      <c r="BL39" s="1">
        <f t="shared" si="75"/>
        <v>576.5239387958933</v>
      </c>
      <c r="BM39" s="1">
        <f t="shared" si="75"/>
        <v>522.9643731113116</v>
      </c>
      <c r="BN39" s="1">
        <f t="shared" si="75"/>
        <v>470.4759987404216</v>
      </c>
      <c r="BO39" s="1">
        <f t="shared" si="75"/>
        <v>419.0373918569493</v>
      </c>
      <c r="BP39" s="1">
        <f t="shared" si="75"/>
        <v>368.6275571111465</v>
      </c>
      <c r="BQ39" s="1">
        <f t="shared" si="75"/>
        <v>319.22591906025974</v>
      </c>
      <c r="BR39" s="1">
        <f t="shared" si="75"/>
        <v>270.8123137703908</v>
      </c>
      <c r="BS39" s="1">
        <f t="shared" si="75"/>
        <v>223.3669805863192</v>
      </c>
      <c r="BT39" s="1">
        <f t="shared" si="75"/>
        <v>176.870554065929</v>
      </c>
      <c r="BU39" s="1">
        <f t="shared" si="75"/>
        <v>131.30405607594665</v>
      </c>
      <c r="BV39" s="1">
        <f t="shared" si="75"/>
        <v>86.64888804576393</v>
      </c>
      <c r="BW39" s="1">
        <f t="shared" si="75"/>
        <v>42.88682337618487</v>
      </c>
      <c r="BX39" s="1">
        <f t="shared" si="75"/>
        <v>514.6418805142472</v>
      </c>
      <c r="BY39" s="1">
        <f t="shared" si="75"/>
        <v>471.75505713805967</v>
      </c>
      <c r="BZ39" s="1">
        <f t="shared" si="75"/>
        <v>428.8682337618722</v>
      </c>
      <c r="CA39" s="1">
        <f t="shared" si="75"/>
        <v>385.98141038568474</v>
      </c>
      <c r="CB39" s="1">
        <f aca="true" t="shared" si="76" ref="CB39:CT39">CA43</f>
        <v>343.0945870094973</v>
      </c>
      <c r="CC39" s="1">
        <f t="shared" si="76"/>
        <v>300.2077636333098</v>
      </c>
      <c r="CD39" s="1">
        <f t="shared" si="76"/>
        <v>257.32094025712234</v>
      </c>
      <c r="CE39" s="1">
        <f t="shared" si="76"/>
        <v>214.43411688093488</v>
      </c>
      <c r="CF39" s="1">
        <f t="shared" si="76"/>
        <v>171.54729350474742</v>
      </c>
      <c r="CG39" s="1">
        <f t="shared" si="76"/>
        <v>128.66047012855995</v>
      </c>
      <c r="CH39" s="1">
        <f t="shared" si="76"/>
        <v>85.77364675237247</v>
      </c>
      <c r="CI39" s="1">
        <f t="shared" si="76"/>
        <v>42.88682337618498</v>
      </c>
      <c r="CJ39" s="1">
        <f t="shared" si="76"/>
        <v>471.7550571380598</v>
      </c>
      <c r="CK39" s="1">
        <f t="shared" si="76"/>
        <v>428.8682337618723</v>
      </c>
      <c r="CL39" s="1">
        <f t="shared" si="76"/>
        <v>385.98141038568485</v>
      </c>
      <c r="CM39" s="1">
        <f t="shared" si="76"/>
        <v>343.0945870094974</v>
      </c>
      <c r="CN39" s="1">
        <f t="shared" si="76"/>
        <v>300.2077636333099</v>
      </c>
      <c r="CO39" s="1">
        <f t="shared" si="76"/>
        <v>257.32094025712246</v>
      </c>
      <c r="CP39" s="1">
        <f t="shared" si="76"/>
        <v>214.434116880935</v>
      </c>
      <c r="CQ39" s="1">
        <f t="shared" si="76"/>
        <v>171.54729350474753</v>
      </c>
      <c r="CR39" s="1">
        <f t="shared" si="76"/>
        <v>128.66047012856006</v>
      </c>
      <c r="CS39" s="1">
        <f t="shared" si="76"/>
        <v>85.77364675237258</v>
      </c>
      <c r="CT39" s="1">
        <f t="shared" si="76"/>
        <v>42.88682337618509</v>
      </c>
    </row>
    <row r="40" spans="1:98" ht="12.75">
      <c r="A40" t="s">
        <v>92</v>
      </c>
      <c r="B40" s="1"/>
      <c r="C40" s="1">
        <f>C5</f>
        <v>1937.5494863867993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>C40*(1+$B$1)^12</f>
        <v>1520.4274850314932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f>O40*(1+$B$1)^12</f>
        <v>1193.1048747302546</v>
      </c>
      <c r="AB40" s="1">
        <f aca="true" t="shared" si="77" ref="AB40:BV40">P40*(1+$B$1)^12</f>
        <v>0</v>
      </c>
      <c r="AC40" s="1">
        <f t="shared" si="77"/>
        <v>0</v>
      </c>
      <c r="AD40" s="1">
        <f t="shared" si="77"/>
        <v>0</v>
      </c>
      <c r="AE40" s="1">
        <f t="shared" si="77"/>
        <v>0</v>
      </c>
      <c r="AF40" s="1">
        <f t="shared" si="77"/>
        <v>0</v>
      </c>
      <c r="AG40" s="1">
        <f t="shared" si="77"/>
        <v>0</v>
      </c>
      <c r="AH40" s="1">
        <f t="shared" si="77"/>
        <v>0</v>
      </c>
      <c r="AI40" s="1">
        <f t="shared" si="77"/>
        <v>0</v>
      </c>
      <c r="AJ40" s="1">
        <f t="shared" si="77"/>
        <v>0</v>
      </c>
      <c r="AK40" s="1">
        <f t="shared" si="77"/>
        <v>0</v>
      </c>
      <c r="AL40" s="1">
        <f t="shared" si="77"/>
        <v>0</v>
      </c>
      <c r="AM40" s="1">
        <f t="shared" si="77"/>
        <v>936.249348370344</v>
      </c>
      <c r="AN40" s="1">
        <f t="shared" si="77"/>
        <v>0</v>
      </c>
      <c r="AO40" s="1">
        <f t="shared" si="77"/>
        <v>0</v>
      </c>
      <c r="AP40" s="1">
        <f t="shared" si="77"/>
        <v>0</v>
      </c>
      <c r="AQ40" s="1">
        <f t="shared" si="77"/>
        <v>0</v>
      </c>
      <c r="AR40" s="1">
        <f t="shared" si="77"/>
        <v>0</v>
      </c>
      <c r="AS40" s="1">
        <f t="shared" si="77"/>
        <v>0</v>
      </c>
      <c r="AT40" s="1">
        <f t="shared" si="77"/>
        <v>0</v>
      </c>
      <c r="AU40" s="1">
        <f t="shared" si="77"/>
        <v>0</v>
      </c>
      <c r="AV40" s="1">
        <f t="shared" si="77"/>
        <v>0</v>
      </c>
      <c r="AW40" s="1">
        <f t="shared" si="77"/>
        <v>0</v>
      </c>
      <c r="AX40" s="1">
        <f t="shared" si="77"/>
        <v>0</v>
      </c>
      <c r="AY40" s="1">
        <f t="shared" si="77"/>
        <v>734.6905212520176</v>
      </c>
      <c r="AZ40" s="1">
        <f t="shared" si="77"/>
        <v>0</v>
      </c>
      <c r="BA40" s="1">
        <f t="shared" si="77"/>
        <v>0</v>
      </c>
      <c r="BB40" s="1">
        <f t="shared" si="77"/>
        <v>0</v>
      </c>
      <c r="BC40" s="1">
        <f t="shared" si="77"/>
        <v>0</v>
      </c>
      <c r="BD40" s="1">
        <f t="shared" si="77"/>
        <v>0</v>
      </c>
      <c r="BE40" s="1">
        <f t="shared" si="77"/>
        <v>0</v>
      </c>
      <c r="BF40" s="1">
        <f t="shared" si="77"/>
        <v>0</v>
      </c>
      <c r="BG40" s="1">
        <f t="shared" si="77"/>
        <v>0</v>
      </c>
      <c r="BH40" s="1">
        <f t="shared" si="77"/>
        <v>0</v>
      </c>
      <c r="BI40" s="1">
        <f t="shared" si="77"/>
        <v>0</v>
      </c>
      <c r="BJ40" s="1">
        <f t="shared" si="77"/>
        <v>0</v>
      </c>
      <c r="BK40" s="1">
        <f t="shared" si="77"/>
        <v>576.5239387958954</v>
      </c>
      <c r="BL40" s="1">
        <f t="shared" si="77"/>
        <v>0</v>
      </c>
      <c r="BM40" s="1">
        <f t="shared" si="77"/>
        <v>0</v>
      </c>
      <c r="BN40" s="1">
        <f t="shared" si="77"/>
        <v>0</v>
      </c>
      <c r="BO40" s="1">
        <f t="shared" si="77"/>
        <v>0</v>
      </c>
      <c r="BP40" s="1">
        <f t="shared" si="77"/>
        <v>0</v>
      </c>
      <c r="BQ40" s="1">
        <f t="shared" si="77"/>
        <v>0</v>
      </c>
      <c r="BR40" s="1">
        <f t="shared" si="77"/>
        <v>0</v>
      </c>
      <c r="BS40" s="1">
        <f t="shared" si="77"/>
        <v>0</v>
      </c>
      <c r="BT40" s="1">
        <f t="shared" si="77"/>
        <v>0</v>
      </c>
      <c r="BU40" s="1">
        <f t="shared" si="77"/>
        <v>0</v>
      </c>
      <c r="BV40" s="1">
        <f t="shared" si="77"/>
        <v>0</v>
      </c>
      <c r="BW40" s="1">
        <f>SUM(BX16:CI16)*0.6</f>
        <v>514.6418805142498</v>
      </c>
      <c r="BX40" s="1">
        <f>BL40*(1+$L$1)^12</f>
        <v>0</v>
      </c>
      <c r="BY40" s="1">
        <f aca="true" t="shared" si="78" ref="BY40:CT40">BM40*(1+$L$1)^12</f>
        <v>0</v>
      </c>
      <c r="BZ40" s="1">
        <f t="shared" si="78"/>
        <v>0</v>
      </c>
      <c r="CA40" s="1">
        <f t="shared" si="78"/>
        <v>0</v>
      </c>
      <c r="CB40" s="1">
        <f t="shared" si="78"/>
        <v>0</v>
      </c>
      <c r="CC40" s="1">
        <f t="shared" si="78"/>
        <v>0</v>
      </c>
      <c r="CD40" s="1">
        <f t="shared" si="78"/>
        <v>0</v>
      </c>
      <c r="CE40" s="1">
        <f t="shared" si="78"/>
        <v>0</v>
      </c>
      <c r="CF40" s="1">
        <f t="shared" si="78"/>
        <v>0</v>
      </c>
      <c r="CG40" s="1">
        <f t="shared" si="78"/>
        <v>0</v>
      </c>
      <c r="CH40" s="1">
        <f t="shared" si="78"/>
        <v>0</v>
      </c>
      <c r="CI40" s="1">
        <f>SUM(CJ16:CT16)*0.6</f>
        <v>471.7550571380623</v>
      </c>
      <c r="CJ40" s="1">
        <f t="shared" si="78"/>
        <v>0</v>
      </c>
      <c r="CK40" s="1">
        <f t="shared" si="78"/>
        <v>0</v>
      </c>
      <c r="CL40" s="1">
        <f t="shared" si="78"/>
        <v>0</v>
      </c>
      <c r="CM40" s="1">
        <f t="shared" si="78"/>
        <v>0</v>
      </c>
      <c r="CN40" s="1">
        <f t="shared" si="78"/>
        <v>0</v>
      </c>
      <c r="CO40" s="1">
        <f t="shared" si="78"/>
        <v>0</v>
      </c>
      <c r="CP40" s="1">
        <f t="shared" si="78"/>
        <v>0</v>
      </c>
      <c r="CQ40" s="1">
        <f t="shared" si="78"/>
        <v>0</v>
      </c>
      <c r="CR40" s="1">
        <f t="shared" si="78"/>
        <v>0</v>
      </c>
      <c r="CS40" s="1">
        <f t="shared" si="78"/>
        <v>0</v>
      </c>
      <c r="CT40" s="1">
        <f t="shared" si="78"/>
        <v>0</v>
      </c>
    </row>
    <row r="41" spans="1:98" ht="12.75">
      <c r="A41" t="s">
        <v>50</v>
      </c>
      <c r="B41" s="1"/>
      <c r="C41" s="1"/>
      <c r="D41" s="1">
        <f>D30</f>
        <v>45</v>
      </c>
      <c r="E41" s="1">
        <f aca="true" t="shared" si="79" ref="E41:O41">E30</f>
        <v>44.099999999999994</v>
      </c>
      <c r="F41" s="1">
        <f t="shared" si="79"/>
        <v>43.21800000000002</v>
      </c>
      <c r="G41" s="1">
        <f t="shared" si="79"/>
        <v>42.353639999999984</v>
      </c>
      <c r="H41" s="1">
        <f t="shared" si="79"/>
        <v>41.50656719999998</v>
      </c>
      <c r="I41" s="1">
        <f t="shared" si="79"/>
        <v>40.67643585600001</v>
      </c>
      <c r="J41" s="1">
        <f t="shared" si="79"/>
        <v>39.86290713887999</v>
      </c>
      <c r="K41" s="1">
        <f t="shared" si="79"/>
        <v>39.0656489961024</v>
      </c>
      <c r="L41" s="1">
        <f t="shared" si="79"/>
        <v>38.28433601618036</v>
      </c>
      <c r="M41" s="1">
        <f t="shared" si="79"/>
        <v>37.51864929585673</v>
      </c>
      <c r="N41" s="1">
        <f t="shared" si="79"/>
        <v>36.76827630993961</v>
      </c>
      <c r="O41" s="1">
        <f t="shared" si="79"/>
        <v>36.03291078374079</v>
      </c>
      <c r="P41" s="1">
        <f aca="true" t="shared" si="80" ref="P41:CA41">P30</f>
        <v>35.312252568065986</v>
      </c>
      <c r="Q41" s="1">
        <f t="shared" si="80"/>
        <v>34.60600751670469</v>
      </c>
      <c r="R41" s="1">
        <f t="shared" si="80"/>
        <v>33.913887366370574</v>
      </c>
      <c r="S41" s="1">
        <f t="shared" si="80"/>
        <v>33.235609619043174</v>
      </c>
      <c r="T41" s="1">
        <f t="shared" si="80"/>
        <v>32.5708974266623</v>
      </c>
      <c r="U41" s="1">
        <f t="shared" si="80"/>
        <v>31.919479478129062</v>
      </c>
      <c r="V41" s="1">
        <f t="shared" si="80"/>
        <v>31.28108988856647</v>
      </c>
      <c r="W41" s="1">
        <f t="shared" si="80"/>
        <v>30.655468090795154</v>
      </c>
      <c r="X41" s="1">
        <f t="shared" si="80"/>
        <v>30.042358728979252</v>
      </c>
      <c r="Y41" s="1">
        <f t="shared" si="80"/>
        <v>29.441511554399654</v>
      </c>
      <c r="Z41" s="1">
        <f t="shared" si="80"/>
        <v>28.852681323311685</v>
      </c>
      <c r="AA41" s="1">
        <f t="shared" si="80"/>
        <v>28.275627696845447</v>
      </c>
      <c r="AB41" s="1">
        <f t="shared" si="80"/>
        <v>27.71011514290852</v>
      </c>
      <c r="AC41" s="1">
        <f t="shared" si="80"/>
        <v>27.155912840050362</v>
      </c>
      <c r="AD41" s="1">
        <f t="shared" si="80"/>
        <v>26.612794583249354</v>
      </c>
      <c r="AE41" s="1">
        <f t="shared" si="80"/>
        <v>26.080538691584366</v>
      </c>
      <c r="AF41" s="1">
        <f t="shared" si="80"/>
        <v>25.55892791775267</v>
      </c>
      <c r="AG41" s="1">
        <f t="shared" si="80"/>
        <v>25.047749359397613</v>
      </c>
      <c r="AH41" s="1">
        <f t="shared" si="80"/>
        <v>24.54679437220966</v>
      </c>
      <c r="AI41" s="1">
        <f t="shared" si="80"/>
        <v>24.055858484765466</v>
      </c>
      <c r="AJ41" s="1">
        <f t="shared" si="80"/>
        <v>23.57474131507017</v>
      </c>
      <c r="AK41" s="1">
        <f t="shared" si="80"/>
        <v>23.10324648876876</v>
      </c>
      <c r="AL41" s="1">
        <f t="shared" si="80"/>
        <v>22.64118155899338</v>
      </c>
      <c r="AM41" s="1">
        <f t="shared" si="80"/>
        <v>22.1883579278135</v>
      </c>
      <c r="AN41" s="1">
        <f t="shared" si="80"/>
        <v>21.744590769257243</v>
      </c>
      <c r="AO41" s="1">
        <f t="shared" si="80"/>
        <v>21.309698953872086</v>
      </c>
      <c r="AP41" s="1">
        <f t="shared" si="80"/>
        <v>20.883504974794647</v>
      </c>
      <c r="AQ41" s="1">
        <f t="shared" si="80"/>
        <v>20.465834875298754</v>
      </c>
      <c r="AR41" s="1">
        <f t="shared" si="80"/>
        <v>20.056518177792796</v>
      </c>
      <c r="AS41" s="1">
        <f t="shared" si="80"/>
        <v>19.655387814236917</v>
      </c>
      <c r="AT41" s="1">
        <f t="shared" si="80"/>
        <v>19.262280057952182</v>
      </c>
      <c r="AU41" s="1">
        <f t="shared" si="80"/>
        <v>18.87703445679314</v>
      </c>
      <c r="AV41" s="1">
        <f t="shared" si="80"/>
        <v>18.49949376765727</v>
      </c>
      <c r="AW41" s="1">
        <f t="shared" si="80"/>
        <v>18.12950389230413</v>
      </c>
      <c r="AX41" s="1">
        <f t="shared" si="80"/>
        <v>17.76691381445805</v>
      </c>
      <c r="AY41" s="1">
        <f t="shared" si="80"/>
        <v>17.41157553816889</v>
      </c>
      <c r="AZ41" s="1">
        <f t="shared" si="80"/>
        <v>17.063344027405506</v>
      </c>
      <c r="BA41" s="1">
        <f t="shared" si="80"/>
        <v>16.7220771468574</v>
      </c>
      <c r="BB41" s="1">
        <f t="shared" si="80"/>
        <v>16.38763560392026</v>
      </c>
      <c r="BC41" s="1">
        <f t="shared" si="80"/>
        <v>16.059882891841852</v>
      </c>
      <c r="BD41" s="1">
        <f t="shared" si="80"/>
        <v>15.738685234005018</v>
      </c>
      <c r="BE41" s="1">
        <f t="shared" si="80"/>
        <v>15.423911529324911</v>
      </c>
      <c r="BF41" s="1">
        <f t="shared" si="80"/>
        <v>15.11543329873841</v>
      </c>
      <c r="BG41" s="1">
        <f t="shared" si="80"/>
        <v>14.813124632763639</v>
      </c>
      <c r="BH41" s="1">
        <f t="shared" si="80"/>
        <v>14.516862140108373</v>
      </c>
      <c r="BI41" s="1">
        <f t="shared" si="80"/>
        <v>14.226524897306206</v>
      </c>
      <c r="BJ41" s="1">
        <f t="shared" si="80"/>
        <v>13.941994399360077</v>
      </c>
      <c r="BK41" s="1">
        <f t="shared" si="80"/>
        <v>13.66315451137288</v>
      </c>
      <c r="BL41" s="1">
        <f t="shared" si="80"/>
        <v>13.389891421145421</v>
      </c>
      <c r="BM41" s="1">
        <f t="shared" si="80"/>
        <v>13.122093592722514</v>
      </c>
      <c r="BN41" s="1">
        <f t="shared" si="80"/>
        <v>12.859651720868065</v>
      </c>
      <c r="BO41" s="1">
        <f t="shared" si="80"/>
        <v>12.602458686450696</v>
      </c>
      <c r="BP41" s="1">
        <f t="shared" si="80"/>
        <v>12.35040951272169</v>
      </c>
      <c r="BQ41" s="1">
        <f t="shared" si="80"/>
        <v>12.10340132246725</v>
      </c>
      <c r="BR41" s="1">
        <f t="shared" si="80"/>
        <v>11.861333296017904</v>
      </c>
      <c r="BS41" s="1">
        <f t="shared" si="80"/>
        <v>11.624106630097543</v>
      </c>
      <c r="BT41" s="1">
        <f t="shared" si="80"/>
        <v>11.391624497495592</v>
      </c>
      <c r="BU41" s="1">
        <f t="shared" si="80"/>
        <v>11.16379200754568</v>
      </c>
      <c r="BV41" s="1">
        <f t="shared" si="80"/>
        <v>10.940516167394769</v>
      </c>
      <c r="BW41" s="1">
        <f t="shared" si="80"/>
        <v>10.721705844046873</v>
      </c>
      <c r="BX41" s="1">
        <f t="shared" si="80"/>
        <v>10.721705844046873</v>
      </c>
      <c r="BY41" s="1">
        <f t="shared" si="80"/>
        <v>10.721705844046873</v>
      </c>
      <c r="BZ41" s="1">
        <f t="shared" si="80"/>
        <v>10.721705844046873</v>
      </c>
      <c r="CA41" s="1">
        <f t="shared" si="80"/>
        <v>10.721705844046873</v>
      </c>
      <c r="CB41" s="1">
        <f aca="true" t="shared" si="81" ref="CB41:CT41">CB30</f>
        <v>10.721705844046873</v>
      </c>
      <c r="CC41" s="1">
        <f t="shared" si="81"/>
        <v>10.721705844046873</v>
      </c>
      <c r="CD41" s="1">
        <f t="shared" si="81"/>
        <v>10.721705844046873</v>
      </c>
      <c r="CE41" s="1">
        <f t="shared" si="81"/>
        <v>10.721705844046873</v>
      </c>
      <c r="CF41" s="1">
        <f t="shared" si="81"/>
        <v>10.721705844046873</v>
      </c>
      <c r="CG41" s="1">
        <f t="shared" si="81"/>
        <v>10.721705844046873</v>
      </c>
      <c r="CH41" s="1">
        <f t="shared" si="81"/>
        <v>10.721705844046873</v>
      </c>
      <c r="CI41" s="1">
        <f t="shared" si="81"/>
        <v>10.721705844046873</v>
      </c>
      <c r="CJ41" s="1">
        <f t="shared" si="81"/>
        <v>10.721705844046873</v>
      </c>
      <c r="CK41" s="1">
        <f t="shared" si="81"/>
        <v>10.721705844046873</v>
      </c>
      <c r="CL41" s="1">
        <f t="shared" si="81"/>
        <v>10.721705844046873</v>
      </c>
      <c r="CM41" s="1">
        <f t="shared" si="81"/>
        <v>10.721705844046873</v>
      </c>
      <c r="CN41" s="1">
        <f t="shared" si="81"/>
        <v>10.721705844046873</v>
      </c>
      <c r="CO41" s="1">
        <f t="shared" si="81"/>
        <v>10.721705844046873</v>
      </c>
      <c r="CP41" s="1">
        <f t="shared" si="81"/>
        <v>10.721705844046873</v>
      </c>
      <c r="CQ41" s="1">
        <f t="shared" si="81"/>
        <v>10.721705844046873</v>
      </c>
      <c r="CR41" s="1">
        <f t="shared" si="81"/>
        <v>10.721705844046873</v>
      </c>
      <c r="CS41" s="1">
        <f t="shared" si="81"/>
        <v>10.721705844046873</v>
      </c>
      <c r="CT41" s="1">
        <f t="shared" si="81"/>
        <v>10.721705844046873</v>
      </c>
    </row>
    <row r="42" spans="1:98" ht="12.75">
      <c r="A42" t="s">
        <v>89</v>
      </c>
      <c r="B42" s="1"/>
      <c r="C42" s="1"/>
      <c r="D42" s="1">
        <f aca="true" t="shared" si="82" ref="D42:O42">D17</f>
        <v>225</v>
      </c>
      <c r="E42" s="1">
        <f t="shared" si="82"/>
        <v>220.5</v>
      </c>
      <c r="F42" s="1">
        <f t="shared" si="82"/>
        <v>216.09</v>
      </c>
      <c r="G42" s="1">
        <f t="shared" si="82"/>
        <v>211.76819999999998</v>
      </c>
      <c r="H42" s="1">
        <f t="shared" si="82"/>
        <v>207.53283599999997</v>
      </c>
      <c r="I42" s="1">
        <f t="shared" si="82"/>
        <v>203.38217928</v>
      </c>
      <c r="J42" s="1">
        <f t="shared" si="82"/>
        <v>199.31453569439998</v>
      </c>
      <c r="K42" s="1">
        <f t="shared" si="82"/>
        <v>195.32824498051195</v>
      </c>
      <c r="L42" s="1">
        <f t="shared" si="82"/>
        <v>191.42168008090172</v>
      </c>
      <c r="M42" s="1">
        <f t="shared" si="82"/>
        <v>187.59324647928366</v>
      </c>
      <c r="N42" s="1">
        <f t="shared" si="82"/>
        <v>183.841381549698</v>
      </c>
      <c r="O42" s="1">
        <f t="shared" si="82"/>
        <v>180.16455391870403</v>
      </c>
      <c r="P42" s="1">
        <f aca="true" t="shared" si="83" ref="P42:CA42">P17</f>
        <v>176.56126284032996</v>
      </c>
      <c r="Q42" s="1">
        <f t="shared" si="83"/>
        <v>173.03003758352338</v>
      </c>
      <c r="R42" s="1">
        <f t="shared" si="83"/>
        <v>169.5694368318529</v>
      </c>
      <c r="S42" s="1">
        <f t="shared" si="83"/>
        <v>166.17804809521584</v>
      </c>
      <c r="T42" s="1">
        <f t="shared" si="83"/>
        <v>162.85448713331152</v>
      </c>
      <c r="U42" s="1">
        <f t="shared" si="83"/>
        <v>159.59739739064528</v>
      </c>
      <c r="V42" s="1">
        <f t="shared" si="83"/>
        <v>156.40544944283238</v>
      </c>
      <c r="W42" s="1">
        <f t="shared" si="83"/>
        <v>153.27734045397574</v>
      </c>
      <c r="X42" s="1">
        <f t="shared" si="83"/>
        <v>150.21179364489623</v>
      </c>
      <c r="Y42" s="1">
        <f t="shared" si="83"/>
        <v>147.2075577719983</v>
      </c>
      <c r="Z42" s="1">
        <f t="shared" si="83"/>
        <v>144.26340661655834</v>
      </c>
      <c r="AA42" s="1">
        <f t="shared" si="83"/>
        <v>141.37813848422718</v>
      </c>
      <c r="AB42" s="1">
        <f t="shared" si="83"/>
        <v>138.55057571454262</v>
      </c>
      <c r="AC42" s="1">
        <f t="shared" si="83"/>
        <v>135.77956420025177</v>
      </c>
      <c r="AD42" s="1">
        <f t="shared" si="83"/>
        <v>133.06397291624674</v>
      </c>
      <c r="AE42" s="1">
        <f t="shared" si="83"/>
        <v>130.4026934579218</v>
      </c>
      <c r="AF42" s="1">
        <f t="shared" si="83"/>
        <v>127.79463958876335</v>
      </c>
      <c r="AG42" s="1">
        <f t="shared" si="83"/>
        <v>125.23874679698807</v>
      </c>
      <c r="AH42" s="1">
        <f t="shared" si="83"/>
        <v>122.7339718610483</v>
      </c>
      <c r="AI42" s="1">
        <f t="shared" si="83"/>
        <v>120.27929242382733</v>
      </c>
      <c r="AJ42" s="1">
        <f t="shared" si="83"/>
        <v>117.87370657535078</v>
      </c>
      <c r="AK42" s="1">
        <f t="shared" si="83"/>
        <v>115.51623244384376</v>
      </c>
      <c r="AL42" s="1">
        <f t="shared" si="83"/>
        <v>113.20590779496688</v>
      </c>
      <c r="AM42" s="1">
        <f t="shared" si="83"/>
        <v>110.94178963906754</v>
      </c>
      <c r="AN42" s="1">
        <f t="shared" si="83"/>
        <v>108.72295384628619</v>
      </c>
      <c r="AO42" s="1">
        <f t="shared" si="83"/>
        <v>106.54849476936045</v>
      </c>
      <c r="AP42" s="1">
        <f t="shared" si="83"/>
        <v>104.41752487397324</v>
      </c>
      <c r="AQ42" s="1">
        <f t="shared" si="83"/>
        <v>102.32917437649377</v>
      </c>
      <c r="AR42" s="1">
        <f t="shared" si="83"/>
        <v>100.28259088896391</v>
      </c>
      <c r="AS42" s="1">
        <f t="shared" si="83"/>
        <v>98.27693907118461</v>
      </c>
      <c r="AT42" s="1">
        <f t="shared" si="83"/>
        <v>96.31140028976091</v>
      </c>
      <c r="AU42" s="1">
        <f t="shared" si="83"/>
        <v>94.38517228396569</v>
      </c>
      <c r="AV42" s="1">
        <f t="shared" si="83"/>
        <v>92.49746883828638</v>
      </c>
      <c r="AW42" s="1">
        <f t="shared" si="83"/>
        <v>90.64751946152066</v>
      </c>
      <c r="AX42" s="1">
        <f t="shared" si="83"/>
        <v>88.83456907229024</v>
      </c>
      <c r="AY42" s="1">
        <f t="shared" si="83"/>
        <v>87.05787769084444</v>
      </c>
      <c r="AZ42" s="1">
        <f t="shared" si="83"/>
        <v>85.31672013702754</v>
      </c>
      <c r="BA42" s="1">
        <f t="shared" si="83"/>
        <v>83.610385734287</v>
      </c>
      <c r="BB42" s="1">
        <f t="shared" si="83"/>
        <v>81.93817801960125</v>
      </c>
      <c r="BC42" s="1">
        <f t="shared" si="83"/>
        <v>80.29941445920923</v>
      </c>
      <c r="BD42" s="1">
        <f t="shared" si="83"/>
        <v>78.69342617002505</v>
      </c>
      <c r="BE42" s="1">
        <f t="shared" si="83"/>
        <v>77.11955764662454</v>
      </c>
      <c r="BF42" s="1">
        <f t="shared" si="83"/>
        <v>75.57716649369205</v>
      </c>
      <c r="BG42" s="1">
        <f t="shared" si="83"/>
        <v>74.0656231638182</v>
      </c>
      <c r="BH42" s="1">
        <f t="shared" si="83"/>
        <v>72.58431070054185</v>
      </c>
      <c r="BI42" s="1">
        <f t="shared" si="83"/>
        <v>71.13262448653101</v>
      </c>
      <c r="BJ42" s="1">
        <f t="shared" si="83"/>
        <v>69.70997199680039</v>
      </c>
      <c r="BK42" s="1">
        <f t="shared" si="83"/>
        <v>68.31577255686439</v>
      </c>
      <c r="BL42" s="1">
        <f t="shared" si="83"/>
        <v>66.94945710572709</v>
      </c>
      <c r="BM42" s="1">
        <f t="shared" si="83"/>
        <v>65.61046796361255</v>
      </c>
      <c r="BN42" s="1">
        <f t="shared" si="83"/>
        <v>64.2982586043403</v>
      </c>
      <c r="BO42" s="1">
        <f t="shared" si="83"/>
        <v>63.012293432253486</v>
      </c>
      <c r="BP42" s="1">
        <f t="shared" si="83"/>
        <v>61.752047563608414</v>
      </c>
      <c r="BQ42" s="1">
        <f t="shared" si="83"/>
        <v>60.51700661233624</v>
      </c>
      <c r="BR42" s="1">
        <f t="shared" si="83"/>
        <v>59.30666648008951</v>
      </c>
      <c r="BS42" s="1">
        <f t="shared" si="83"/>
        <v>58.12053315048772</v>
      </c>
      <c r="BT42" s="1">
        <f t="shared" si="83"/>
        <v>56.958122487477965</v>
      </c>
      <c r="BU42" s="1">
        <f t="shared" si="83"/>
        <v>55.8189600377284</v>
      </c>
      <c r="BV42" s="1">
        <f t="shared" si="83"/>
        <v>54.70258083697383</v>
      </c>
      <c r="BW42" s="1">
        <f t="shared" si="83"/>
        <v>53.60852922023436</v>
      </c>
      <c r="BX42" s="1">
        <f t="shared" si="83"/>
        <v>53.60852922023436</v>
      </c>
      <c r="BY42" s="1">
        <f t="shared" si="83"/>
        <v>53.60852922023436</v>
      </c>
      <c r="BZ42" s="1">
        <f t="shared" si="83"/>
        <v>53.60852922023436</v>
      </c>
      <c r="CA42" s="1">
        <f t="shared" si="83"/>
        <v>53.60852922023436</v>
      </c>
      <c r="CB42" s="1">
        <f aca="true" t="shared" si="84" ref="CB42:CT42">CB17</f>
        <v>53.60852922023436</v>
      </c>
      <c r="CC42" s="1">
        <f t="shared" si="84"/>
        <v>53.60852922023436</v>
      </c>
      <c r="CD42" s="1">
        <f t="shared" si="84"/>
        <v>53.60852922023436</v>
      </c>
      <c r="CE42" s="1">
        <f t="shared" si="84"/>
        <v>53.60852922023436</v>
      </c>
      <c r="CF42" s="1">
        <f t="shared" si="84"/>
        <v>53.60852922023436</v>
      </c>
      <c r="CG42" s="1">
        <f t="shared" si="84"/>
        <v>53.60852922023436</v>
      </c>
      <c r="CH42" s="1">
        <f t="shared" si="84"/>
        <v>53.60852922023436</v>
      </c>
      <c r="CI42" s="1">
        <f t="shared" si="84"/>
        <v>53.60852922023436</v>
      </c>
      <c r="CJ42" s="1">
        <f t="shared" si="84"/>
        <v>53.60852922023436</v>
      </c>
      <c r="CK42" s="1">
        <f t="shared" si="84"/>
        <v>53.60852922023436</v>
      </c>
      <c r="CL42" s="1">
        <f t="shared" si="84"/>
        <v>53.60852922023436</v>
      </c>
      <c r="CM42" s="1">
        <f t="shared" si="84"/>
        <v>53.60852922023436</v>
      </c>
      <c r="CN42" s="1">
        <f t="shared" si="84"/>
        <v>53.60852922023436</v>
      </c>
      <c r="CO42" s="1">
        <f t="shared" si="84"/>
        <v>53.60852922023436</v>
      </c>
      <c r="CP42" s="1">
        <f t="shared" si="84"/>
        <v>53.60852922023436</v>
      </c>
      <c r="CQ42" s="1">
        <f t="shared" si="84"/>
        <v>53.60852922023436</v>
      </c>
      <c r="CR42" s="1">
        <f t="shared" si="84"/>
        <v>53.60852922023436</v>
      </c>
      <c r="CS42" s="1">
        <f t="shared" si="84"/>
        <v>53.60852922023436</v>
      </c>
      <c r="CT42" s="1">
        <f t="shared" si="84"/>
        <v>53.60852922023436</v>
      </c>
    </row>
    <row r="43" spans="1:98" ht="12.75">
      <c r="A43" s="12" t="s">
        <v>48</v>
      </c>
      <c r="B43" s="13"/>
      <c r="C43" s="13"/>
      <c r="D43" s="13">
        <f aca="true" t="shared" si="85" ref="D43:O43">D39+D40+D41-D42</f>
        <v>1757.5494863867993</v>
      </c>
      <c r="E43" s="13">
        <f t="shared" si="85"/>
        <v>1581.1494863867993</v>
      </c>
      <c r="F43" s="13">
        <f t="shared" si="85"/>
        <v>1408.2774863867994</v>
      </c>
      <c r="G43" s="13">
        <f t="shared" si="85"/>
        <v>1238.8629263867995</v>
      </c>
      <c r="H43" s="13">
        <f t="shared" si="85"/>
        <v>1072.8366575867994</v>
      </c>
      <c r="I43" s="13">
        <f t="shared" si="85"/>
        <v>910.1309141627994</v>
      </c>
      <c r="J43" s="13">
        <f t="shared" si="85"/>
        <v>750.6792856072794</v>
      </c>
      <c r="K43" s="13">
        <f t="shared" si="85"/>
        <v>594.4166896228699</v>
      </c>
      <c r="L43" s="13">
        <f t="shared" si="85"/>
        <v>441.2793455581484</v>
      </c>
      <c r="M43" s="13">
        <f t="shared" si="85"/>
        <v>291.2047483747215</v>
      </c>
      <c r="N43" s="13">
        <f t="shared" si="85"/>
        <v>144.13164313496307</v>
      </c>
      <c r="O43" s="13">
        <f t="shared" si="85"/>
        <v>1520.427485031493</v>
      </c>
      <c r="P43" s="13">
        <f aca="true" t="shared" si="86" ref="P43:AU43">P39+P40+P41-P42</f>
        <v>1379.1784747592292</v>
      </c>
      <c r="Q43" s="13">
        <f t="shared" si="86"/>
        <v>1240.7544446924105</v>
      </c>
      <c r="R43" s="13">
        <f t="shared" si="86"/>
        <v>1105.098895226928</v>
      </c>
      <c r="S43" s="13">
        <f t="shared" si="86"/>
        <v>972.1564567507553</v>
      </c>
      <c r="T43" s="13">
        <f t="shared" si="86"/>
        <v>841.8728670441061</v>
      </c>
      <c r="U43" s="13">
        <f t="shared" si="86"/>
        <v>714.19494913159</v>
      </c>
      <c r="V43" s="13">
        <f t="shared" si="86"/>
        <v>589.0705895773241</v>
      </c>
      <c r="W43" s="13">
        <f t="shared" si="86"/>
        <v>466.44871721414347</v>
      </c>
      <c r="X43" s="13">
        <f t="shared" si="86"/>
        <v>346.27928229822646</v>
      </c>
      <c r="Y43" s="13">
        <f t="shared" si="86"/>
        <v>228.51323608062782</v>
      </c>
      <c r="Z43" s="13">
        <f t="shared" si="86"/>
        <v>113.10251078738119</v>
      </c>
      <c r="AA43" s="13">
        <f t="shared" si="86"/>
        <v>1193.1048747302539</v>
      </c>
      <c r="AB43" s="13">
        <f t="shared" si="86"/>
        <v>1082.2644141586197</v>
      </c>
      <c r="AC43" s="13">
        <f t="shared" si="86"/>
        <v>973.6407627984183</v>
      </c>
      <c r="AD43" s="13">
        <f t="shared" si="86"/>
        <v>867.1895844654209</v>
      </c>
      <c r="AE43" s="13">
        <f t="shared" si="86"/>
        <v>762.8674296990835</v>
      </c>
      <c r="AF43" s="13">
        <f t="shared" si="86"/>
        <v>660.6317180280728</v>
      </c>
      <c r="AG43" s="13">
        <f t="shared" si="86"/>
        <v>560.4407205904823</v>
      </c>
      <c r="AH43" s="13">
        <f t="shared" si="86"/>
        <v>462.2535431016437</v>
      </c>
      <c r="AI43" s="13">
        <f t="shared" si="86"/>
        <v>366.0301091625818</v>
      </c>
      <c r="AJ43" s="13">
        <f t="shared" si="86"/>
        <v>271.73114390230126</v>
      </c>
      <c r="AK43" s="13">
        <f t="shared" si="86"/>
        <v>179.31815794722627</v>
      </c>
      <c r="AL43" s="13">
        <f t="shared" si="86"/>
        <v>88.75343171125276</v>
      </c>
      <c r="AM43" s="13">
        <f t="shared" si="86"/>
        <v>936.2493483703427</v>
      </c>
      <c r="AN43" s="13">
        <f t="shared" si="86"/>
        <v>849.2709852933137</v>
      </c>
      <c r="AO43" s="13">
        <f t="shared" si="86"/>
        <v>764.0321894778253</v>
      </c>
      <c r="AP43" s="13">
        <f t="shared" si="86"/>
        <v>680.4981695786468</v>
      </c>
      <c r="AQ43" s="13">
        <f t="shared" si="86"/>
        <v>598.6348300774519</v>
      </c>
      <c r="AR43" s="13">
        <f t="shared" si="86"/>
        <v>518.4087573662807</v>
      </c>
      <c r="AS43" s="13">
        <f t="shared" si="86"/>
        <v>439.78720610933306</v>
      </c>
      <c r="AT43" s="13">
        <f t="shared" si="86"/>
        <v>362.7380858775243</v>
      </c>
      <c r="AU43" s="13">
        <f t="shared" si="86"/>
        <v>287.22994805035177</v>
      </c>
      <c r="AV43" s="13">
        <f aca="true" t="shared" si="87" ref="AV43:CA43">AV39+AV40+AV41-AV42</f>
        <v>213.23197297972266</v>
      </c>
      <c r="AW43" s="13">
        <f t="shared" si="87"/>
        <v>140.71395741050614</v>
      </c>
      <c r="AX43" s="13">
        <f t="shared" si="87"/>
        <v>69.64630215267394</v>
      </c>
      <c r="AY43" s="13">
        <f t="shared" si="87"/>
        <v>734.690521252016</v>
      </c>
      <c r="AZ43" s="13">
        <f t="shared" si="87"/>
        <v>666.4371451423939</v>
      </c>
      <c r="BA43" s="13">
        <f t="shared" si="87"/>
        <v>599.5488365549643</v>
      </c>
      <c r="BB43" s="13">
        <f t="shared" si="87"/>
        <v>533.9982941392832</v>
      </c>
      <c r="BC43" s="13">
        <f t="shared" si="87"/>
        <v>469.75876257191584</v>
      </c>
      <c r="BD43" s="13">
        <f t="shared" si="87"/>
        <v>406.80402163589577</v>
      </c>
      <c r="BE43" s="13">
        <f t="shared" si="87"/>
        <v>345.1083755185962</v>
      </c>
      <c r="BF43" s="13">
        <f t="shared" si="87"/>
        <v>284.64664232364254</v>
      </c>
      <c r="BG43" s="13">
        <f t="shared" si="87"/>
        <v>225.39414379258795</v>
      </c>
      <c r="BH43" s="13">
        <f t="shared" si="87"/>
        <v>167.32669523215446</v>
      </c>
      <c r="BI43" s="13">
        <f t="shared" si="87"/>
        <v>110.42059564292965</v>
      </c>
      <c r="BJ43" s="13">
        <f t="shared" si="87"/>
        <v>54.652618045489334</v>
      </c>
      <c r="BK43" s="13">
        <f t="shared" si="87"/>
        <v>576.5239387958933</v>
      </c>
      <c r="BL43" s="13">
        <f t="shared" si="87"/>
        <v>522.9643731113116</v>
      </c>
      <c r="BM43" s="13">
        <f t="shared" si="87"/>
        <v>470.4759987404216</v>
      </c>
      <c r="BN43" s="13">
        <f t="shared" si="87"/>
        <v>419.0373918569493</v>
      </c>
      <c r="BO43" s="13">
        <f t="shared" si="87"/>
        <v>368.6275571111465</v>
      </c>
      <c r="BP43" s="13">
        <f t="shared" si="87"/>
        <v>319.22591906025974</v>
      </c>
      <c r="BQ43" s="13">
        <f t="shared" si="87"/>
        <v>270.8123137703908</v>
      </c>
      <c r="BR43" s="13">
        <f t="shared" si="87"/>
        <v>223.3669805863192</v>
      </c>
      <c r="BS43" s="13">
        <f t="shared" si="87"/>
        <v>176.870554065929</v>
      </c>
      <c r="BT43" s="13">
        <f t="shared" si="87"/>
        <v>131.30405607594665</v>
      </c>
      <c r="BU43" s="13">
        <f t="shared" si="87"/>
        <v>86.64888804576393</v>
      </c>
      <c r="BV43" s="13">
        <f t="shared" si="87"/>
        <v>42.88682337618487</v>
      </c>
      <c r="BW43" s="13">
        <f t="shared" si="87"/>
        <v>514.6418805142472</v>
      </c>
      <c r="BX43" s="13">
        <f t="shared" si="87"/>
        <v>471.75505713805967</v>
      </c>
      <c r="BY43" s="13">
        <f t="shared" si="87"/>
        <v>428.8682337618722</v>
      </c>
      <c r="BZ43" s="13">
        <f t="shared" si="87"/>
        <v>385.98141038568474</v>
      </c>
      <c r="CA43" s="13">
        <f t="shared" si="87"/>
        <v>343.0945870094973</v>
      </c>
      <c r="CB43" s="13">
        <f aca="true" t="shared" si="88" ref="CB43:CT43">CB39+CB40+CB41-CB42</f>
        <v>300.2077636333098</v>
      </c>
      <c r="CC43" s="13">
        <f t="shared" si="88"/>
        <v>257.32094025712234</v>
      </c>
      <c r="CD43" s="13">
        <f t="shared" si="88"/>
        <v>214.43411688093488</v>
      </c>
      <c r="CE43" s="13">
        <f t="shared" si="88"/>
        <v>171.54729350474742</v>
      </c>
      <c r="CF43" s="13">
        <f t="shared" si="88"/>
        <v>128.66047012855995</v>
      </c>
      <c r="CG43" s="13">
        <f t="shared" si="88"/>
        <v>85.77364675237247</v>
      </c>
      <c r="CH43" s="13">
        <f t="shared" si="88"/>
        <v>42.88682337618498</v>
      </c>
      <c r="CI43" s="13">
        <f t="shared" si="88"/>
        <v>471.7550571380598</v>
      </c>
      <c r="CJ43" s="13">
        <f t="shared" si="88"/>
        <v>428.8682337618723</v>
      </c>
      <c r="CK43" s="13">
        <f t="shared" si="88"/>
        <v>385.98141038568485</v>
      </c>
      <c r="CL43" s="13">
        <f t="shared" si="88"/>
        <v>343.0945870094974</v>
      </c>
      <c r="CM43" s="13">
        <f t="shared" si="88"/>
        <v>300.2077636333099</v>
      </c>
      <c r="CN43" s="13">
        <f t="shared" si="88"/>
        <v>257.32094025712246</v>
      </c>
      <c r="CO43" s="13">
        <f t="shared" si="88"/>
        <v>214.434116880935</v>
      </c>
      <c r="CP43" s="13">
        <f t="shared" si="88"/>
        <v>171.54729350474753</v>
      </c>
      <c r="CQ43" s="13">
        <f t="shared" si="88"/>
        <v>128.66047012856006</v>
      </c>
      <c r="CR43" s="13">
        <f t="shared" si="88"/>
        <v>85.77364675237258</v>
      </c>
      <c r="CS43" s="13">
        <f t="shared" si="88"/>
        <v>42.88682337618509</v>
      </c>
      <c r="CT43" s="103">
        <f t="shared" si="88"/>
        <v>-2.3945290195115376E-12</v>
      </c>
    </row>
    <row r="44" spans="2:98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8">
      <c r="A45" s="15"/>
      <c r="B45" s="1"/>
      <c r="C45" s="1"/>
      <c r="D45" s="1"/>
      <c r="E45" s="1"/>
      <c r="F45" s="1"/>
      <c r="G45" s="8" t="s">
        <v>49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2.75">
      <c r="A46" t="s">
        <v>58</v>
      </c>
      <c r="B46" s="1"/>
      <c r="C46" s="1"/>
      <c r="D46" s="9">
        <f>D18</f>
        <v>75</v>
      </c>
      <c r="E46" s="9">
        <f aca="true" t="shared" si="89" ref="E46:O46">E18</f>
        <v>73.5</v>
      </c>
      <c r="F46" s="9">
        <f t="shared" si="89"/>
        <v>72.03</v>
      </c>
      <c r="G46" s="9">
        <f t="shared" si="89"/>
        <v>70.58940000000001</v>
      </c>
      <c r="H46" s="9">
        <f t="shared" si="89"/>
        <v>69.17761200000001</v>
      </c>
      <c r="I46" s="9">
        <f t="shared" si="89"/>
        <v>67.79405975999998</v>
      </c>
      <c r="J46" s="9">
        <f t="shared" si="89"/>
        <v>66.43817856480001</v>
      </c>
      <c r="K46" s="9">
        <f t="shared" si="89"/>
        <v>65.109414993504</v>
      </c>
      <c r="L46" s="9">
        <f t="shared" si="89"/>
        <v>63.80722669363391</v>
      </c>
      <c r="M46" s="9">
        <f t="shared" si="89"/>
        <v>62.53108215976124</v>
      </c>
      <c r="N46" s="9">
        <f t="shared" si="89"/>
        <v>61.280460516565995</v>
      </c>
      <c r="O46" s="9">
        <f t="shared" si="89"/>
        <v>60.054851306234696</v>
      </c>
      <c r="P46" s="9">
        <f aca="true" t="shared" si="90" ref="P46:CA46">P18</f>
        <v>58.853754280109996</v>
      </c>
      <c r="Q46" s="9">
        <f t="shared" si="90"/>
        <v>57.676679194507784</v>
      </c>
      <c r="R46" s="9">
        <f t="shared" si="90"/>
        <v>56.52314561061763</v>
      </c>
      <c r="S46" s="9">
        <f t="shared" si="90"/>
        <v>55.39268269840528</v>
      </c>
      <c r="T46" s="9">
        <f t="shared" si="90"/>
        <v>54.284829044437174</v>
      </c>
      <c r="U46" s="9">
        <f t="shared" si="90"/>
        <v>53.19913246354844</v>
      </c>
      <c r="V46" s="9">
        <f t="shared" si="90"/>
        <v>52.13514981427747</v>
      </c>
      <c r="W46" s="9">
        <f t="shared" si="90"/>
        <v>51.09244681799191</v>
      </c>
      <c r="X46" s="9">
        <f t="shared" si="90"/>
        <v>50.07059788163207</v>
      </c>
      <c r="Y46" s="9">
        <f t="shared" si="90"/>
        <v>49.06918592399944</v>
      </c>
      <c r="Z46" s="9">
        <f t="shared" si="90"/>
        <v>48.08780220551944</v>
      </c>
      <c r="AA46" s="9">
        <f t="shared" si="90"/>
        <v>47.12604616140905</v>
      </c>
      <c r="AB46" s="1">
        <f t="shared" si="90"/>
        <v>46.18352523818089</v>
      </c>
      <c r="AC46" s="1">
        <f t="shared" si="90"/>
        <v>45.25985473341726</v>
      </c>
      <c r="AD46" s="1">
        <f t="shared" si="90"/>
        <v>44.354657638748904</v>
      </c>
      <c r="AE46" s="1">
        <f t="shared" si="90"/>
        <v>43.467564485973924</v>
      </c>
      <c r="AF46" s="1">
        <f t="shared" si="90"/>
        <v>42.59821319625445</v>
      </c>
      <c r="AG46" s="1">
        <f t="shared" si="90"/>
        <v>41.746248932329365</v>
      </c>
      <c r="AH46" s="1">
        <f t="shared" si="90"/>
        <v>40.91132395368277</v>
      </c>
      <c r="AI46" s="1">
        <f t="shared" si="90"/>
        <v>40.09309747460911</v>
      </c>
      <c r="AJ46" s="1">
        <f t="shared" si="90"/>
        <v>39.29123552511692</v>
      </c>
      <c r="AK46" s="1">
        <f t="shared" si="90"/>
        <v>38.50541081461458</v>
      </c>
      <c r="AL46" s="1">
        <f t="shared" si="90"/>
        <v>37.73530259832229</v>
      </c>
      <c r="AM46" s="1">
        <f t="shared" si="90"/>
        <v>36.980596546355855</v>
      </c>
      <c r="AN46" s="1">
        <f t="shared" si="90"/>
        <v>36.24098461542873</v>
      </c>
      <c r="AO46" s="1">
        <f t="shared" si="90"/>
        <v>35.51616492312016</v>
      </c>
      <c r="AP46" s="1">
        <f t="shared" si="90"/>
        <v>34.805841624657745</v>
      </c>
      <c r="AQ46" s="1">
        <f t="shared" si="90"/>
        <v>34.1097247921646</v>
      </c>
      <c r="AR46" s="1">
        <f t="shared" si="90"/>
        <v>33.427530296321294</v>
      </c>
      <c r="AS46" s="1">
        <f t="shared" si="90"/>
        <v>32.75897969039488</v>
      </c>
      <c r="AT46" s="1">
        <f t="shared" si="90"/>
        <v>32.10380009658698</v>
      </c>
      <c r="AU46" s="1">
        <f t="shared" si="90"/>
        <v>31.46172409465524</v>
      </c>
      <c r="AV46" s="1">
        <f t="shared" si="90"/>
        <v>30.83248961276213</v>
      </c>
      <c r="AW46" s="1">
        <f t="shared" si="90"/>
        <v>30.215839820506886</v>
      </c>
      <c r="AX46" s="1">
        <f t="shared" si="90"/>
        <v>29.611523024096755</v>
      </c>
      <c r="AY46" s="1">
        <f t="shared" si="90"/>
        <v>29.019292563614812</v>
      </c>
      <c r="AZ46" s="1">
        <f t="shared" si="90"/>
        <v>28.438906712342515</v>
      </c>
      <c r="BA46" s="1">
        <f t="shared" si="90"/>
        <v>27.87012857809566</v>
      </c>
      <c r="BB46" s="1">
        <f t="shared" si="90"/>
        <v>27.31272600653375</v>
      </c>
      <c r="BC46" s="1">
        <f t="shared" si="90"/>
        <v>26.766471486403077</v>
      </c>
      <c r="BD46" s="1">
        <f t="shared" si="90"/>
        <v>26.23114205667501</v>
      </c>
      <c r="BE46" s="1">
        <f t="shared" si="90"/>
        <v>25.70651921554152</v>
      </c>
      <c r="BF46" s="1">
        <f t="shared" si="90"/>
        <v>25.192388831230687</v>
      </c>
      <c r="BG46" s="1">
        <f t="shared" si="90"/>
        <v>24.688541054606077</v>
      </c>
      <c r="BH46" s="1">
        <f t="shared" si="90"/>
        <v>24.19477023351395</v>
      </c>
      <c r="BI46" s="1">
        <f t="shared" si="90"/>
        <v>23.71087482884367</v>
      </c>
      <c r="BJ46" s="1">
        <f t="shared" si="90"/>
        <v>23.2366573322668</v>
      </c>
      <c r="BK46" s="1">
        <f t="shared" si="90"/>
        <v>22.771924185621458</v>
      </c>
      <c r="BL46" s="1">
        <f t="shared" si="90"/>
        <v>22.31648570190903</v>
      </c>
      <c r="BM46" s="1">
        <f t="shared" si="90"/>
        <v>21.870155987870845</v>
      </c>
      <c r="BN46" s="1">
        <f t="shared" si="90"/>
        <v>21.432752868113425</v>
      </c>
      <c r="BO46" s="1">
        <f t="shared" si="90"/>
        <v>21.004097810751162</v>
      </c>
      <c r="BP46" s="1">
        <f t="shared" si="90"/>
        <v>20.584015854536133</v>
      </c>
      <c r="BQ46" s="1">
        <f t="shared" si="90"/>
        <v>20.172335537445413</v>
      </c>
      <c r="BR46" s="1">
        <f t="shared" si="90"/>
        <v>19.768888826696504</v>
      </c>
      <c r="BS46" s="1">
        <f t="shared" si="90"/>
        <v>19.373511050162577</v>
      </c>
      <c r="BT46" s="1">
        <f t="shared" si="90"/>
        <v>18.98604082915932</v>
      </c>
      <c r="BU46" s="1">
        <f t="shared" si="90"/>
        <v>18.606320012576134</v>
      </c>
      <c r="BV46" s="1">
        <f t="shared" si="90"/>
        <v>18.23419361232461</v>
      </c>
      <c r="BW46" s="1">
        <f t="shared" si="90"/>
        <v>17.869509740078115</v>
      </c>
      <c r="BX46" s="1">
        <f t="shared" si="90"/>
        <v>17.869509740078115</v>
      </c>
      <c r="BY46" s="1">
        <f t="shared" si="90"/>
        <v>17.869509740078115</v>
      </c>
      <c r="BZ46" s="1">
        <f t="shared" si="90"/>
        <v>17.869509740078115</v>
      </c>
      <c r="CA46" s="1">
        <f t="shared" si="90"/>
        <v>17.869509740078115</v>
      </c>
      <c r="CB46" s="1">
        <f aca="true" t="shared" si="91" ref="CB46:CT46">CB18</f>
        <v>17.869509740078115</v>
      </c>
      <c r="CC46" s="1">
        <f t="shared" si="91"/>
        <v>17.869509740078115</v>
      </c>
      <c r="CD46" s="1">
        <f t="shared" si="91"/>
        <v>17.869509740078115</v>
      </c>
      <c r="CE46" s="1">
        <f t="shared" si="91"/>
        <v>17.869509740078115</v>
      </c>
      <c r="CF46" s="1">
        <f t="shared" si="91"/>
        <v>17.869509740078115</v>
      </c>
      <c r="CG46" s="1">
        <f t="shared" si="91"/>
        <v>17.869509740078115</v>
      </c>
      <c r="CH46" s="1">
        <f t="shared" si="91"/>
        <v>17.869509740078115</v>
      </c>
      <c r="CI46" s="1">
        <f t="shared" si="91"/>
        <v>17.869509740078115</v>
      </c>
      <c r="CJ46" s="1">
        <f t="shared" si="91"/>
        <v>17.869509740078115</v>
      </c>
      <c r="CK46" s="1">
        <f t="shared" si="91"/>
        <v>17.869509740078115</v>
      </c>
      <c r="CL46" s="1">
        <f t="shared" si="91"/>
        <v>17.869509740078115</v>
      </c>
      <c r="CM46" s="1">
        <f t="shared" si="91"/>
        <v>17.869509740078115</v>
      </c>
      <c r="CN46" s="1">
        <f t="shared" si="91"/>
        <v>17.869509740078115</v>
      </c>
      <c r="CO46" s="1">
        <f t="shared" si="91"/>
        <v>17.869509740078115</v>
      </c>
      <c r="CP46" s="1">
        <f t="shared" si="91"/>
        <v>17.869509740078115</v>
      </c>
      <c r="CQ46" s="1">
        <f t="shared" si="91"/>
        <v>17.869509740078115</v>
      </c>
      <c r="CR46" s="1">
        <f t="shared" si="91"/>
        <v>17.869509740078115</v>
      </c>
      <c r="CS46" s="1">
        <f t="shared" si="91"/>
        <v>17.869509740078115</v>
      </c>
      <c r="CT46" s="1">
        <f t="shared" si="91"/>
        <v>17.869509740078115</v>
      </c>
    </row>
    <row r="47" spans="1:98" ht="12.75">
      <c r="A47" t="s">
        <v>59</v>
      </c>
      <c r="B47" s="1"/>
      <c r="C47" s="1"/>
      <c r="D47" s="9">
        <f>-D19</f>
        <v>-48</v>
      </c>
      <c r="E47" s="9">
        <f aca="true" t="shared" si="92" ref="E47:O47">-E19</f>
        <v>-47.04</v>
      </c>
      <c r="F47" s="9">
        <f t="shared" si="92"/>
        <v>-46.0992</v>
      </c>
      <c r="G47" s="9">
        <f t="shared" si="92"/>
        <v>-45.177216</v>
      </c>
      <c r="H47" s="9">
        <f t="shared" si="92"/>
        <v>-44.27367168</v>
      </c>
      <c r="I47" s="9">
        <f t="shared" si="92"/>
        <v>-43.3881982464</v>
      </c>
      <c r="J47" s="9">
        <f t="shared" si="92"/>
        <v>-42.520434281472</v>
      </c>
      <c r="K47" s="9">
        <f t="shared" si="92"/>
        <v>-41.67002559584255</v>
      </c>
      <c r="L47" s="9">
        <f t="shared" si="92"/>
        <v>-40.8366250839257</v>
      </c>
      <c r="M47" s="9">
        <f t="shared" si="92"/>
        <v>-40.01989258224719</v>
      </c>
      <c r="N47" s="9">
        <f t="shared" si="92"/>
        <v>-39.21949473060224</v>
      </c>
      <c r="O47" s="9">
        <f t="shared" si="92"/>
        <v>-38.435104835990195</v>
      </c>
      <c r="P47" s="9">
        <f aca="true" t="shared" si="93" ref="P47:CA47">-P19</f>
        <v>-37.666402739270396</v>
      </c>
      <c r="Q47" s="9">
        <f t="shared" si="93"/>
        <v>-36.91307468448499</v>
      </c>
      <c r="R47" s="9">
        <f t="shared" si="93"/>
        <v>-36.174813190795284</v>
      </c>
      <c r="S47" s="9">
        <f t="shared" si="93"/>
        <v>-35.45131692697938</v>
      </c>
      <c r="T47" s="9">
        <f t="shared" si="93"/>
        <v>-34.74229058843979</v>
      </c>
      <c r="U47" s="9">
        <f t="shared" si="93"/>
        <v>-34.04744477667099</v>
      </c>
      <c r="V47" s="9">
        <f t="shared" si="93"/>
        <v>-33.366495881137574</v>
      </c>
      <c r="W47" s="9">
        <f t="shared" si="93"/>
        <v>-32.69916596351482</v>
      </c>
      <c r="X47" s="9">
        <f t="shared" si="93"/>
        <v>-32.04518264424453</v>
      </c>
      <c r="Y47" s="9">
        <f t="shared" si="93"/>
        <v>-31.40427899135964</v>
      </c>
      <c r="Z47" s="9">
        <f t="shared" si="93"/>
        <v>-30.776193411532446</v>
      </c>
      <c r="AA47" s="9">
        <f t="shared" si="93"/>
        <v>-30.160669543301797</v>
      </c>
      <c r="AB47" s="1">
        <f t="shared" si="93"/>
        <v>-29.557456152435762</v>
      </c>
      <c r="AC47" s="1">
        <f t="shared" si="93"/>
        <v>-28.966307029387046</v>
      </c>
      <c r="AD47" s="1">
        <f t="shared" si="93"/>
        <v>-28.386980888799304</v>
      </c>
      <c r="AE47" s="1">
        <f t="shared" si="93"/>
        <v>-27.819241271023316</v>
      </c>
      <c r="AF47" s="1">
        <f t="shared" si="93"/>
        <v>-27.262856445602846</v>
      </c>
      <c r="AG47" s="1">
        <f t="shared" si="93"/>
        <v>-26.71759931669079</v>
      </c>
      <c r="AH47" s="1">
        <f t="shared" si="93"/>
        <v>-26.183247330356973</v>
      </c>
      <c r="AI47" s="1">
        <f t="shared" si="93"/>
        <v>-25.659582383749832</v>
      </c>
      <c r="AJ47" s="1">
        <f t="shared" si="93"/>
        <v>-25.14639073607483</v>
      </c>
      <c r="AK47" s="1">
        <f t="shared" si="93"/>
        <v>-24.643462921353336</v>
      </c>
      <c r="AL47" s="1">
        <f t="shared" si="93"/>
        <v>-24.15059366292627</v>
      </c>
      <c r="AM47" s="1">
        <f t="shared" si="93"/>
        <v>-23.667581789667743</v>
      </c>
      <c r="AN47" s="1">
        <f t="shared" si="93"/>
        <v>-23.194230153874386</v>
      </c>
      <c r="AO47" s="1">
        <f t="shared" si="93"/>
        <v>-22.730345550796898</v>
      </c>
      <c r="AP47" s="1">
        <f t="shared" si="93"/>
        <v>-22.275738639780958</v>
      </c>
      <c r="AQ47" s="1">
        <f t="shared" si="93"/>
        <v>-21.83022386698534</v>
      </c>
      <c r="AR47" s="1">
        <f t="shared" si="93"/>
        <v>-21.393619389645632</v>
      </c>
      <c r="AS47" s="1">
        <f t="shared" si="93"/>
        <v>-20.96574700185272</v>
      </c>
      <c r="AT47" s="1">
        <f t="shared" si="93"/>
        <v>-20.54643206181566</v>
      </c>
      <c r="AU47" s="1">
        <f t="shared" si="93"/>
        <v>-20.135503420579347</v>
      </c>
      <c r="AV47" s="1">
        <f t="shared" si="93"/>
        <v>-19.73279335216776</v>
      </c>
      <c r="AW47" s="1">
        <f t="shared" si="93"/>
        <v>-19.338137485124406</v>
      </c>
      <c r="AX47" s="1">
        <f t="shared" si="93"/>
        <v>-18.95137473542192</v>
      </c>
      <c r="AY47" s="1">
        <f t="shared" si="93"/>
        <v>-18.57234724071348</v>
      </c>
      <c r="AZ47" s="1">
        <f t="shared" si="93"/>
        <v>-18.20090029589921</v>
      </c>
      <c r="BA47" s="1">
        <f t="shared" si="93"/>
        <v>-17.836882289981226</v>
      </c>
      <c r="BB47" s="1">
        <f t="shared" si="93"/>
        <v>-17.4801446441816</v>
      </c>
      <c r="BC47" s="1">
        <f t="shared" si="93"/>
        <v>-17.13054175129797</v>
      </c>
      <c r="BD47" s="1">
        <f t="shared" si="93"/>
        <v>-16.78793091627201</v>
      </c>
      <c r="BE47" s="1">
        <f t="shared" si="93"/>
        <v>-16.45217229794657</v>
      </c>
      <c r="BF47" s="1">
        <f t="shared" si="93"/>
        <v>-16.123128851987637</v>
      </c>
      <c r="BG47" s="1">
        <f t="shared" si="93"/>
        <v>-15.800666274947885</v>
      </c>
      <c r="BH47" s="1">
        <f t="shared" si="93"/>
        <v>-15.484652949448929</v>
      </c>
      <c r="BI47" s="1">
        <f t="shared" si="93"/>
        <v>-15.17495989045995</v>
      </c>
      <c r="BJ47" s="1">
        <f t="shared" si="93"/>
        <v>-14.871460692650752</v>
      </c>
      <c r="BK47" s="1">
        <f t="shared" si="93"/>
        <v>-14.574031478797735</v>
      </c>
      <c r="BL47" s="1">
        <f t="shared" si="93"/>
        <v>-14.28255084922178</v>
      </c>
      <c r="BM47" s="1">
        <f t="shared" si="93"/>
        <v>-13.996899832237343</v>
      </c>
      <c r="BN47" s="1">
        <f t="shared" si="93"/>
        <v>-13.716961835592597</v>
      </c>
      <c r="BO47" s="1">
        <f t="shared" si="93"/>
        <v>-13.442622598880744</v>
      </c>
      <c r="BP47" s="1">
        <f t="shared" si="93"/>
        <v>-13.173770146903127</v>
      </c>
      <c r="BQ47" s="1">
        <f t="shared" si="93"/>
        <v>-12.910294743965064</v>
      </c>
      <c r="BR47" s="1">
        <f t="shared" si="93"/>
        <v>-12.652088849085763</v>
      </c>
      <c r="BS47" s="1">
        <f t="shared" si="93"/>
        <v>-12.399047072104047</v>
      </c>
      <c r="BT47" s="1">
        <f t="shared" si="93"/>
        <v>-12.151066130661967</v>
      </c>
      <c r="BU47" s="1">
        <f t="shared" si="93"/>
        <v>-11.908044808048727</v>
      </c>
      <c r="BV47" s="1">
        <f t="shared" si="93"/>
        <v>-11.66988391188775</v>
      </c>
      <c r="BW47" s="1">
        <f t="shared" si="93"/>
        <v>-11.436486233649996</v>
      </c>
      <c r="BX47" s="1">
        <f t="shared" si="93"/>
        <v>-11.436486233649996</v>
      </c>
      <c r="BY47" s="1">
        <f t="shared" si="93"/>
        <v>-11.436486233649996</v>
      </c>
      <c r="BZ47" s="1">
        <f t="shared" si="93"/>
        <v>-11.436486233649996</v>
      </c>
      <c r="CA47" s="1">
        <f t="shared" si="93"/>
        <v>-11.436486233649996</v>
      </c>
      <c r="CB47" s="1">
        <f aca="true" t="shared" si="94" ref="CB47:CT47">-CB19</f>
        <v>-11.436486233649996</v>
      </c>
      <c r="CC47" s="1">
        <f t="shared" si="94"/>
        <v>-11.436486233649996</v>
      </c>
      <c r="CD47" s="1">
        <f t="shared" si="94"/>
        <v>-11.436486233649996</v>
      </c>
      <c r="CE47" s="1">
        <f t="shared" si="94"/>
        <v>-11.436486233649996</v>
      </c>
      <c r="CF47" s="1">
        <f t="shared" si="94"/>
        <v>-11.436486233649996</v>
      </c>
      <c r="CG47" s="1">
        <f t="shared" si="94"/>
        <v>-11.436486233649996</v>
      </c>
      <c r="CH47" s="1">
        <f t="shared" si="94"/>
        <v>-11.436486233649996</v>
      </c>
      <c r="CI47" s="1">
        <f t="shared" si="94"/>
        <v>-11.436486233649996</v>
      </c>
      <c r="CJ47" s="1">
        <f t="shared" si="94"/>
        <v>-11.436486233649996</v>
      </c>
      <c r="CK47" s="1">
        <f t="shared" si="94"/>
        <v>-11.436486233649996</v>
      </c>
      <c r="CL47" s="1">
        <f t="shared" si="94"/>
        <v>-11.436486233649996</v>
      </c>
      <c r="CM47" s="1">
        <f t="shared" si="94"/>
        <v>-11.436486233649996</v>
      </c>
      <c r="CN47" s="1">
        <f t="shared" si="94"/>
        <v>-11.436486233649996</v>
      </c>
      <c r="CO47" s="1">
        <f t="shared" si="94"/>
        <v>-11.436486233649996</v>
      </c>
      <c r="CP47" s="1">
        <f t="shared" si="94"/>
        <v>-11.436486233649996</v>
      </c>
      <c r="CQ47" s="1">
        <f t="shared" si="94"/>
        <v>-11.436486233649996</v>
      </c>
      <c r="CR47" s="1">
        <f t="shared" si="94"/>
        <v>-11.436486233649996</v>
      </c>
      <c r="CS47" s="1">
        <f t="shared" si="94"/>
        <v>-11.436486233649996</v>
      </c>
      <c r="CT47" s="1">
        <f t="shared" si="94"/>
        <v>-11.436486233649996</v>
      </c>
    </row>
    <row r="48" spans="1:98" ht="12.75">
      <c r="A48" t="s">
        <v>66</v>
      </c>
      <c r="B48" s="1"/>
      <c r="C48" s="1"/>
      <c r="D48" s="9">
        <f>-D20</f>
        <v>0</v>
      </c>
      <c r="E48" s="9">
        <f aca="true" t="shared" si="95" ref="E48:O48">-E20</f>
        <v>0</v>
      </c>
      <c r="F48" s="9">
        <f t="shared" si="95"/>
        <v>0</v>
      </c>
      <c r="G48" s="9">
        <f t="shared" si="95"/>
        <v>0</v>
      </c>
      <c r="H48" s="9">
        <f t="shared" si="95"/>
        <v>0</v>
      </c>
      <c r="I48" s="9">
        <f t="shared" si="95"/>
        <v>0</v>
      </c>
      <c r="J48" s="9">
        <f t="shared" si="95"/>
        <v>0</v>
      </c>
      <c r="K48" s="9">
        <f t="shared" si="95"/>
        <v>0</v>
      </c>
      <c r="L48" s="9">
        <f t="shared" si="95"/>
        <v>0</v>
      </c>
      <c r="M48" s="9">
        <f t="shared" si="95"/>
        <v>0</v>
      </c>
      <c r="N48" s="9">
        <f t="shared" si="95"/>
        <v>0</v>
      </c>
      <c r="O48" s="9">
        <f t="shared" si="95"/>
        <v>0</v>
      </c>
      <c r="P48" s="9">
        <f aca="true" t="shared" si="96" ref="P48:CA48">-P20</f>
        <v>0</v>
      </c>
      <c r="Q48" s="9">
        <f t="shared" si="96"/>
        <v>0</v>
      </c>
      <c r="R48" s="9">
        <f t="shared" si="96"/>
        <v>0</v>
      </c>
      <c r="S48" s="9">
        <f t="shared" si="96"/>
        <v>0</v>
      </c>
      <c r="T48" s="9">
        <f t="shared" si="96"/>
        <v>0</v>
      </c>
      <c r="U48" s="9">
        <f t="shared" si="96"/>
        <v>0</v>
      </c>
      <c r="V48" s="9">
        <f t="shared" si="96"/>
        <v>0</v>
      </c>
      <c r="W48" s="9">
        <f t="shared" si="96"/>
        <v>0</v>
      </c>
      <c r="X48" s="9">
        <f t="shared" si="96"/>
        <v>0</v>
      </c>
      <c r="Y48" s="9">
        <f t="shared" si="96"/>
        <v>0</v>
      </c>
      <c r="Z48" s="9">
        <f t="shared" si="96"/>
        <v>0</v>
      </c>
      <c r="AA48" s="9">
        <f t="shared" si="96"/>
        <v>0</v>
      </c>
      <c r="AB48" s="1">
        <f t="shared" si="96"/>
        <v>0</v>
      </c>
      <c r="AC48" s="1">
        <f t="shared" si="96"/>
        <v>0</v>
      </c>
      <c r="AD48" s="1">
        <f t="shared" si="96"/>
        <v>0</v>
      </c>
      <c r="AE48" s="1">
        <f t="shared" si="96"/>
        <v>0</v>
      </c>
      <c r="AF48" s="1">
        <f t="shared" si="96"/>
        <v>0</v>
      </c>
      <c r="AG48" s="1">
        <f t="shared" si="96"/>
        <v>0</v>
      </c>
      <c r="AH48" s="1">
        <f t="shared" si="96"/>
        <v>0</v>
      </c>
      <c r="AI48" s="1">
        <f t="shared" si="96"/>
        <v>0</v>
      </c>
      <c r="AJ48" s="1">
        <f t="shared" si="96"/>
        <v>0</v>
      </c>
      <c r="AK48" s="1">
        <f t="shared" si="96"/>
        <v>0</v>
      </c>
      <c r="AL48" s="1">
        <f t="shared" si="96"/>
        <v>0</v>
      </c>
      <c r="AM48" s="1">
        <f t="shared" si="96"/>
        <v>0</v>
      </c>
      <c r="AN48" s="1">
        <f t="shared" si="96"/>
        <v>0</v>
      </c>
      <c r="AO48" s="1">
        <f t="shared" si="96"/>
        <v>0</v>
      </c>
      <c r="AP48" s="1">
        <f t="shared" si="96"/>
        <v>0</v>
      </c>
      <c r="AQ48" s="1">
        <f t="shared" si="96"/>
        <v>0</v>
      </c>
      <c r="AR48" s="1">
        <f t="shared" si="96"/>
        <v>0</v>
      </c>
      <c r="AS48" s="1">
        <f t="shared" si="96"/>
        <v>0</v>
      </c>
      <c r="AT48" s="1">
        <f t="shared" si="96"/>
        <v>0</v>
      </c>
      <c r="AU48" s="1">
        <f t="shared" si="96"/>
        <v>0</v>
      </c>
      <c r="AV48" s="1">
        <f t="shared" si="96"/>
        <v>0</v>
      </c>
      <c r="AW48" s="1">
        <f t="shared" si="96"/>
        <v>0</v>
      </c>
      <c r="AX48" s="1">
        <f t="shared" si="96"/>
        <v>0</v>
      </c>
      <c r="AY48" s="1">
        <f t="shared" si="96"/>
        <v>0</v>
      </c>
      <c r="AZ48" s="1">
        <f t="shared" si="96"/>
        <v>0</v>
      </c>
      <c r="BA48" s="1">
        <f t="shared" si="96"/>
        <v>0</v>
      </c>
      <c r="BB48" s="1">
        <f t="shared" si="96"/>
        <v>0</v>
      </c>
      <c r="BC48" s="1">
        <f t="shared" si="96"/>
        <v>0</v>
      </c>
      <c r="BD48" s="1">
        <f t="shared" si="96"/>
        <v>0</v>
      </c>
      <c r="BE48" s="1">
        <f t="shared" si="96"/>
        <v>0</v>
      </c>
      <c r="BF48" s="1">
        <f t="shared" si="96"/>
        <v>0</v>
      </c>
      <c r="BG48" s="1">
        <f t="shared" si="96"/>
        <v>0</v>
      </c>
      <c r="BH48" s="1">
        <f t="shared" si="96"/>
        <v>0</v>
      </c>
      <c r="BI48" s="1">
        <f t="shared" si="96"/>
        <v>0</v>
      </c>
      <c r="BJ48" s="1">
        <f t="shared" si="96"/>
        <v>0</v>
      </c>
      <c r="BK48" s="1">
        <f t="shared" si="96"/>
        <v>0</v>
      </c>
      <c r="BL48" s="1">
        <f t="shared" si="96"/>
        <v>0</v>
      </c>
      <c r="BM48" s="1">
        <f t="shared" si="96"/>
        <v>0</v>
      </c>
      <c r="BN48" s="1">
        <f t="shared" si="96"/>
        <v>0</v>
      </c>
      <c r="BO48" s="1">
        <f t="shared" si="96"/>
        <v>0</v>
      </c>
      <c r="BP48" s="1">
        <f t="shared" si="96"/>
        <v>0</v>
      </c>
      <c r="BQ48" s="1">
        <f t="shared" si="96"/>
        <v>0</v>
      </c>
      <c r="BR48" s="1">
        <f t="shared" si="96"/>
        <v>0</v>
      </c>
      <c r="BS48" s="1">
        <f t="shared" si="96"/>
        <v>0</v>
      </c>
      <c r="BT48" s="1">
        <f t="shared" si="96"/>
        <v>0</v>
      </c>
      <c r="BU48" s="1">
        <f t="shared" si="96"/>
        <v>0</v>
      </c>
      <c r="BV48" s="1">
        <f t="shared" si="96"/>
        <v>0</v>
      </c>
      <c r="BW48" s="1">
        <f t="shared" si="96"/>
        <v>0</v>
      </c>
      <c r="BX48" s="1">
        <f t="shared" si="96"/>
        <v>0</v>
      </c>
      <c r="BY48" s="1">
        <f t="shared" si="96"/>
        <v>0</v>
      </c>
      <c r="BZ48" s="1">
        <f t="shared" si="96"/>
        <v>0</v>
      </c>
      <c r="CA48" s="1">
        <f t="shared" si="96"/>
        <v>0</v>
      </c>
      <c r="CB48" s="1">
        <f aca="true" t="shared" si="97" ref="CB48:CT48">-CB20</f>
        <v>0</v>
      </c>
      <c r="CC48" s="1">
        <f t="shared" si="97"/>
        <v>0</v>
      </c>
      <c r="CD48" s="1">
        <f t="shared" si="97"/>
        <v>0</v>
      </c>
      <c r="CE48" s="1">
        <f t="shared" si="97"/>
        <v>0</v>
      </c>
      <c r="CF48" s="1">
        <f t="shared" si="97"/>
        <v>0</v>
      </c>
      <c r="CG48" s="1">
        <f t="shared" si="97"/>
        <v>0</v>
      </c>
      <c r="CH48" s="1">
        <f t="shared" si="97"/>
        <v>0</v>
      </c>
      <c r="CI48" s="1">
        <f t="shared" si="97"/>
        <v>0</v>
      </c>
      <c r="CJ48" s="1">
        <f t="shared" si="97"/>
        <v>0</v>
      </c>
      <c r="CK48" s="1">
        <f t="shared" si="97"/>
        <v>0</v>
      </c>
      <c r="CL48" s="1">
        <f t="shared" si="97"/>
        <v>0</v>
      </c>
      <c r="CM48" s="1">
        <f t="shared" si="97"/>
        <v>0</v>
      </c>
      <c r="CN48" s="1">
        <f t="shared" si="97"/>
        <v>0</v>
      </c>
      <c r="CO48" s="1">
        <f t="shared" si="97"/>
        <v>0</v>
      </c>
      <c r="CP48" s="1">
        <f t="shared" si="97"/>
        <v>0</v>
      </c>
      <c r="CQ48" s="1">
        <f t="shared" si="97"/>
        <v>0</v>
      </c>
      <c r="CR48" s="1">
        <f t="shared" si="97"/>
        <v>0</v>
      </c>
      <c r="CS48" s="1">
        <f t="shared" si="97"/>
        <v>0</v>
      </c>
      <c r="CT48" s="1">
        <f t="shared" si="97"/>
        <v>0</v>
      </c>
    </row>
    <row r="49" spans="1:98" ht="12.75">
      <c r="A49" t="s">
        <v>60</v>
      </c>
      <c r="B49" s="1"/>
      <c r="C49" s="1"/>
      <c r="D49" s="9">
        <f>D46+D47+D48</f>
        <v>27</v>
      </c>
      <c r="E49" s="9">
        <f aca="true" t="shared" si="98" ref="E49:O49">E46+E47+E48</f>
        <v>26.46</v>
      </c>
      <c r="F49" s="9">
        <f t="shared" si="98"/>
        <v>25.930799999999998</v>
      </c>
      <c r="G49" s="9">
        <f t="shared" si="98"/>
        <v>25.41218400000001</v>
      </c>
      <c r="H49" s="9">
        <f t="shared" si="98"/>
        <v>24.90394032000001</v>
      </c>
      <c r="I49" s="9">
        <f t="shared" si="98"/>
        <v>24.40586151359998</v>
      </c>
      <c r="J49" s="9">
        <f t="shared" si="98"/>
        <v>23.917744283328013</v>
      </c>
      <c r="K49" s="9">
        <f t="shared" si="98"/>
        <v>23.43938939766145</v>
      </c>
      <c r="L49" s="9">
        <f t="shared" si="98"/>
        <v>22.970601609708204</v>
      </c>
      <c r="M49" s="9">
        <f t="shared" si="98"/>
        <v>22.511189577514052</v>
      </c>
      <c r="N49" s="9">
        <f t="shared" si="98"/>
        <v>22.060965785963752</v>
      </c>
      <c r="O49" s="9">
        <f t="shared" si="98"/>
        <v>21.6197464702445</v>
      </c>
      <c r="P49" s="9">
        <f aca="true" t="shared" si="99" ref="P49:AU49">P46+P47+P48</f>
        <v>21.1873515408396</v>
      </c>
      <c r="Q49" s="9">
        <f t="shared" si="99"/>
        <v>20.763604510022795</v>
      </c>
      <c r="R49" s="9">
        <f t="shared" si="99"/>
        <v>20.34833241982235</v>
      </c>
      <c r="S49" s="9">
        <f t="shared" si="99"/>
        <v>19.9413657714259</v>
      </c>
      <c r="T49" s="9">
        <f t="shared" si="99"/>
        <v>19.54253845599738</v>
      </c>
      <c r="U49" s="9">
        <f t="shared" si="99"/>
        <v>19.151687686877445</v>
      </c>
      <c r="V49" s="9">
        <f t="shared" si="99"/>
        <v>18.768653933139895</v>
      </c>
      <c r="W49" s="9">
        <f t="shared" si="99"/>
        <v>18.39328085447709</v>
      </c>
      <c r="X49" s="9">
        <f t="shared" si="99"/>
        <v>18.02541523738754</v>
      </c>
      <c r="Y49" s="9">
        <f t="shared" si="99"/>
        <v>17.664906932639802</v>
      </c>
      <c r="Z49" s="9">
        <f t="shared" si="99"/>
        <v>17.31160879398699</v>
      </c>
      <c r="AA49" s="9">
        <f t="shared" si="99"/>
        <v>16.965376618107253</v>
      </c>
      <c r="AB49" s="1">
        <f t="shared" si="99"/>
        <v>16.62606908574513</v>
      </c>
      <c r="AC49" s="1">
        <f t="shared" si="99"/>
        <v>16.29354770403021</v>
      </c>
      <c r="AD49" s="1">
        <f t="shared" si="99"/>
        <v>15.9676767499496</v>
      </c>
      <c r="AE49" s="1">
        <f t="shared" si="99"/>
        <v>15.648323214950608</v>
      </c>
      <c r="AF49" s="1">
        <f t="shared" si="99"/>
        <v>15.335356750651602</v>
      </c>
      <c r="AG49" s="1">
        <f t="shared" si="99"/>
        <v>15.028649615638574</v>
      </c>
      <c r="AH49" s="1">
        <f t="shared" si="99"/>
        <v>14.728076623325794</v>
      </c>
      <c r="AI49" s="1">
        <f t="shared" si="99"/>
        <v>14.433515090859277</v>
      </c>
      <c r="AJ49" s="1">
        <f t="shared" si="99"/>
        <v>14.144844789042086</v>
      </c>
      <c r="AK49" s="1">
        <f t="shared" si="99"/>
        <v>13.861947893261242</v>
      </c>
      <c r="AL49" s="1">
        <f t="shared" si="99"/>
        <v>13.584708935396023</v>
      </c>
      <c r="AM49" s="1">
        <f t="shared" si="99"/>
        <v>13.313014756688112</v>
      </c>
      <c r="AN49" s="1">
        <f t="shared" si="99"/>
        <v>13.046754461554343</v>
      </c>
      <c r="AO49" s="1">
        <f t="shared" si="99"/>
        <v>12.78581937232326</v>
      </c>
      <c r="AP49" s="1">
        <f t="shared" si="99"/>
        <v>12.530102984876788</v>
      </c>
      <c r="AQ49" s="1">
        <f t="shared" si="99"/>
        <v>12.27950092517926</v>
      </c>
      <c r="AR49" s="1">
        <f t="shared" si="99"/>
        <v>12.033910906675661</v>
      </c>
      <c r="AS49" s="1">
        <f t="shared" si="99"/>
        <v>11.793232688542162</v>
      </c>
      <c r="AT49" s="1">
        <f t="shared" si="99"/>
        <v>11.557368034771319</v>
      </c>
      <c r="AU49" s="1">
        <f t="shared" si="99"/>
        <v>11.326220674075891</v>
      </c>
      <c r="AV49" s="1">
        <f aca="true" t="shared" si="100" ref="AV49:CA49">AV46+AV47+AV48</f>
        <v>11.09969626059437</v>
      </c>
      <c r="AW49" s="1">
        <f t="shared" si="100"/>
        <v>10.87770233538248</v>
      </c>
      <c r="AX49" s="1">
        <f t="shared" si="100"/>
        <v>10.660148288674836</v>
      </c>
      <c r="AY49" s="1">
        <f t="shared" si="100"/>
        <v>10.446945322901332</v>
      </c>
      <c r="AZ49" s="1">
        <f t="shared" si="100"/>
        <v>10.238006416443305</v>
      </c>
      <c r="BA49" s="1">
        <f t="shared" si="100"/>
        <v>10.033246288114434</v>
      </c>
      <c r="BB49" s="1">
        <f t="shared" si="100"/>
        <v>9.832581362352151</v>
      </c>
      <c r="BC49" s="1">
        <f t="shared" si="100"/>
        <v>9.635929735105108</v>
      </c>
      <c r="BD49" s="1">
        <f t="shared" si="100"/>
        <v>9.443211140403001</v>
      </c>
      <c r="BE49" s="1">
        <f t="shared" si="100"/>
        <v>9.254346917594948</v>
      </c>
      <c r="BF49" s="1">
        <f t="shared" si="100"/>
        <v>9.06925997924305</v>
      </c>
      <c r="BG49" s="1">
        <f t="shared" si="100"/>
        <v>8.887874779658192</v>
      </c>
      <c r="BH49" s="1">
        <f t="shared" si="100"/>
        <v>8.71011728406502</v>
      </c>
      <c r="BI49" s="1">
        <f t="shared" si="100"/>
        <v>8.535914938383721</v>
      </c>
      <c r="BJ49" s="1">
        <f t="shared" si="100"/>
        <v>8.36519663961605</v>
      </c>
      <c r="BK49" s="1">
        <f t="shared" si="100"/>
        <v>8.197892706823723</v>
      </c>
      <c r="BL49" s="1">
        <f t="shared" si="100"/>
        <v>8.033934852687251</v>
      </c>
      <c r="BM49" s="1">
        <f t="shared" si="100"/>
        <v>7.873256155633502</v>
      </c>
      <c r="BN49" s="1">
        <f t="shared" si="100"/>
        <v>7.715791032520828</v>
      </c>
      <c r="BO49" s="1">
        <f t="shared" si="100"/>
        <v>7.561475211870418</v>
      </c>
      <c r="BP49" s="1">
        <f t="shared" si="100"/>
        <v>7.410245707633006</v>
      </c>
      <c r="BQ49" s="1">
        <f t="shared" si="100"/>
        <v>7.262040793480349</v>
      </c>
      <c r="BR49" s="1">
        <f t="shared" si="100"/>
        <v>7.116799977610741</v>
      </c>
      <c r="BS49" s="1">
        <f t="shared" si="100"/>
        <v>6.97446397805853</v>
      </c>
      <c r="BT49" s="1">
        <f t="shared" si="100"/>
        <v>6.834974698497355</v>
      </c>
      <c r="BU49" s="1">
        <f t="shared" si="100"/>
        <v>6.698275204527407</v>
      </c>
      <c r="BV49" s="1">
        <f t="shared" si="100"/>
        <v>6.56430970043686</v>
      </c>
      <c r="BW49" s="1">
        <f t="shared" si="100"/>
        <v>6.433023506428119</v>
      </c>
      <c r="BX49" s="1">
        <f t="shared" si="100"/>
        <v>6.433023506428119</v>
      </c>
      <c r="BY49" s="1">
        <f t="shared" si="100"/>
        <v>6.433023506428119</v>
      </c>
      <c r="BZ49" s="1">
        <f t="shared" si="100"/>
        <v>6.433023506428119</v>
      </c>
      <c r="CA49" s="1">
        <f t="shared" si="100"/>
        <v>6.433023506428119</v>
      </c>
      <c r="CB49" s="1">
        <f aca="true" t="shared" si="101" ref="CB49:CT49">CB46+CB47+CB48</f>
        <v>6.433023506428119</v>
      </c>
      <c r="CC49" s="1">
        <f t="shared" si="101"/>
        <v>6.433023506428119</v>
      </c>
      <c r="CD49" s="1">
        <f t="shared" si="101"/>
        <v>6.433023506428119</v>
      </c>
      <c r="CE49" s="1">
        <f t="shared" si="101"/>
        <v>6.433023506428119</v>
      </c>
      <c r="CF49" s="1">
        <f t="shared" si="101"/>
        <v>6.433023506428119</v>
      </c>
      <c r="CG49" s="1">
        <f t="shared" si="101"/>
        <v>6.433023506428119</v>
      </c>
      <c r="CH49" s="1">
        <f t="shared" si="101"/>
        <v>6.433023506428119</v>
      </c>
      <c r="CI49" s="1">
        <f t="shared" si="101"/>
        <v>6.433023506428119</v>
      </c>
      <c r="CJ49" s="1">
        <f t="shared" si="101"/>
        <v>6.433023506428119</v>
      </c>
      <c r="CK49" s="1">
        <f t="shared" si="101"/>
        <v>6.433023506428119</v>
      </c>
      <c r="CL49" s="1">
        <f t="shared" si="101"/>
        <v>6.433023506428119</v>
      </c>
      <c r="CM49" s="1">
        <f t="shared" si="101"/>
        <v>6.433023506428119</v>
      </c>
      <c r="CN49" s="1">
        <f t="shared" si="101"/>
        <v>6.433023506428119</v>
      </c>
      <c r="CO49" s="1">
        <f t="shared" si="101"/>
        <v>6.433023506428119</v>
      </c>
      <c r="CP49" s="1">
        <f t="shared" si="101"/>
        <v>6.433023506428119</v>
      </c>
      <c r="CQ49" s="1">
        <f t="shared" si="101"/>
        <v>6.433023506428119</v>
      </c>
      <c r="CR49" s="1">
        <f t="shared" si="101"/>
        <v>6.433023506428119</v>
      </c>
      <c r="CS49" s="1">
        <f t="shared" si="101"/>
        <v>6.433023506428119</v>
      </c>
      <c r="CT49" s="1">
        <f t="shared" si="101"/>
        <v>6.433023506428119</v>
      </c>
    </row>
    <row r="50" spans="1:98" ht="12.75">
      <c r="A50" t="s">
        <v>61</v>
      </c>
      <c r="B50" s="1"/>
      <c r="C50" s="1"/>
      <c r="D50" s="9">
        <f aca="true" t="shared" si="102" ref="D50:AI50">-D49*D23/D22</f>
        <v>-10.8</v>
      </c>
      <c r="E50" s="9">
        <f t="shared" si="102"/>
        <v>-10.584000000000001</v>
      </c>
      <c r="F50" s="9">
        <f t="shared" si="102"/>
        <v>-10.37232</v>
      </c>
      <c r="G50" s="9">
        <f t="shared" si="102"/>
        <v>-10.164873600000005</v>
      </c>
      <c r="H50" s="9">
        <f t="shared" si="102"/>
        <v>-9.961576128000004</v>
      </c>
      <c r="I50" s="9">
        <f t="shared" si="102"/>
        <v>-9.762344605439992</v>
      </c>
      <c r="J50" s="9">
        <f t="shared" si="102"/>
        <v>-9.567097713331206</v>
      </c>
      <c r="K50" s="9">
        <f t="shared" si="102"/>
        <v>-9.37575575906458</v>
      </c>
      <c r="L50" s="9">
        <f t="shared" si="102"/>
        <v>-9.188240643883283</v>
      </c>
      <c r="M50" s="9">
        <f t="shared" si="102"/>
        <v>-9.004475831005621</v>
      </c>
      <c r="N50" s="9">
        <f t="shared" si="102"/>
        <v>-8.824386314385501</v>
      </c>
      <c r="O50" s="9">
        <f t="shared" si="102"/>
        <v>-8.647898588097801</v>
      </c>
      <c r="P50" s="9">
        <f t="shared" si="102"/>
        <v>-8.474940616335841</v>
      </c>
      <c r="Q50" s="9">
        <f t="shared" si="102"/>
        <v>-8.305441804009119</v>
      </c>
      <c r="R50" s="9">
        <f t="shared" si="102"/>
        <v>-8.13933296792894</v>
      </c>
      <c r="S50" s="9">
        <f t="shared" si="102"/>
        <v>-7.97654630857036</v>
      </c>
      <c r="T50" s="9">
        <f t="shared" si="102"/>
        <v>-7.817015382398953</v>
      </c>
      <c r="U50" s="9">
        <f t="shared" si="102"/>
        <v>-7.660675074750979</v>
      </c>
      <c r="V50" s="9">
        <f t="shared" si="102"/>
        <v>-7.507461573255958</v>
      </c>
      <c r="W50" s="9">
        <f t="shared" si="102"/>
        <v>-7.357312341790837</v>
      </c>
      <c r="X50" s="9">
        <f t="shared" si="102"/>
        <v>-7.210166094955017</v>
      </c>
      <c r="Y50" s="9">
        <f t="shared" si="102"/>
        <v>-7.0659627730559205</v>
      </c>
      <c r="Z50" s="9">
        <f t="shared" si="102"/>
        <v>-6.924643517594797</v>
      </c>
      <c r="AA50" s="9">
        <f t="shared" si="102"/>
        <v>-6.786150647242902</v>
      </c>
      <c r="AB50" s="1">
        <f t="shared" si="102"/>
        <v>-6.650427634298053</v>
      </c>
      <c r="AC50" s="1">
        <f t="shared" si="102"/>
        <v>-6.5174190816120845</v>
      </c>
      <c r="AD50" s="1">
        <f t="shared" si="102"/>
        <v>-6.38707069997984</v>
      </c>
      <c r="AE50" s="1">
        <f t="shared" si="102"/>
        <v>-6.259329285980243</v>
      </c>
      <c r="AF50" s="1">
        <f t="shared" si="102"/>
        <v>-6.134142700260641</v>
      </c>
      <c r="AG50" s="1">
        <f t="shared" si="102"/>
        <v>-6.01145984625543</v>
      </c>
      <c r="AH50" s="1">
        <f t="shared" si="102"/>
        <v>-5.891230649330318</v>
      </c>
      <c r="AI50" s="1">
        <f t="shared" si="102"/>
        <v>-5.7734060363437125</v>
      </c>
      <c r="AJ50" s="1">
        <f aca="true" t="shared" si="103" ref="AJ50:BO50">-AJ49*AJ23/AJ22</f>
        <v>-5.657937915616835</v>
      </c>
      <c r="AK50" s="1">
        <f t="shared" si="103"/>
        <v>-5.5447791573044976</v>
      </c>
      <c r="AL50" s="1">
        <f t="shared" si="103"/>
        <v>-5.433883574158409</v>
      </c>
      <c r="AM50" s="1">
        <f t="shared" si="103"/>
        <v>-5.325205902675245</v>
      </c>
      <c r="AN50" s="1">
        <f t="shared" si="103"/>
        <v>-5.218701784621738</v>
      </c>
      <c r="AO50" s="1">
        <f t="shared" si="103"/>
        <v>-5.114327748929305</v>
      </c>
      <c r="AP50" s="1">
        <f t="shared" si="103"/>
        <v>-5.012041193950715</v>
      </c>
      <c r="AQ50" s="1">
        <f t="shared" si="103"/>
        <v>-4.9118003700717034</v>
      </c>
      <c r="AR50" s="1">
        <f t="shared" si="103"/>
        <v>-4.813564362670265</v>
      </c>
      <c r="AS50" s="1">
        <f t="shared" si="103"/>
        <v>-4.7172930754168645</v>
      </c>
      <c r="AT50" s="1">
        <f t="shared" si="103"/>
        <v>-4.622947213908527</v>
      </c>
      <c r="AU50" s="1">
        <f t="shared" si="103"/>
        <v>-4.530488269630356</v>
      </c>
      <c r="AV50" s="1">
        <f t="shared" si="103"/>
        <v>-4.439878504237749</v>
      </c>
      <c r="AW50" s="1">
        <f t="shared" si="103"/>
        <v>-4.351080934152992</v>
      </c>
      <c r="AX50" s="1">
        <f t="shared" si="103"/>
        <v>-4.264059315469935</v>
      </c>
      <c r="AY50" s="1">
        <f t="shared" si="103"/>
        <v>-4.178778129160533</v>
      </c>
      <c r="AZ50" s="1">
        <f t="shared" si="103"/>
        <v>-4.095202566577322</v>
      </c>
      <c r="BA50" s="1">
        <f t="shared" si="103"/>
        <v>-4.013298515245774</v>
      </c>
      <c r="BB50" s="1">
        <f t="shared" si="103"/>
        <v>-3.9330325449408607</v>
      </c>
      <c r="BC50" s="1">
        <f t="shared" si="103"/>
        <v>-3.854371894042043</v>
      </c>
      <c r="BD50" s="1">
        <f t="shared" si="103"/>
        <v>-3.777284456161201</v>
      </c>
      <c r="BE50" s="1">
        <f t="shared" si="103"/>
        <v>-3.701738767037979</v>
      </c>
      <c r="BF50" s="1">
        <f t="shared" si="103"/>
        <v>-3.6277039916972202</v>
      </c>
      <c r="BG50" s="1">
        <f t="shared" si="103"/>
        <v>-3.555149911863277</v>
      </c>
      <c r="BH50" s="1">
        <f t="shared" si="103"/>
        <v>-3.4840469136260084</v>
      </c>
      <c r="BI50" s="1">
        <f t="shared" si="103"/>
        <v>-3.4143659753534883</v>
      </c>
      <c r="BJ50" s="1">
        <f t="shared" si="103"/>
        <v>-3.34607865584642</v>
      </c>
      <c r="BK50" s="1">
        <f t="shared" si="103"/>
        <v>-3.279157082729489</v>
      </c>
      <c r="BL50" s="1">
        <f t="shared" si="103"/>
        <v>-3.213573941074901</v>
      </c>
      <c r="BM50" s="1">
        <f t="shared" si="103"/>
        <v>-3.149302462253401</v>
      </c>
      <c r="BN50" s="1">
        <f t="shared" si="103"/>
        <v>-3.0863164130083316</v>
      </c>
      <c r="BO50" s="1">
        <f t="shared" si="103"/>
        <v>-3.0245900847481675</v>
      </c>
      <c r="BP50" s="1">
        <f aca="true" t="shared" si="104" ref="BP50:CU50">-BP49*BP23/BP22</f>
        <v>-2.9640982830532026</v>
      </c>
      <c r="BQ50" s="1">
        <f t="shared" si="104"/>
        <v>-2.90481631739214</v>
      </c>
      <c r="BR50" s="1">
        <f t="shared" si="104"/>
        <v>-2.8467199910442966</v>
      </c>
      <c r="BS50" s="1">
        <f t="shared" si="104"/>
        <v>-2.789785591223412</v>
      </c>
      <c r="BT50" s="1">
        <f t="shared" si="104"/>
        <v>-2.733989879398943</v>
      </c>
      <c r="BU50" s="1">
        <f t="shared" si="104"/>
        <v>-2.6793100818109634</v>
      </c>
      <c r="BV50" s="1">
        <f t="shared" si="104"/>
        <v>-2.6257238801747445</v>
      </c>
      <c r="BW50" s="1">
        <f t="shared" si="104"/>
        <v>-2.5732094025712478</v>
      </c>
      <c r="BX50" s="1">
        <f t="shared" si="104"/>
        <v>-2.573209402571248</v>
      </c>
      <c r="BY50" s="1">
        <f t="shared" si="104"/>
        <v>-2.5732094025712478</v>
      </c>
      <c r="BZ50" s="1">
        <f t="shared" si="104"/>
        <v>-2.5732094025712478</v>
      </c>
      <c r="CA50" s="1">
        <f t="shared" si="104"/>
        <v>-2.5732094025712478</v>
      </c>
      <c r="CB50" s="1">
        <f t="shared" si="104"/>
        <v>-2.5732094025712478</v>
      </c>
      <c r="CC50" s="1">
        <f t="shared" si="104"/>
        <v>-2.5732094025712478</v>
      </c>
      <c r="CD50" s="1">
        <f t="shared" si="104"/>
        <v>-2.573209402571248</v>
      </c>
      <c r="CE50" s="1">
        <f t="shared" si="104"/>
        <v>-2.5732094025712478</v>
      </c>
      <c r="CF50" s="1">
        <f t="shared" si="104"/>
        <v>-2.5732094025712478</v>
      </c>
      <c r="CG50" s="1">
        <f t="shared" si="104"/>
        <v>-2.573209402571248</v>
      </c>
      <c r="CH50" s="1">
        <f t="shared" si="104"/>
        <v>-2.573209402571248</v>
      </c>
      <c r="CI50" s="1">
        <f t="shared" si="104"/>
        <v>-2.5732094025712478</v>
      </c>
      <c r="CJ50" s="1">
        <f t="shared" si="104"/>
        <v>-2.5732094025712478</v>
      </c>
      <c r="CK50" s="1">
        <f t="shared" si="104"/>
        <v>-2.573209402571248</v>
      </c>
      <c r="CL50" s="1">
        <f t="shared" si="104"/>
        <v>-2.5732094025712478</v>
      </c>
      <c r="CM50" s="1">
        <f t="shared" si="104"/>
        <v>-2.573209402571248</v>
      </c>
      <c r="CN50" s="1">
        <f t="shared" si="104"/>
        <v>-2.573209402571248</v>
      </c>
      <c r="CO50" s="1">
        <f t="shared" si="104"/>
        <v>-2.5732094025712478</v>
      </c>
      <c r="CP50" s="1">
        <f t="shared" si="104"/>
        <v>-2.5732094025712478</v>
      </c>
      <c r="CQ50" s="1">
        <f t="shared" si="104"/>
        <v>-2.5732094025712478</v>
      </c>
      <c r="CR50" s="1">
        <f t="shared" si="104"/>
        <v>-2.5732094025712478</v>
      </c>
      <c r="CS50" s="1">
        <f t="shared" si="104"/>
        <v>-2.5732094025712478</v>
      </c>
      <c r="CT50" s="1">
        <f t="shared" si="104"/>
        <v>-2.5732094025712478</v>
      </c>
    </row>
    <row r="51" spans="1:98" ht="12.75">
      <c r="A51" t="s">
        <v>62</v>
      </c>
      <c r="B51" s="1"/>
      <c r="C51" s="1"/>
      <c r="D51" s="9">
        <f>D49+D50</f>
        <v>16.2</v>
      </c>
      <c r="E51" s="9">
        <f aca="true" t="shared" si="105" ref="E51:O51">E49+E50</f>
        <v>15.876</v>
      </c>
      <c r="F51" s="9">
        <f t="shared" si="105"/>
        <v>15.558479999999998</v>
      </c>
      <c r="G51" s="9">
        <f t="shared" si="105"/>
        <v>15.247310400000005</v>
      </c>
      <c r="H51" s="9">
        <f t="shared" si="105"/>
        <v>14.942364192000007</v>
      </c>
      <c r="I51" s="9">
        <f t="shared" si="105"/>
        <v>14.643516908159988</v>
      </c>
      <c r="J51" s="9">
        <f t="shared" si="105"/>
        <v>14.350646569996806</v>
      </c>
      <c r="K51" s="9">
        <f t="shared" si="105"/>
        <v>14.06363363859687</v>
      </c>
      <c r="L51" s="9">
        <f t="shared" si="105"/>
        <v>13.782360965824921</v>
      </c>
      <c r="M51" s="9">
        <f t="shared" si="105"/>
        <v>13.506713746508431</v>
      </c>
      <c r="N51" s="9">
        <f t="shared" si="105"/>
        <v>13.236579471578251</v>
      </c>
      <c r="O51" s="9">
        <f t="shared" si="105"/>
        <v>12.9718478821467</v>
      </c>
      <c r="P51" s="9">
        <f aca="true" t="shared" si="106" ref="P51:AU51">P49+P50</f>
        <v>12.712410924503759</v>
      </c>
      <c r="Q51" s="9">
        <f t="shared" si="106"/>
        <v>12.458162706013676</v>
      </c>
      <c r="R51" s="9">
        <f t="shared" si="106"/>
        <v>12.208999451893408</v>
      </c>
      <c r="S51" s="9">
        <f t="shared" si="106"/>
        <v>11.96481946285554</v>
      </c>
      <c r="T51" s="9">
        <f t="shared" si="106"/>
        <v>11.725523073598428</v>
      </c>
      <c r="U51" s="9">
        <f t="shared" si="106"/>
        <v>11.491012612126465</v>
      </c>
      <c r="V51" s="9">
        <f t="shared" si="106"/>
        <v>11.261192359883935</v>
      </c>
      <c r="W51" s="9">
        <f t="shared" si="106"/>
        <v>11.035968512686253</v>
      </c>
      <c r="X51" s="9">
        <f t="shared" si="106"/>
        <v>10.815249142432524</v>
      </c>
      <c r="Y51" s="9">
        <f t="shared" si="106"/>
        <v>10.598944159583882</v>
      </c>
      <c r="Z51" s="9">
        <f t="shared" si="106"/>
        <v>10.386965276392194</v>
      </c>
      <c r="AA51" s="9">
        <f t="shared" si="106"/>
        <v>10.179225970864351</v>
      </c>
      <c r="AB51" s="1">
        <f t="shared" si="106"/>
        <v>9.975641451447077</v>
      </c>
      <c r="AC51" s="1">
        <f t="shared" si="106"/>
        <v>9.776128622418126</v>
      </c>
      <c r="AD51" s="1">
        <f t="shared" si="106"/>
        <v>9.58060604996976</v>
      </c>
      <c r="AE51" s="1">
        <f t="shared" si="106"/>
        <v>9.388993928970365</v>
      </c>
      <c r="AF51" s="1">
        <f t="shared" si="106"/>
        <v>9.201214050390961</v>
      </c>
      <c r="AG51" s="1">
        <f t="shared" si="106"/>
        <v>9.017189769383144</v>
      </c>
      <c r="AH51" s="1">
        <f t="shared" si="106"/>
        <v>8.836845973995477</v>
      </c>
      <c r="AI51" s="1">
        <f t="shared" si="106"/>
        <v>8.660109054515566</v>
      </c>
      <c r="AJ51" s="1">
        <f t="shared" si="106"/>
        <v>8.486906873425252</v>
      </c>
      <c r="AK51" s="1">
        <f t="shared" si="106"/>
        <v>8.317168735956745</v>
      </c>
      <c r="AL51" s="1">
        <f t="shared" si="106"/>
        <v>8.150825361237615</v>
      </c>
      <c r="AM51" s="1">
        <f t="shared" si="106"/>
        <v>7.987808854012867</v>
      </c>
      <c r="AN51" s="1">
        <f t="shared" si="106"/>
        <v>7.8280526769326055</v>
      </c>
      <c r="AO51" s="1">
        <f t="shared" si="106"/>
        <v>7.671491623393956</v>
      </c>
      <c r="AP51" s="1">
        <f t="shared" si="106"/>
        <v>7.5180617909260725</v>
      </c>
      <c r="AQ51" s="1">
        <f t="shared" si="106"/>
        <v>7.3677005551075565</v>
      </c>
      <c r="AR51" s="1">
        <f t="shared" si="106"/>
        <v>7.220346544005396</v>
      </c>
      <c r="AS51" s="1">
        <f t="shared" si="106"/>
        <v>7.075939613125297</v>
      </c>
      <c r="AT51" s="1">
        <f t="shared" si="106"/>
        <v>6.934420820862791</v>
      </c>
      <c r="AU51" s="1">
        <f t="shared" si="106"/>
        <v>6.795732404445535</v>
      </c>
      <c r="AV51" s="1">
        <f aca="true" t="shared" si="107" ref="AV51:CA51">AV49+AV50</f>
        <v>6.659817756356622</v>
      </c>
      <c r="AW51" s="1">
        <f t="shared" si="107"/>
        <v>6.526621401229488</v>
      </c>
      <c r="AX51" s="1">
        <f t="shared" si="107"/>
        <v>6.396088973204901</v>
      </c>
      <c r="AY51" s="1">
        <f t="shared" si="107"/>
        <v>6.268167193740799</v>
      </c>
      <c r="AZ51" s="1">
        <f t="shared" si="107"/>
        <v>6.142803849865983</v>
      </c>
      <c r="BA51" s="1">
        <f t="shared" si="107"/>
        <v>6.01994777286866</v>
      </c>
      <c r="BB51" s="1">
        <f t="shared" si="107"/>
        <v>5.89954881741129</v>
      </c>
      <c r="BC51" s="1">
        <f t="shared" si="107"/>
        <v>5.781557841063066</v>
      </c>
      <c r="BD51" s="1">
        <f t="shared" si="107"/>
        <v>5.6659266842418</v>
      </c>
      <c r="BE51" s="1">
        <f t="shared" si="107"/>
        <v>5.552608150556969</v>
      </c>
      <c r="BF51" s="1">
        <f t="shared" si="107"/>
        <v>5.441555987545829</v>
      </c>
      <c r="BG51" s="1">
        <f t="shared" si="107"/>
        <v>5.332724867794916</v>
      </c>
      <c r="BH51" s="1">
        <f t="shared" si="107"/>
        <v>5.226070370439013</v>
      </c>
      <c r="BI51" s="1">
        <f t="shared" si="107"/>
        <v>5.121548963030232</v>
      </c>
      <c r="BJ51" s="1">
        <f t="shared" si="107"/>
        <v>5.01911798376963</v>
      </c>
      <c r="BK51" s="1">
        <f t="shared" si="107"/>
        <v>4.918735624094234</v>
      </c>
      <c r="BL51" s="1">
        <f t="shared" si="107"/>
        <v>4.82036091161235</v>
      </c>
      <c r="BM51" s="1">
        <f t="shared" si="107"/>
        <v>4.723953693380102</v>
      </c>
      <c r="BN51" s="1">
        <f t="shared" si="107"/>
        <v>4.6294746195124965</v>
      </c>
      <c r="BO51" s="1">
        <f t="shared" si="107"/>
        <v>4.53688512712225</v>
      </c>
      <c r="BP51" s="1">
        <f t="shared" si="107"/>
        <v>4.446147424579804</v>
      </c>
      <c r="BQ51" s="1">
        <f t="shared" si="107"/>
        <v>4.357224476088209</v>
      </c>
      <c r="BR51" s="1">
        <f t="shared" si="107"/>
        <v>4.2700799865664445</v>
      </c>
      <c r="BS51" s="1">
        <f t="shared" si="107"/>
        <v>4.1846783868351185</v>
      </c>
      <c r="BT51" s="1">
        <f t="shared" si="107"/>
        <v>4.100984819098413</v>
      </c>
      <c r="BU51" s="1">
        <f t="shared" si="107"/>
        <v>4.018965122716444</v>
      </c>
      <c r="BV51" s="1">
        <f t="shared" si="107"/>
        <v>3.938585820262116</v>
      </c>
      <c r="BW51" s="1">
        <f t="shared" si="107"/>
        <v>3.8598141038568716</v>
      </c>
      <c r="BX51" s="1">
        <f t="shared" si="107"/>
        <v>3.859814103856871</v>
      </c>
      <c r="BY51" s="1">
        <f t="shared" si="107"/>
        <v>3.8598141038568716</v>
      </c>
      <c r="BZ51" s="1">
        <f t="shared" si="107"/>
        <v>3.8598141038568716</v>
      </c>
      <c r="CA51" s="1">
        <f t="shared" si="107"/>
        <v>3.8598141038568716</v>
      </c>
      <c r="CB51" s="1">
        <f aca="true" t="shared" si="108" ref="CB51:CT51">CB49+CB50</f>
        <v>3.8598141038568716</v>
      </c>
      <c r="CC51" s="1">
        <f t="shared" si="108"/>
        <v>3.8598141038568716</v>
      </c>
      <c r="CD51" s="1">
        <f t="shared" si="108"/>
        <v>3.859814103856871</v>
      </c>
      <c r="CE51" s="1">
        <f t="shared" si="108"/>
        <v>3.8598141038568716</v>
      </c>
      <c r="CF51" s="1">
        <f t="shared" si="108"/>
        <v>3.8598141038568716</v>
      </c>
      <c r="CG51" s="1">
        <f t="shared" si="108"/>
        <v>3.859814103856871</v>
      </c>
      <c r="CH51" s="1">
        <f t="shared" si="108"/>
        <v>3.859814103856871</v>
      </c>
      <c r="CI51" s="1">
        <f t="shared" si="108"/>
        <v>3.8598141038568716</v>
      </c>
      <c r="CJ51" s="1">
        <f t="shared" si="108"/>
        <v>3.8598141038568716</v>
      </c>
      <c r="CK51" s="1">
        <f t="shared" si="108"/>
        <v>3.859814103856871</v>
      </c>
      <c r="CL51" s="1">
        <f t="shared" si="108"/>
        <v>3.8598141038568716</v>
      </c>
      <c r="CM51" s="1">
        <f t="shared" si="108"/>
        <v>3.859814103856871</v>
      </c>
      <c r="CN51" s="1">
        <f t="shared" si="108"/>
        <v>3.859814103856871</v>
      </c>
      <c r="CO51" s="1">
        <f t="shared" si="108"/>
        <v>3.8598141038568716</v>
      </c>
      <c r="CP51" s="1">
        <f t="shared" si="108"/>
        <v>3.8598141038568716</v>
      </c>
      <c r="CQ51" s="1">
        <f t="shared" si="108"/>
        <v>3.8598141038568716</v>
      </c>
      <c r="CR51" s="1">
        <f t="shared" si="108"/>
        <v>3.8598141038568716</v>
      </c>
      <c r="CS51" s="1">
        <f t="shared" si="108"/>
        <v>3.8598141038568716</v>
      </c>
      <c r="CT51" s="1">
        <f t="shared" si="108"/>
        <v>3.8598141038568716</v>
      </c>
    </row>
    <row r="52" spans="1:98" ht="12.75">
      <c r="A52" t="s">
        <v>90</v>
      </c>
      <c r="B52" s="1"/>
      <c r="C52" s="1"/>
      <c r="D52" s="9">
        <f aca="true" t="shared" si="109" ref="D52:AI52">C6-D6-D53</f>
        <v>0</v>
      </c>
      <c r="E52" s="9">
        <f t="shared" si="109"/>
        <v>0</v>
      </c>
      <c r="F52" s="9">
        <f t="shared" si="109"/>
        <v>0</v>
      </c>
      <c r="G52" s="9">
        <f t="shared" si="109"/>
        <v>0</v>
      </c>
      <c r="H52" s="9">
        <f t="shared" si="109"/>
        <v>0</v>
      </c>
      <c r="I52" s="9">
        <f t="shared" si="109"/>
        <v>0</v>
      </c>
      <c r="J52" s="9">
        <f t="shared" si="109"/>
        <v>0</v>
      </c>
      <c r="K52" s="9">
        <f t="shared" si="109"/>
        <v>0</v>
      </c>
      <c r="L52" s="9">
        <f t="shared" si="109"/>
        <v>0</v>
      </c>
      <c r="M52" s="9">
        <f t="shared" si="109"/>
        <v>0</v>
      </c>
      <c r="N52" s="9">
        <f t="shared" si="109"/>
        <v>0</v>
      </c>
      <c r="O52" s="9">
        <f t="shared" si="109"/>
        <v>0</v>
      </c>
      <c r="P52" s="9">
        <f t="shared" si="109"/>
        <v>0</v>
      </c>
      <c r="Q52" s="9">
        <f t="shared" si="109"/>
        <v>0</v>
      </c>
      <c r="R52" s="9">
        <f t="shared" si="109"/>
        <v>0</v>
      </c>
      <c r="S52" s="9">
        <f t="shared" si="109"/>
        <v>0</v>
      </c>
      <c r="T52" s="9">
        <f t="shared" si="109"/>
        <v>0</v>
      </c>
      <c r="U52" s="9">
        <f t="shared" si="109"/>
        <v>0</v>
      </c>
      <c r="V52" s="9">
        <f t="shared" si="109"/>
        <v>0</v>
      </c>
      <c r="W52" s="9">
        <f t="shared" si="109"/>
        <v>0</v>
      </c>
      <c r="X52" s="9">
        <f t="shared" si="109"/>
        <v>0</v>
      </c>
      <c r="Y52" s="9">
        <f t="shared" si="109"/>
        <v>0</v>
      </c>
      <c r="Z52" s="9">
        <f t="shared" si="109"/>
        <v>0</v>
      </c>
      <c r="AA52" s="9">
        <f t="shared" si="109"/>
        <v>0</v>
      </c>
      <c r="AB52" s="1">
        <f t="shared" si="109"/>
        <v>0</v>
      </c>
      <c r="AC52" s="1">
        <f t="shared" si="109"/>
        <v>0</v>
      </c>
      <c r="AD52" s="1">
        <f t="shared" si="109"/>
        <v>0</v>
      </c>
      <c r="AE52" s="1">
        <f t="shared" si="109"/>
        <v>0</v>
      </c>
      <c r="AF52" s="1">
        <f t="shared" si="109"/>
        <v>0</v>
      </c>
      <c r="AG52" s="1">
        <f t="shared" si="109"/>
        <v>0</v>
      </c>
      <c r="AH52" s="1">
        <f t="shared" si="109"/>
        <v>0</v>
      </c>
      <c r="AI52" s="1">
        <f t="shared" si="109"/>
        <v>0</v>
      </c>
      <c r="AJ52" s="1">
        <f aca="true" t="shared" si="110" ref="AJ52:BO52">AI6-AJ6-AJ53</f>
        <v>0</v>
      </c>
      <c r="AK52" s="1">
        <f t="shared" si="110"/>
        <v>0</v>
      </c>
      <c r="AL52" s="1">
        <f t="shared" si="110"/>
        <v>0</v>
      </c>
      <c r="AM52" s="1">
        <f t="shared" si="110"/>
        <v>0</v>
      </c>
      <c r="AN52" s="1">
        <f t="shared" si="110"/>
        <v>0</v>
      </c>
      <c r="AO52" s="1">
        <f t="shared" si="110"/>
        <v>0</v>
      </c>
      <c r="AP52" s="1">
        <f t="shared" si="110"/>
        <v>0</v>
      </c>
      <c r="AQ52" s="1">
        <f t="shared" si="110"/>
        <v>0</v>
      </c>
      <c r="AR52" s="1">
        <f t="shared" si="110"/>
        <v>0</v>
      </c>
      <c r="AS52" s="1">
        <f t="shared" si="110"/>
        <v>0</v>
      </c>
      <c r="AT52" s="1">
        <f t="shared" si="110"/>
        <v>0</v>
      </c>
      <c r="AU52" s="1">
        <f t="shared" si="110"/>
        <v>0</v>
      </c>
      <c r="AV52" s="1">
        <f t="shared" si="110"/>
        <v>0</v>
      </c>
      <c r="AW52" s="1">
        <f t="shared" si="110"/>
        <v>0</v>
      </c>
      <c r="AX52" s="1">
        <f t="shared" si="110"/>
        <v>0</v>
      </c>
      <c r="AY52" s="1">
        <f t="shared" si="110"/>
        <v>0</v>
      </c>
      <c r="AZ52" s="1">
        <f t="shared" si="110"/>
        <v>0</v>
      </c>
      <c r="BA52" s="1">
        <f t="shared" si="110"/>
        <v>0</v>
      </c>
      <c r="BB52" s="1">
        <f t="shared" si="110"/>
        <v>0</v>
      </c>
      <c r="BC52" s="1">
        <f t="shared" si="110"/>
        <v>0</v>
      </c>
      <c r="BD52" s="1">
        <f t="shared" si="110"/>
        <v>0</v>
      </c>
      <c r="BE52" s="1">
        <f t="shared" si="110"/>
        <v>0</v>
      </c>
      <c r="BF52" s="1">
        <f t="shared" si="110"/>
        <v>0</v>
      </c>
      <c r="BG52" s="1">
        <f t="shared" si="110"/>
        <v>0</v>
      </c>
      <c r="BH52" s="1">
        <f t="shared" si="110"/>
        <v>0</v>
      </c>
      <c r="BI52" s="1">
        <f t="shared" si="110"/>
        <v>0</v>
      </c>
      <c r="BJ52" s="1">
        <f t="shared" si="110"/>
        <v>0</v>
      </c>
      <c r="BK52" s="1">
        <f t="shared" si="110"/>
        <v>0</v>
      </c>
      <c r="BL52" s="1">
        <f t="shared" si="110"/>
        <v>0</v>
      </c>
      <c r="BM52" s="1">
        <f t="shared" si="110"/>
        <v>0</v>
      </c>
      <c r="BN52" s="1">
        <f t="shared" si="110"/>
        <v>0</v>
      </c>
      <c r="BO52" s="1">
        <f t="shared" si="110"/>
        <v>0</v>
      </c>
      <c r="BP52" s="1">
        <f aca="true" t="shared" si="111" ref="BP52:CU52">BO6-BP6-BP53</f>
        <v>0</v>
      </c>
      <c r="BQ52" s="1">
        <f t="shared" si="111"/>
        <v>0</v>
      </c>
      <c r="BR52" s="1">
        <f t="shared" si="111"/>
        <v>0</v>
      </c>
      <c r="BS52" s="1">
        <f t="shared" si="111"/>
        <v>0</v>
      </c>
      <c r="BT52" s="1">
        <f t="shared" si="111"/>
        <v>0</v>
      </c>
      <c r="BU52" s="1">
        <f t="shared" si="111"/>
        <v>0</v>
      </c>
      <c r="BV52" s="1">
        <f t="shared" si="111"/>
        <v>0</v>
      </c>
      <c r="BW52" s="1">
        <f t="shared" si="111"/>
        <v>0</v>
      </c>
      <c r="BX52" s="1">
        <f t="shared" si="111"/>
        <v>0</v>
      </c>
      <c r="BY52" s="1">
        <f t="shared" si="111"/>
        <v>0</v>
      </c>
      <c r="BZ52" s="1">
        <f t="shared" si="111"/>
        <v>0</v>
      </c>
      <c r="CA52" s="1">
        <f t="shared" si="111"/>
        <v>0</v>
      </c>
      <c r="CB52" s="1">
        <f t="shared" si="111"/>
        <v>0</v>
      </c>
      <c r="CC52" s="1">
        <f t="shared" si="111"/>
        <v>0</v>
      </c>
      <c r="CD52" s="1">
        <f t="shared" si="111"/>
        <v>0</v>
      </c>
      <c r="CE52" s="1">
        <f t="shared" si="111"/>
        <v>0</v>
      </c>
      <c r="CF52" s="1">
        <f t="shared" si="111"/>
        <v>0</v>
      </c>
      <c r="CG52" s="1">
        <f t="shared" si="111"/>
        <v>0</v>
      </c>
      <c r="CH52" s="1">
        <f t="shared" si="111"/>
        <v>0</v>
      </c>
      <c r="CI52" s="1">
        <f t="shared" si="111"/>
        <v>0</v>
      </c>
      <c r="CJ52" s="1">
        <f t="shared" si="111"/>
        <v>0</v>
      </c>
      <c r="CK52" s="1">
        <f t="shared" si="111"/>
        <v>0</v>
      </c>
      <c r="CL52" s="1">
        <f t="shared" si="111"/>
        <v>0</v>
      </c>
      <c r="CM52" s="1">
        <f t="shared" si="111"/>
        <v>0</v>
      </c>
      <c r="CN52" s="1">
        <f t="shared" si="111"/>
        <v>0</v>
      </c>
      <c r="CO52" s="1">
        <f t="shared" si="111"/>
        <v>0</v>
      </c>
      <c r="CP52" s="1">
        <f t="shared" si="111"/>
        <v>0</v>
      </c>
      <c r="CQ52" s="1">
        <f t="shared" si="111"/>
        <v>0</v>
      </c>
      <c r="CR52" s="1">
        <f t="shared" si="111"/>
        <v>0</v>
      </c>
      <c r="CS52" s="1">
        <f t="shared" si="111"/>
        <v>0</v>
      </c>
      <c r="CT52" s="1">
        <f t="shared" si="111"/>
        <v>0</v>
      </c>
    </row>
    <row r="53" spans="1:98" ht="12.75">
      <c r="A53" t="s">
        <v>67</v>
      </c>
      <c r="B53" s="1"/>
      <c r="C53" s="1"/>
      <c r="D53" s="9">
        <f>-D48</f>
        <v>0</v>
      </c>
      <c r="E53" s="9">
        <f aca="true" t="shared" si="112" ref="E53:O53">-E48</f>
        <v>0</v>
      </c>
      <c r="F53" s="9">
        <f t="shared" si="112"/>
        <v>0</v>
      </c>
      <c r="G53" s="9">
        <f t="shared" si="112"/>
        <v>0</v>
      </c>
      <c r="H53" s="9">
        <f t="shared" si="112"/>
        <v>0</v>
      </c>
      <c r="I53" s="9">
        <f t="shared" si="112"/>
        <v>0</v>
      </c>
      <c r="J53" s="9">
        <f t="shared" si="112"/>
        <v>0</v>
      </c>
      <c r="K53" s="9">
        <f t="shared" si="112"/>
        <v>0</v>
      </c>
      <c r="L53" s="9">
        <f t="shared" si="112"/>
        <v>0</v>
      </c>
      <c r="M53" s="9">
        <f t="shared" si="112"/>
        <v>0</v>
      </c>
      <c r="N53" s="9">
        <f t="shared" si="112"/>
        <v>0</v>
      </c>
      <c r="O53" s="9">
        <f t="shared" si="112"/>
        <v>0</v>
      </c>
      <c r="P53" s="9">
        <f aca="true" t="shared" si="113" ref="P53:CA53">-P48</f>
        <v>0</v>
      </c>
      <c r="Q53" s="9">
        <f t="shared" si="113"/>
        <v>0</v>
      </c>
      <c r="R53" s="9">
        <f t="shared" si="113"/>
        <v>0</v>
      </c>
      <c r="S53" s="9">
        <f t="shared" si="113"/>
        <v>0</v>
      </c>
      <c r="T53" s="9">
        <f t="shared" si="113"/>
        <v>0</v>
      </c>
      <c r="U53" s="9">
        <f t="shared" si="113"/>
        <v>0</v>
      </c>
      <c r="V53" s="9">
        <f t="shared" si="113"/>
        <v>0</v>
      </c>
      <c r="W53" s="9">
        <f t="shared" si="113"/>
        <v>0</v>
      </c>
      <c r="X53" s="9">
        <f t="shared" si="113"/>
        <v>0</v>
      </c>
      <c r="Y53" s="9">
        <f t="shared" si="113"/>
        <v>0</v>
      </c>
      <c r="Z53" s="9">
        <f t="shared" si="113"/>
        <v>0</v>
      </c>
      <c r="AA53" s="9">
        <f t="shared" si="113"/>
        <v>0</v>
      </c>
      <c r="AB53" s="1">
        <f t="shared" si="113"/>
        <v>0</v>
      </c>
      <c r="AC53" s="1">
        <f t="shared" si="113"/>
        <v>0</v>
      </c>
      <c r="AD53" s="1">
        <f t="shared" si="113"/>
        <v>0</v>
      </c>
      <c r="AE53" s="1">
        <f t="shared" si="113"/>
        <v>0</v>
      </c>
      <c r="AF53" s="1">
        <f t="shared" si="113"/>
        <v>0</v>
      </c>
      <c r="AG53" s="1">
        <f t="shared" si="113"/>
        <v>0</v>
      </c>
      <c r="AH53" s="1">
        <f t="shared" si="113"/>
        <v>0</v>
      </c>
      <c r="AI53" s="1">
        <f t="shared" si="113"/>
        <v>0</v>
      </c>
      <c r="AJ53" s="1">
        <f t="shared" si="113"/>
        <v>0</v>
      </c>
      <c r="AK53" s="1">
        <f t="shared" si="113"/>
        <v>0</v>
      </c>
      <c r="AL53" s="1">
        <f t="shared" si="113"/>
        <v>0</v>
      </c>
      <c r="AM53" s="1">
        <f t="shared" si="113"/>
        <v>0</v>
      </c>
      <c r="AN53" s="1">
        <f t="shared" si="113"/>
        <v>0</v>
      </c>
      <c r="AO53" s="1">
        <f t="shared" si="113"/>
        <v>0</v>
      </c>
      <c r="AP53" s="1">
        <f t="shared" si="113"/>
        <v>0</v>
      </c>
      <c r="AQ53" s="1">
        <f t="shared" si="113"/>
        <v>0</v>
      </c>
      <c r="AR53" s="1">
        <f t="shared" si="113"/>
        <v>0</v>
      </c>
      <c r="AS53" s="1">
        <f t="shared" si="113"/>
        <v>0</v>
      </c>
      <c r="AT53" s="1">
        <f t="shared" si="113"/>
        <v>0</v>
      </c>
      <c r="AU53" s="1">
        <f t="shared" si="113"/>
        <v>0</v>
      </c>
      <c r="AV53" s="1">
        <f t="shared" si="113"/>
        <v>0</v>
      </c>
      <c r="AW53" s="1">
        <f t="shared" si="113"/>
        <v>0</v>
      </c>
      <c r="AX53" s="1">
        <f t="shared" si="113"/>
        <v>0</v>
      </c>
      <c r="AY53" s="1">
        <f t="shared" si="113"/>
        <v>0</v>
      </c>
      <c r="AZ53" s="1">
        <f t="shared" si="113"/>
        <v>0</v>
      </c>
      <c r="BA53" s="1">
        <f t="shared" si="113"/>
        <v>0</v>
      </c>
      <c r="BB53" s="1">
        <f t="shared" si="113"/>
        <v>0</v>
      </c>
      <c r="BC53" s="1">
        <f t="shared" si="113"/>
        <v>0</v>
      </c>
      <c r="BD53" s="1">
        <f t="shared" si="113"/>
        <v>0</v>
      </c>
      <c r="BE53" s="1">
        <f t="shared" si="113"/>
        <v>0</v>
      </c>
      <c r="BF53" s="1">
        <f t="shared" si="113"/>
        <v>0</v>
      </c>
      <c r="BG53" s="1">
        <f t="shared" si="113"/>
        <v>0</v>
      </c>
      <c r="BH53" s="1">
        <f t="shared" si="113"/>
        <v>0</v>
      </c>
      <c r="BI53" s="1">
        <f t="shared" si="113"/>
        <v>0</v>
      </c>
      <c r="BJ53" s="1">
        <f t="shared" si="113"/>
        <v>0</v>
      </c>
      <c r="BK53" s="1">
        <f t="shared" si="113"/>
        <v>0</v>
      </c>
      <c r="BL53" s="1">
        <f t="shared" si="113"/>
        <v>0</v>
      </c>
      <c r="BM53" s="1">
        <f t="shared" si="113"/>
        <v>0</v>
      </c>
      <c r="BN53" s="1">
        <f t="shared" si="113"/>
        <v>0</v>
      </c>
      <c r="BO53" s="1">
        <f t="shared" si="113"/>
        <v>0</v>
      </c>
      <c r="BP53" s="1">
        <f t="shared" si="113"/>
        <v>0</v>
      </c>
      <c r="BQ53" s="1">
        <f t="shared" si="113"/>
        <v>0</v>
      </c>
      <c r="BR53" s="1">
        <f t="shared" si="113"/>
        <v>0</v>
      </c>
      <c r="BS53" s="1">
        <f t="shared" si="113"/>
        <v>0</v>
      </c>
      <c r="BT53" s="1">
        <f t="shared" si="113"/>
        <v>0</v>
      </c>
      <c r="BU53" s="1">
        <f t="shared" si="113"/>
        <v>0</v>
      </c>
      <c r="BV53" s="1">
        <f t="shared" si="113"/>
        <v>0</v>
      </c>
      <c r="BW53" s="1">
        <f t="shared" si="113"/>
        <v>0</v>
      </c>
      <c r="BX53" s="1">
        <f t="shared" si="113"/>
        <v>0</v>
      </c>
      <c r="BY53" s="1">
        <f t="shared" si="113"/>
        <v>0</v>
      </c>
      <c r="BZ53" s="1">
        <f t="shared" si="113"/>
        <v>0</v>
      </c>
      <c r="CA53" s="1">
        <f t="shared" si="113"/>
        <v>0</v>
      </c>
      <c r="CB53" s="1">
        <f aca="true" t="shared" si="114" ref="CB53:CT53">-CB48</f>
        <v>0</v>
      </c>
      <c r="CC53" s="1">
        <f t="shared" si="114"/>
        <v>0</v>
      </c>
      <c r="CD53" s="1">
        <f t="shared" si="114"/>
        <v>0</v>
      </c>
      <c r="CE53" s="1">
        <f t="shared" si="114"/>
        <v>0</v>
      </c>
      <c r="CF53" s="1">
        <f t="shared" si="114"/>
        <v>0</v>
      </c>
      <c r="CG53" s="1">
        <f t="shared" si="114"/>
        <v>0</v>
      </c>
      <c r="CH53" s="1">
        <f t="shared" si="114"/>
        <v>0</v>
      </c>
      <c r="CI53" s="1">
        <f t="shared" si="114"/>
        <v>0</v>
      </c>
      <c r="CJ53" s="1">
        <f t="shared" si="114"/>
        <v>0</v>
      </c>
      <c r="CK53" s="1">
        <f t="shared" si="114"/>
        <v>0</v>
      </c>
      <c r="CL53" s="1">
        <f t="shared" si="114"/>
        <v>0</v>
      </c>
      <c r="CM53" s="1">
        <f t="shared" si="114"/>
        <v>0</v>
      </c>
      <c r="CN53" s="1">
        <f t="shared" si="114"/>
        <v>0</v>
      </c>
      <c r="CO53" s="1">
        <f t="shared" si="114"/>
        <v>0</v>
      </c>
      <c r="CP53" s="1">
        <f t="shared" si="114"/>
        <v>0</v>
      </c>
      <c r="CQ53" s="1">
        <f t="shared" si="114"/>
        <v>0</v>
      </c>
      <c r="CR53" s="1">
        <f t="shared" si="114"/>
        <v>0</v>
      </c>
      <c r="CS53" s="1">
        <f t="shared" si="114"/>
        <v>0</v>
      </c>
      <c r="CT53" s="1">
        <f t="shared" si="114"/>
        <v>0</v>
      </c>
    </row>
    <row r="54" spans="1:98" ht="12.75">
      <c r="A54" t="s">
        <v>63</v>
      </c>
      <c r="B54" s="4"/>
      <c r="C54" s="4"/>
      <c r="D54" s="105">
        <f aca="true" t="shared" si="115" ref="D54:O54">(C3+C4+C5-C9)-(D3+D4+D5-D9)</f>
        <v>180</v>
      </c>
      <c r="E54" s="105">
        <f t="shared" si="115"/>
        <v>176.4000000000001</v>
      </c>
      <c r="F54" s="105">
        <f t="shared" si="115"/>
        <v>172.87199999999984</v>
      </c>
      <c r="G54" s="105">
        <f t="shared" si="115"/>
        <v>169.41455999999994</v>
      </c>
      <c r="H54" s="105">
        <f t="shared" si="115"/>
        <v>166.02626880000003</v>
      </c>
      <c r="I54" s="105">
        <f t="shared" si="115"/>
        <v>162.70574342400005</v>
      </c>
      <c r="J54" s="105">
        <f t="shared" si="115"/>
        <v>159.45162855551996</v>
      </c>
      <c r="K54" s="105">
        <f t="shared" si="115"/>
        <v>156.2625959844096</v>
      </c>
      <c r="L54" s="105">
        <f t="shared" si="115"/>
        <v>153.13734406472145</v>
      </c>
      <c r="M54" s="105">
        <f t="shared" si="115"/>
        <v>150.07459718342693</v>
      </c>
      <c r="N54" s="105">
        <f t="shared" si="115"/>
        <v>147.07310523975843</v>
      </c>
      <c r="O54" s="105">
        <f t="shared" si="115"/>
        <v>-1376.29584189653</v>
      </c>
      <c r="P54" s="105">
        <f aca="true" t="shared" si="116" ref="P54:CA54">(O3+O4+O5-O9)-(P3+P4+P5-P9)</f>
        <v>141.24901027226383</v>
      </c>
      <c r="Q54" s="105">
        <f t="shared" si="116"/>
        <v>138.42403006681866</v>
      </c>
      <c r="R54" s="105">
        <f t="shared" si="116"/>
        <v>135.6555494654824</v>
      </c>
      <c r="S54" s="105">
        <f t="shared" si="116"/>
        <v>132.9424384761728</v>
      </c>
      <c r="T54" s="105">
        <f t="shared" si="116"/>
        <v>130.2835897066492</v>
      </c>
      <c r="U54" s="105">
        <f t="shared" si="116"/>
        <v>127.67791791251614</v>
      </c>
      <c r="V54" s="105">
        <f t="shared" si="116"/>
        <v>125.12435955426588</v>
      </c>
      <c r="W54" s="105">
        <f t="shared" si="116"/>
        <v>122.62187236318061</v>
      </c>
      <c r="X54" s="105">
        <f t="shared" si="116"/>
        <v>120.16943491591701</v>
      </c>
      <c r="Y54" s="105">
        <f t="shared" si="116"/>
        <v>117.76604621759861</v>
      </c>
      <c r="Z54" s="105">
        <f t="shared" si="116"/>
        <v>115.41072529324666</v>
      </c>
      <c r="AA54" s="105">
        <f t="shared" si="116"/>
        <v>-1080.0023639428728</v>
      </c>
      <c r="AB54" s="16">
        <f t="shared" si="116"/>
        <v>110.84046057163414</v>
      </c>
      <c r="AC54" s="16">
        <f t="shared" si="116"/>
        <v>108.62365136020139</v>
      </c>
      <c r="AD54" s="16">
        <f t="shared" si="116"/>
        <v>106.45117833299742</v>
      </c>
      <c r="AE54" s="16">
        <f t="shared" si="116"/>
        <v>104.32215476633746</v>
      </c>
      <c r="AF54" s="16">
        <f t="shared" si="116"/>
        <v>102.23571167101068</v>
      </c>
      <c r="AG54" s="16">
        <f t="shared" si="116"/>
        <v>100.19099743759045</v>
      </c>
      <c r="AH54" s="16">
        <f t="shared" si="116"/>
        <v>98.18717748883864</v>
      </c>
      <c r="AI54" s="16">
        <f t="shared" si="116"/>
        <v>96.22343393906186</v>
      </c>
      <c r="AJ54" s="16">
        <f t="shared" si="116"/>
        <v>94.29896526028057</v>
      </c>
      <c r="AK54" s="16">
        <f t="shared" si="116"/>
        <v>92.41298595507499</v>
      </c>
      <c r="AL54" s="16">
        <f t="shared" si="116"/>
        <v>90.56472623597352</v>
      </c>
      <c r="AM54" s="16">
        <f t="shared" si="116"/>
        <v>-847.49591665909</v>
      </c>
      <c r="AN54" s="16">
        <f t="shared" si="116"/>
        <v>86.97836307702892</v>
      </c>
      <c r="AO54" s="16">
        <f t="shared" si="116"/>
        <v>85.2387958154884</v>
      </c>
      <c r="AP54" s="16">
        <f t="shared" si="116"/>
        <v>83.53401989917859</v>
      </c>
      <c r="AQ54" s="16">
        <f t="shared" si="116"/>
        <v>81.8633395011949</v>
      </c>
      <c r="AR54" s="16">
        <f t="shared" si="116"/>
        <v>80.22607271117113</v>
      </c>
      <c r="AS54" s="16">
        <f t="shared" si="116"/>
        <v>78.62155125694767</v>
      </c>
      <c r="AT54" s="16">
        <f t="shared" si="116"/>
        <v>77.04912023180873</v>
      </c>
      <c r="AU54" s="16">
        <f t="shared" si="116"/>
        <v>75.50813782717256</v>
      </c>
      <c r="AV54" s="16">
        <f t="shared" si="116"/>
        <v>73.99797507062914</v>
      </c>
      <c r="AW54" s="16">
        <f t="shared" si="116"/>
        <v>72.51801556921646</v>
      </c>
      <c r="AX54" s="16">
        <f t="shared" si="116"/>
        <v>71.06765525783223</v>
      </c>
      <c r="AY54" s="16">
        <f t="shared" si="116"/>
        <v>-665.0442190993421</v>
      </c>
      <c r="AZ54" s="16">
        <f t="shared" si="116"/>
        <v>68.25337610962208</v>
      </c>
      <c r="BA54" s="16">
        <f t="shared" si="116"/>
        <v>66.8883085874296</v>
      </c>
      <c r="BB54" s="16">
        <f t="shared" si="116"/>
        <v>65.5505424156811</v>
      </c>
      <c r="BC54" s="16">
        <f t="shared" si="116"/>
        <v>64.2395315673673</v>
      </c>
      <c r="BD54" s="16">
        <f t="shared" si="116"/>
        <v>62.95474093602013</v>
      </c>
      <c r="BE54" s="16">
        <f t="shared" si="116"/>
        <v>61.69564611729959</v>
      </c>
      <c r="BF54" s="16">
        <f t="shared" si="116"/>
        <v>60.46173319495364</v>
      </c>
      <c r="BG54" s="16">
        <f t="shared" si="116"/>
        <v>59.252498531054584</v>
      </c>
      <c r="BH54" s="16">
        <f t="shared" si="116"/>
        <v>58.06744856043349</v>
      </c>
      <c r="BI54" s="16">
        <f t="shared" si="116"/>
        <v>56.90609958922482</v>
      </c>
      <c r="BJ54" s="16">
        <f t="shared" si="116"/>
        <v>55.76797759744031</v>
      </c>
      <c r="BK54" s="16">
        <f t="shared" si="116"/>
        <v>-521.8713207504039</v>
      </c>
      <c r="BL54" s="16">
        <f t="shared" si="116"/>
        <v>53.559565684581685</v>
      </c>
      <c r="BM54" s="16">
        <f t="shared" si="116"/>
        <v>52.48837437089003</v>
      </c>
      <c r="BN54" s="16">
        <f t="shared" si="116"/>
        <v>51.43860688347229</v>
      </c>
      <c r="BO54" s="16">
        <f t="shared" si="116"/>
        <v>50.40983474580281</v>
      </c>
      <c r="BP54" s="16">
        <f t="shared" si="116"/>
        <v>49.40163805088673</v>
      </c>
      <c r="BQ54" s="16">
        <f t="shared" si="116"/>
        <v>48.41360528986894</v>
      </c>
      <c r="BR54" s="16">
        <f t="shared" si="116"/>
        <v>47.445333184071615</v>
      </c>
      <c r="BS54" s="16">
        <f t="shared" si="116"/>
        <v>46.49642652039017</v>
      </c>
      <c r="BT54" s="16">
        <f t="shared" si="116"/>
        <v>45.566497989982395</v>
      </c>
      <c r="BU54" s="16">
        <f t="shared" si="116"/>
        <v>44.65516803018269</v>
      </c>
      <c r="BV54" s="16">
        <f t="shared" si="116"/>
        <v>43.76206466957905</v>
      </c>
      <c r="BW54" s="16">
        <f t="shared" si="116"/>
        <v>-471.7550571380623</v>
      </c>
      <c r="BX54" s="16">
        <f t="shared" si="116"/>
        <v>42.88682337618752</v>
      </c>
      <c r="BY54" s="16">
        <f t="shared" si="116"/>
        <v>42.88682337618741</v>
      </c>
      <c r="BZ54" s="16">
        <f t="shared" si="116"/>
        <v>42.88682337618752</v>
      </c>
      <c r="CA54" s="16">
        <f t="shared" si="116"/>
        <v>42.886823376187465</v>
      </c>
      <c r="CB54" s="16">
        <f aca="true" t="shared" si="117" ref="CB54:CT54">(CA3+CA4+CA5-CA9)-(CB3+CB4+CB5-CB9)</f>
        <v>42.886823376187465</v>
      </c>
      <c r="CC54" s="16">
        <f t="shared" si="117"/>
        <v>42.886823376187465</v>
      </c>
      <c r="CD54" s="16">
        <f t="shared" si="117"/>
        <v>42.886823376187465</v>
      </c>
      <c r="CE54" s="16">
        <f t="shared" si="117"/>
        <v>42.886823376187465</v>
      </c>
      <c r="CF54" s="16">
        <f t="shared" si="117"/>
        <v>42.886823376187465</v>
      </c>
      <c r="CG54" s="16">
        <f t="shared" si="117"/>
        <v>42.886823376187465</v>
      </c>
      <c r="CH54" s="16">
        <f t="shared" si="117"/>
        <v>42.88682337618752</v>
      </c>
      <c r="CI54" s="16">
        <f t="shared" si="117"/>
        <v>-428.8682337618748</v>
      </c>
      <c r="CJ54" s="16">
        <f t="shared" si="117"/>
        <v>42.88682337618752</v>
      </c>
      <c r="CK54" s="16">
        <f t="shared" si="117"/>
        <v>42.88682337618741</v>
      </c>
      <c r="CL54" s="16">
        <f t="shared" si="117"/>
        <v>42.886823376187465</v>
      </c>
      <c r="CM54" s="16">
        <f t="shared" si="117"/>
        <v>42.886823376187465</v>
      </c>
      <c r="CN54" s="16">
        <f t="shared" si="117"/>
        <v>42.886823376187465</v>
      </c>
      <c r="CO54" s="16">
        <f t="shared" si="117"/>
        <v>42.886823376187465</v>
      </c>
      <c r="CP54" s="16">
        <f t="shared" si="117"/>
        <v>42.886823376187465</v>
      </c>
      <c r="CQ54" s="16">
        <f t="shared" si="117"/>
        <v>42.886823376187465</v>
      </c>
      <c r="CR54" s="16">
        <f t="shared" si="117"/>
        <v>42.886823376187465</v>
      </c>
      <c r="CS54" s="16">
        <f t="shared" si="117"/>
        <v>42.88682337618752</v>
      </c>
      <c r="CT54" s="16">
        <f t="shared" si="117"/>
        <v>182.88682337618508</v>
      </c>
    </row>
    <row r="55" spans="1:100" s="6" customFormat="1" ht="12.75">
      <c r="A55" s="6" t="s">
        <v>64</v>
      </c>
      <c r="B55" s="16"/>
      <c r="C55" s="16"/>
      <c r="D55" s="105">
        <f>D51+D52+D54+D53</f>
        <v>196.2</v>
      </c>
      <c r="E55" s="105">
        <f aca="true" t="shared" si="118" ref="E55:O55">E51+E52+E54+E53</f>
        <v>192.2760000000001</v>
      </c>
      <c r="F55" s="105">
        <f t="shared" si="118"/>
        <v>188.43047999999985</v>
      </c>
      <c r="G55" s="105">
        <f t="shared" si="118"/>
        <v>184.66187039999994</v>
      </c>
      <c r="H55" s="105">
        <f t="shared" si="118"/>
        <v>180.96863299200004</v>
      </c>
      <c r="I55" s="105">
        <f t="shared" si="118"/>
        <v>177.34926033216004</v>
      </c>
      <c r="J55" s="105">
        <f t="shared" si="118"/>
        <v>173.80227512551676</v>
      </c>
      <c r="K55" s="105">
        <f t="shared" si="118"/>
        <v>170.32622962300647</v>
      </c>
      <c r="L55" s="105">
        <f t="shared" si="118"/>
        <v>166.91970503054637</v>
      </c>
      <c r="M55" s="105">
        <f t="shared" si="118"/>
        <v>163.58131092993537</v>
      </c>
      <c r="N55" s="105">
        <f t="shared" si="118"/>
        <v>160.30968471133667</v>
      </c>
      <c r="O55" s="105">
        <f t="shared" si="118"/>
        <v>-1363.3239940143833</v>
      </c>
      <c r="P55" s="105">
        <f aca="true" t="shared" si="119" ref="P55:AU55">P51+P52+P54+P53</f>
        <v>153.9614211967676</v>
      </c>
      <c r="Q55" s="105">
        <f t="shared" si="119"/>
        <v>150.88219277283233</v>
      </c>
      <c r="R55" s="105">
        <f t="shared" si="119"/>
        <v>147.86454891737583</v>
      </c>
      <c r="S55" s="105">
        <f t="shared" si="119"/>
        <v>144.90725793902834</v>
      </c>
      <c r="T55" s="105">
        <f t="shared" si="119"/>
        <v>142.00911278024762</v>
      </c>
      <c r="U55" s="105">
        <f t="shared" si="119"/>
        <v>139.1689305246426</v>
      </c>
      <c r="V55" s="105">
        <f t="shared" si="119"/>
        <v>136.3855519141498</v>
      </c>
      <c r="W55" s="105">
        <f t="shared" si="119"/>
        <v>133.65784087586687</v>
      </c>
      <c r="X55" s="105">
        <f t="shared" si="119"/>
        <v>130.98468405834953</v>
      </c>
      <c r="Y55" s="105">
        <f t="shared" si="119"/>
        <v>128.3649903771825</v>
      </c>
      <c r="Z55" s="105">
        <f t="shared" si="119"/>
        <v>125.79769056963885</v>
      </c>
      <c r="AA55" s="105">
        <f t="shared" si="119"/>
        <v>-1069.8231379720085</v>
      </c>
      <c r="AB55" s="16">
        <f t="shared" si="119"/>
        <v>120.81610202308121</v>
      </c>
      <c r="AC55" s="16">
        <f t="shared" si="119"/>
        <v>118.39977998261952</v>
      </c>
      <c r="AD55" s="16">
        <f t="shared" si="119"/>
        <v>116.03178438296717</v>
      </c>
      <c r="AE55" s="16">
        <f t="shared" si="119"/>
        <v>113.71114869530783</v>
      </c>
      <c r="AF55" s="16">
        <f t="shared" si="119"/>
        <v>111.43692572140164</v>
      </c>
      <c r="AG55" s="16">
        <f t="shared" si="119"/>
        <v>109.2081872069736</v>
      </c>
      <c r="AH55" s="16">
        <f t="shared" si="119"/>
        <v>107.02402346283412</v>
      </c>
      <c r="AI55" s="16">
        <f t="shared" si="119"/>
        <v>104.88354299357744</v>
      </c>
      <c r="AJ55" s="16">
        <f t="shared" si="119"/>
        <v>102.78587213370582</v>
      </c>
      <c r="AK55" s="16">
        <f t="shared" si="119"/>
        <v>100.73015469103173</v>
      </c>
      <c r="AL55" s="16">
        <f t="shared" si="119"/>
        <v>98.71555159721115</v>
      </c>
      <c r="AM55" s="16">
        <f t="shared" si="119"/>
        <v>-839.5081078050771</v>
      </c>
      <c r="AN55" s="16">
        <f t="shared" si="119"/>
        <v>94.80641575396152</v>
      </c>
      <c r="AO55" s="16">
        <f t="shared" si="119"/>
        <v>92.91028743888236</v>
      </c>
      <c r="AP55" s="16">
        <f t="shared" si="119"/>
        <v>91.05208169010466</v>
      </c>
      <c r="AQ55" s="16">
        <f t="shared" si="119"/>
        <v>89.23104005630246</v>
      </c>
      <c r="AR55" s="16">
        <f t="shared" si="119"/>
        <v>87.44641925517652</v>
      </c>
      <c r="AS55" s="16">
        <f t="shared" si="119"/>
        <v>85.69749087007297</v>
      </c>
      <c r="AT55" s="16">
        <f t="shared" si="119"/>
        <v>83.98354105267153</v>
      </c>
      <c r="AU55" s="16">
        <f t="shared" si="119"/>
        <v>82.30387023161809</v>
      </c>
      <c r="AV55" s="16">
        <f aca="true" t="shared" si="120" ref="AV55:CA55">AV51+AV52+AV54+AV53</f>
        <v>80.65779282698576</v>
      </c>
      <c r="AW55" s="16">
        <f t="shared" si="120"/>
        <v>79.04463697044595</v>
      </c>
      <c r="AX55" s="16">
        <f t="shared" si="120"/>
        <v>77.46374423103713</v>
      </c>
      <c r="AY55" s="16">
        <f t="shared" si="120"/>
        <v>-658.7760519056012</v>
      </c>
      <c r="AZ55" s="16">
        <f t="shared" si="120"/>
        <v>74.39617995948807</v>
      </c>
      <c r="BA55" s="16">
        <f t="shared" si="120"/>
        <v>72.90825636029827</v>
      </c>
      <c r="BB55" s="16">
        <f t="shared" si="120"/>
        <v>71.45009123309238</v>
      </c>
      <c r="BC55" s="16">
        <f t="shared" si="120"/>
        <v>70.02108940843036</v>
      </c>
      <c r="BD55" s="16">
        <f t="shared" si="120"/>
        <v>68.62066762026193</v>
      </c>
      <c r="BE55" s="16">
        <f t="shared" si="120"/>
        <v>67.24825426785655</v>
      </c>
      <c r="BF55" s="16">
        <f t="shared" si="120"/>
        <v>65.90328918249946</v>
      </c>
      <c r="BG55" s="16">
        <f t="shared" si="120"/>
        <v>64.58522339884951</v>
      </c>
      <c r="BH55" s="16">
        <f t="shared" si="120"/>
        <v>63.2935189308725</v>
      </c>
      <c r="BI55" s="16">
        <f t="shared" si="120"/>
        <v>62.02764855225506</v>
      </c>
      <c r="BJ55" s="16">
        <f t="shared" si="120"/>
        <v>60.78709558120994</v>
      </c>
      <c r="BK55" s="16">
        <f t="shared" si="120"/>
        <v>-516.9525851263097</v>
      </c>
      <c r="BL55" s="16">
        <f t="shared" si="120"/>
        <v>58.37992659619403</v>
      </c>
      <c r="BM55" s="16">
        <f t="shared" si="120"/>
        <v>57.21232806427013</v>
      </c>
      <c r="BN55" s="16">
        <f t="shared" si="120"/>
        <v>56.06808150298478</v>
      </c>
      <c r="BO55" s="16">
        <f t="shared" si="120"/>
        <v>54.94671987292506</v>
      </c>
      <c r="BP55" s="16">
        <f t="shared" si="120"/>
        <v>53.84778547546654</v>
      </c>
      <c r="BQ55" s="16">
        <f t="shared" si="120"/>
        <v>52.770829765957146</v>
      </c>
      <c r="BR55" s="16">
        <f t="shared" si="120"/>
        <v>51.71541317063806</v>
      </c>
      <c r="BS55" s="16">
        <f t="shared" si="120"/>
        <v>50.68110490722529</v>
      </c>
      <c r="BT55" s="16">
        <f t="shared" si="120"/>
        <v>49.66748280908081</v>
      </c>
      <c r="BU55" s="16">
        <f t="shared" si="120"/>
        <v>48.67413315289914</v>
      </c>
      <c r="BV55" s="16">
        <f t="shared" si="120"/>
        <v>47.700650489841166</v>
      </c>
      <c r="BW55" s="16">
        <f t="shared" si="120"/>
        <v>-467.8952430342054</v>
      </c>
      <c r="BX55" s="16">
        <f t="shared" si="120"/>
        <v>46.74663748004439</v>
      </c>
      <c r="BY55" s="16">
        <f t="shared" si="120"/>
        <v>46.74663748004428</v>
      </c>
      <c r="BZ55" s="16">
        <f t="shared" si="120"/>
        <v>46.74663748004439</v>
      </c>
      <c r="CA55" s="16">
        <f t="shared" si="120"/>
        <v>46.746637480044335</v>
      </c>
      <c r="CB55" s="16">
        <f aca="true" t="shared" si="121" ref="CB55:CT55">CB51+CB52+CB54+CB53</f>
        <v>46.746637480044335</v>
      </c>
      <c r="CC55" s="16">
        <f t="shared" si="121"/>
        <v>46.746637480044335</v>
      </c>
      <c r="CD55" s="16">
        <f t="shared" si="121"/>
        <v>46.746637480044335</v>
      </c>
      <c r="CE55" s="16">
        <f t="shared" si="121"/>
        <v>46.746637480044335</v>
      </c>
      <c r="CF55" s="16">
        <f t="shared" si="121"/>
        <v>46.746637480044335</v>
      </c>
      <c r="CG55" s="16">
        <f t="shared" si="121"/>
        <v>46.746637480044335</v>
      </c>
      <c r="CH55" s="16">
        <f t="shared" si="121"/>
        <v>46.74663748004439</v>
      </c>
      <c r="CI55" s="16">
        <f t="shared" si="121"/>
        <v>-425.00841965801794</v>
      </c>
      <c r="CJ55" s="16">
        <f t="shared" si="121"/>
        <v>46.74663748004439</v>
      </c>
      <c r="CK55" s="16">
        <f t="shared" si="121"/>
        <v>46.74663748004428</v>
      </c>
      <c r="CL55" s="16">
        <f t="shared" si="121"/>
        <v>46.746637480044335</v>
      </c>
      <c r="CM55" s="16">
        <f t="shared" si="121"/>
        <v>46.746637480044335</v>
      </c>
      <c r="CN55" s="16">
        <f t="shared" si="121"/>
        <v>46.746637480044335</v>
      </c>
      <c r="CO55" s="16">
        <f t="shared" si="121"/>
        <v>46.746637480044335</v>
      </c>
      <c r="CP55" s="16">
        <f t="shared" si="121"/>
        <v>46.746637480044335</v>
      </c>
      <c r="CQ55" s="16">
        <f t="shared" si="121"/>
        <v>46.746637480044335</v>
      </c>
      <c r="CR55" s="16">
        <f t="shared" si="121"/>
        <v>46.746637480044335</v>
      </c>
      <c r="CS55" s="16">
        <f t="shared" si="121"/>
        <v>46.74663748004439</v>
      </c>
      <c r="CT55" s="16">
        <f t="shared" si="121"/>
        <v>186.74663748004195</v>
      </c>
      <c r="CV55" s="16">
        <f>SUM(P55:CU55)</f>
        <v>2195.6928645564008</v>
      </c>
    </row>
    <row r="56" spans="2:100" s="6" customFormat="1" ht="12.75">
      <c r="B56" s="16"/>
      <c r="C56" s="16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V56" s="16"/>
    </row>
    <row r="57" spans="1:100" s="3" customFormat="1" ht="12.75">
      <c r="A57" s="3" t="s">
        <v>1</v>
      </c>
      <c r="B57" s="4"/>
      <c r="C57" s="4"/>
      <c r="D57" s="108">
        <f aca="true" t="shared" si="122" ref="D57:AI57">D55+D40</f>
        <v>196.2</v>
      </c>
      <c r="E57" s="108">
        <f t="shared" si="122"/>
        <v>192.2760000000001</v>
      </c>
      <c r="F57" s="108">
        <f t="shared" si="122"/>
        <v>188.43047999999985</v>
      </c>
      <c r="G57" s="108">
        <f t="shared" si="122"/>
        <v>184.66187039999994</v>
      </c>
      <c r="H57" s="108">
        <f t="shared" si="122"/>
        <v>180.96863299200004</v>
      </c>
      <c r="I57" s="108">
        <f t="shared" si="122"/>
        <v>177.34926033216004</v>
      </c>
      <c r="J57" s="108">
        <f t="shared" si="122"/>
        <v>173.80227512551676</v>
      </c>
      <c r="K57" s="108">
        <f t="shared" si="122"/>
        <v>170.32622962300647</v>
      </c>
      <c r="L57" s="108">
        <f t="shared" si="122"/>
        <v>166.91970503054637</v>
      </c>
      <c r="M57" s="108">
        <f t="shared" si="122"/>
        <v>163.58131092993537</v>
      </c>
      <c r="N57" s="108">
        <f t="shared" si="122"/>
        <v>160.30968471133667</v>
      </c>
      <c r="O57" s="108">
        <f t="shared" si="122"/>
        <v>157.10349101710995</v>
      </c>
      <c r="P57" s="108">
        <f t="shared" si="122"/>
        <v>153.9614211967676</v>
      </c>
      <c r="Q57" s="108">
        <f t="shared" si="122"/>
        <v>150.88219277283233</v>
      </c>
      <c r="R57" s="108">
        <f t="shared" si="122"/>
        <v>147.86454891737583</v>
      </c>
      <c r="S57" s="108">
        <f t="shared" si="122"/>
        <v>144.90725793902834</v>
      </c>
      <c r="T57" s="108">
        <f t="shared" si="122"/>
        <v>142.00911278024762</v>
      </c>
      <c r="U57" s="108">
        <f t="shared" si="122"/>
        <v>139.1689305246426</v>
      </c>
      <c r="V57" s="108">
        <f t="shared" si="122"/>
        <v>136.3855519141498</v>
      </c>
      <c r="W57" s="108">
        <f t="shared" si="122"/>
        <v>133.65784087586687</v>
      </c>
      <c r="X57" s="108">
        <f t="shared" si="122"/>
        <v>130.98468405834953</v>
      </c>
      <c r="Y57" s="108">
        <f t="shared" si="122"/>
        <v>128.3649903771825</v>
      </c>
      <c r="Z57" s="108">
        <f t="shared" si="122"/>
        <v>125.79769056963885</v>
      </c>
      <c r="AA57" s="108">
        <f t="shared" si="122"/>
        <v>123.2817367582461</v>
      </c>
      <c r="AB57" s="108">
        <f t="shared" si="122"/>
        <v>120.81610202308121</v>
      </c>
      <c r="AC57" s="108">
        <f t="shared" si="122"/>
        <v>118.39977998261952</v>
      </c>
      <c r="AD57" s="108">
        <f t="shared" si="122"/>
        <v>116.03178438296717</v>
      </c>
      <c r="AE57" s="108">
        <f t="shared" si="122"/>
        <v>113.71114869530783</v>
      </c>
      <c r="AF57" s="108">
        <f t="shared" si="122"/>
        <v>111.43692572140164</v>
      </c>
      <c r="AG57" s="108">
        <f t="shared" si="122"/>
        <v>109.2081872069736</v>
      </c>
      <c r="AH57" s="108">
        <f t="shared" si="122"/>
        <v>107.02402346283412</v>
      </c>
      <c r="AI57" s="108">
        <f t="shared" si="122"/>
        <v>104.88354299357744</v>
      </c>
      <c r="AJ57" s="108">
        <f aca="true" t="shared" si="123" ref="AJ57:BO57">AJ55+AJ40</f>
        <v>102.78587213370582</v>
      </c>
      <c r="AK57" s="108">
        <f t="shared" si="123"/>
        <v>100.73015469103173</v>
      </c>
      <c r="AL57" s="108">
        <f t="shared" si="123"/>
        <v>98.71555159721115</v>
      </c>
      <c r="AM57" s="108">
        <f t="shared" si="123"/>
        <v>96.74124056526693</v>
      </c>
      <c r="AN57" s="108">
        <f t="shared" si="123"/>
        <v>94.80641575396152</v>
      </c>
      <c r="AO57" s="108">
        <f t="shared" si="123"/>
        <v>92.91028743888236</v>
      </c>
      <c r="AP57" s="108">
        <f t="shared" si="123"/>
        <v>91.05208169010466</v>
      </c>
      <c r="AQ57" s="108">
        <f t="shared" si="123"/>
        <v>89.23104005630246</v>
      </c>
      <c r="AR57" s="108">
        <f t="shared" si="123"/>
        <v>87.44641925517652</v>
      </c>
      <c r="AS57" s="108">
        <f t="shared" si="123"/>
        <v>85.69749087007297</v>
      </c>
      <c r="AT57" s="108">
        <f t="shared" si="123"/>
        <v>83.98354105267153</v>
      </c>
      <c r="AU57" s="108">
        <f t="shared" si="123"/>
        <v>82.30387023161809</v>
      </c>
      <c r="AV57" s="108">
        <f t="shared" si="123"/>
        <v>80.65779282698576</v>
      </c>
      <c r="AW57" s="108">
        <f t="shared" si="123"/>
        <v>79.04463697044595</v>
      </c>
      <c r="AX57" s="108">
        <f t="shared" si="123"/>
        <v>77.46374423103713</v>
      </c>
      <c r="AY57" s="108">
        <f t="shared" si="123"/>
        <v>75.91446934641635</v>
      </c>
      <c r="AZ57" s="108">
        <f t="shared" si="123"/>
        <v>74.39617995948807</v>
      </c>
      <c r="BA57" s="108">
        <f t="shared" si="123"/>
        <v>72.90825636029827</v>
      </c>
      <c r="BB57" s="108">
        <f t="shared" si="123"/>
        <v>71.45009123309238</v>
      </c>
      <c r="BC57" s="108">
        <f t="shared" si="123"/>
        <v>70.02108940843036</v>
      </c>
      <c r="BD57" s="108">
        <f t="shared" si="123"/>
        <v>68.62066762026193</v>
      </c>
      <c r="BE57" s="108">
        <f t="shared" si="123"/>
        <v>67.24825426785655</v>
      </c>
      <c r="BF57" s="108">
        <f t="shared" si="123"/>
        <v>65.90328918249946</v>
      </c>
      <c r="BG57" s="108">
        <f t="shared" si="123"/>
        <v>64.58522339884951</v>
      </c>
      <c r="BH57" s="108">
        <f t="shared" si="123"/>
        <v>63.2935189308725</v>
      </c>
      <c r="BI57" s="108">
        <f t="shared" si="123"/>
        <v>62.02764855225506</v>
      </c>
      <c r="BJ57" s="108">
        <f t="shared" si="123"/>
        <v>60.78709558120994</v>
      </c>
      <c r="BK57" s="108">
        <f t="shared" si="123"/>
        <v>59.57135366958573</v>
      </c>
      <c r="BL57" s="108">
        <f t="shared" si="123"/>
        <v>58.37992659619403</v>
      </c>
      <c r="BM57" s="108">
        <f t="shared" si="123"/>
        <v>57.21232806427013</v>
      </c>
      <c r="BN57" s="108">
        <f t="shared" si="123"/>
        <v>56.06808150298478</v>
      </c>
      <c r="BO57" s="108">
        <f t="shared" si="123"/>
        <v>54.94671987292506</v>
      </c>
      <c r="BP57" s="108">
        <f aca="true" t="shared" si="124" ref="BP57:CT57">BP55+BP40</f>
        <v>53.84778547546654</v>
      </c>
      <c r="BQ57" s="108">
        <f t="shared" si="124"/>
        <v>52.770829765957146</v>
      </c>
      <c r="BR57" s="108">
        <f t="shared" si="124"/>
        <v>51.71541317063806</v>
      </c>
      <c r="BS57" s="108">
        <f t="shared" si="124"/>
        <v>50.68110490722529</v>
      </c>
      <c r="BT57" s="108">
        <f t="shared" si="124"/>
        <v>49.66748280908081</v>
      </c>
      <c r="BU57" s="108">
        <f t="shared" si="124"/>
        <v>48.67413315289914</v>
      </c>
      <c r="BV57" s="108">
        <f t="shared" si="124"/>
        <v>47.700650489841166</v>
      </c>
      <c r="BW57" s="108">
        <f t="shared" si="124"/>
        <v>46.7466374800444</v>
      </c>
      <c r="BX57" s="108">
        <f t="shared" si="124"/>
        <v>46.74663748004439</v>
      </c>
      <c r="BY57" s="108">
        <f t="shared" si="124"/>
        <v>46.74663748004428</v>
      </c>
      <c r="BZ57" s="108">
        <f t="shared" si="124"/>
        <v>46.74663748004439</v>
      </c>
      <c r="CA57" s="108">
        <f t="shared" si="124"/>
        <v>46.746637480044335</v>
      </c>
      <c r="CB57" s="108">
        <f t="shared" si="124"/>
        <v>46.746637480044335</v>
      </c>
      <c r="CC57" s="108">
        <f t="shared" si="124"/>
        <v>46.746637480044335</v>
      </c>
      <c r="CD57" s="108">
        <f t="shared" si="124"/>
        <v>46.746637480044335</v>
      </c>
      <c r="CE57" s="108">
        <f t="shared" si="124"/>
        <v>46.746637480044335</v>
      </c>
      <c r="CF57" s="108">
        <f t="shared" si="124"/>
        <v>46.746637480044335</v>
      </c>
      <c r="CG57" s="108">
        <f t="shared" si="124"/>
        <v>46.746637480044335</v>
      </c>
      <c r="CH57" s="108">
        <f t="shared" si="124"/>
        <v>46.74663748004439</v>
      </c>
      <c r="CI57" s="108">
        <f t="shared" si="124"/>
        <v>46.74663748004434</v>
      </c>
      <c r="CJ57" s="108">
        <f t="shared" si="124"/>
        <v>46.74663748004439</v>
      </c>
      <c r="CK57" s="108">
        <f t="shared" si="124"/>
        <v>46.74663748004428</v>
      </c>
      <c r="CL57" s="108">
        <f t="shared" si="124"/>
        <v>46.746637480044335</v>
      </c>
      <c r="CM57" s="108">
        <f t="shared" si="124"/>
        <v>46.746637480044335</v>
      </c>
      <c r="CN57" s="108">
        <f t="shared" si="124"/>
        <v>46.746637480044335</v>
      </c>
      <c r="CO57" s="108">
        <f t="shared" si="124"/>
        <v>46.746637480044335</v>
      </c>
      <c r="CP57" s="108">
        <f t="shared" si="124"/>
        <v>46.746637480044335</v>
      </c>
      <c r="CQ57" s="108">
        <f t="shared" si="124"/>
        <v>46.746637480044335</v>
      </c>
      <c r="CR57" s="108">
        <f t="shared" si="124"/>
        <v>46.746637480044335</v>
      </c>
      <c r="CS57" s="108">
        <f t="shared" si="124"/>
        <v>46.74663748004439</v>
      </c>
      <c r="CT57" s="108">
        <f t="shared" si="124"/>
        <v>186.74663748004195</v>
      </c>
      <c r="CV57" s="4"/>
    </row>
    <row r="58" spans="1:100" s="6" customFormat="1" ht="12.75">
      <c r="A58" s="6" t="s">
        <v>2</v>
      </c>
      <c r="B58" s="16"/>
      <c r="C58" s="16"/>
      <c r="D58" s="105"/>
      <c r="E58" s="109">
        <f>E57/D57-1</f>
        <v>-0.019999999999999463</v>
      </c>
      <c r="F58" s="109">
        <f aca="true" t="shared" si="125" ref="F58:BQ58">F57/E57-1</f>
        <v>-0.02000000000000124</v>
      </c>
      <c r="G58" s="109">
        <f t="shared" si="125"/>
        <v>-0.019999999999999463</v>
      </c>
      <c r="H58" s="109">
        <f t="shared" si="125"/>
        <v>-0.019999999999999463</v>
      </c>
      <c r="I58" s="109">
        <f t="shared" si="125"/>
        <v>-0.020000000000000018</v>
      </c>
      <c r="J58" s="109">
        <f t="shared" si="125"/>
        <v>-0.020000000000000462</v>
      </c>
      <c r="K58" s="109">
        <f t="shared" si="125"/>
        <v>-0.019999999999999685</v>
      </c>
      <c r="L58" s="109">
        <f t="shared" si="125"/>
        <v>-0.019999999999999796</v>
      </c>
      <c r="M58" s="109">
        <f t="shared" si="125"/>
        <v>-0.020000000000000462</v>
      </c>
      <c r="N58" s="109">
        <f t="shared" si="125"/>
        <v>-0.019999999999999907</v>
      </c>
      <c r="O58" s="109">
        <f t="shared" si="125"/>
        <v>-0.019999999999999907</v>
      </c>
      <c r="P58" s="109">
        <f t="shared" si="125"/>
        <v>-0.020000000000001017</v>
      </c>
      <c r="Q58" s="109">
        <f t="shared" si="125"/>
        <v>-0.019999999999999463</v>
      </c>
      <c r="R58" s="109">
        <f t="shared" si="125"/>
        <v>-0.01999999999999902</v>
      </c>
      <c r="S58" s="109">
        <f t="shared" si="125"/>
        <v>-0.019999999999999796</v>
      </c>
      <c r="T58" s="109">
        <f t="shared" si="125"/>
        <v>-0.020000000000001017</v>
      </c>
      <c r="U58" s="109">
        <f t="shared" si="125"/>
        <v>-0.020000000000000462</v>
      </c>
      <c r="V58" s="109">
        <f t="shared" si="125"/>
        <v>-0.019999999999999685</v>
      </c>
      <c r="W58" s="109">
        <f t="shared" si="125"/>
        <v>-0.019999999999999574</v>
      </c>
      <c r="X58" s="109">
        <f t="shared" si="125"/>
        <v>-0.020000000000000018</v>
      </c>
      <c r="Y58" s="109">
        <f t="shared" si="125"/>
        <v>-0.02000000000000035</v>
      </c>
      <c r="Z58" s="109">
        <f t="shared" si="125"/>
        <v>-0.020000000000000018</v>
      </c>
      <c r="AA58" s="109">
        <f t="shared" si="125"/>
        <v>-0.019999999999999796</v>
      </c>
      <c r="AB58" s="109">
        <f t="shared" si="125"/>
        <v>-0.019999999999999685</v>
      </c>
      <c r="AC58" s="109">
        <f t="shared" si="125"/>
        <v>-0.020000000000000573</v>
      </c>
      <c r="AD58" s="109">
        <f t="shared" si="125"/>
        <v>-0.019999999999999574</v>
      </c>
      <c r="AE58" s="109">
        <f t="shared" si="125"/>
        <v>-0.020000000000000018</v>
      </c>
      <c r="AF58" s="109">
        <f t="shared" si="125"/>
        <v>-0.02000000000000035</v>
      </c>
      <c r="AG58" s="109">
        <f t="shared" si="125"/>
        <v>-0.020000000000000018</v>
      </c>
      <c r="AH58" s="109">
        <f t="shared" si="125"/>
        <v>-0.02000000000000013</v>
      </c>
      <c r="AI58" s="109">
        <f t="shared" si="125"/>
        <v>-0.020000000000000018</v>
      </c>
      <c r="AJ58" s="109">
        <f t="shared" si="125"/>
        <v>-0.020000000000000573</v>
      </c>
      <c r="AK58" s="109">
        <f t="shared" si="125"/>
        <v>-0.019999999999999796</v>
      </c>
      <c r="AL58" s="109">
        <f t="shared" si="125"/>
        <v>-0.019999999999999463</v>
      </c>
      <c r="AM58" s="109">
        <f t="shared" si="125"/>
        <v>-0.019999999999999907</v>
      </c>
      <c r="AN58" s="109">
        <f t="shared" si="125"/>
        <v>-0.020000000000000795</v>
      </c>
      <c r="AO58" s="109">
        <f t="shared" si="125"/>
        <v>-0.01999999999999913</v>
      </c>
      <c r="AP58" s="109">
        <f t="shared" si="125"/>
        <v>-0.020000000000000684</v>
      </c>
      <c r="AQ58" s="109">
        <f t="shared" si="125"/>
        <v>-0.020000000000001128</v>
      </c>
      <c r="AR58" s="109">
        <f t="shared" si="125"/>
        <v>-0.019999999999998797</v>
      </c>
      <c r="AS58" s="109">
        <f t="shared" si="125"/>
        <v>-0.02000000000000024</v>
      </c>
      <c r="AT58" s="109">
        <f t="shared" si="125"/>
        <v>-0.019999999999999796</v>
      </c>
      <c r="AU58" s="109">
        <f t="shared" si="125"/>
        <v>-0.020000000000000018</v>
      </c>
      <c r="AV58" s="109">
        <f t="shared" si="125"/>
        <v>-0.019999999999999685</v>
      </c>
      <c r="AW58" s="109">
        <f t="shared" si="125"/>
        <v>-0.020000000000001128</v>
      </c>
      <c r="AX58" s="109">
        <f t="shared" si="125"/>
        <v>-0.019999999999998797</v>
      </c>
      <c r="AY58" s="109">
        <f t="shared" si="125"/>
        <v>-0.02000000000000035</v>
      </c>
      <c r="AZ58" s="109">
        <f t="shared" si="125"/>
        <v>-0.019999999999999463</v>
      </c>
      <c r="BA58" s="109">
        <f t="shared" si="125"/>
        <v>-0.020000000000000462</v>
      </c>
      <c r="BB58" s="109">
        <f t="shared" si="125"/>
        <v>-0.019999999999998908</v>
      </c>
      <c r="BC58" s="109">
        <f t="shared" si="125"/>
        <v>-0.02000000000000246</v>
      </c>
      <c r="BD58" s="109">
        <f t="shared" si="125"/>
        <v>-0.019999999999997464</v>
      </c>
      <c r="BE58" s="109">
        <f t="shared" si="125"/>
        <v>-0.020000000000002016</v>
      </c>
      <c r="BF58" s="109">
        <f t="shared" si="125"/>
        <v>-0.01999999999999935</v>
      </c>
      <c r="BG58" s="109">
        <f t="shared" si="125"/>
        <v>-0.019999999999999463</v>
      </c>
      <c r="BH58" s="109">
        <f t="shared" si="125"/>
        <v>-0.02000000000000024</v>
      </c>
      <c r="BI58" s="109">
        <f t="shared" si="125"/>
        <v>-0.019999999999999907</v>
      </c>
      <c r="BJ58" s="109">
        <f t="shared" si="125"/>
        <v>-0.02000000000000024</v>
      </c>
      <c r="BK58" s="109">
        <f t="shared" si="125"/>
        <v>-0.02000000000000013</v>
      </c>
      <c r="BL58" s="109">
        <f t="shared" si="125"/>
        <v>-0.019999999999999796</v>
      </c>
      <c r="BM58" s="109">
        <f t="shared" si="125"/>
        <v>-0.02000000000000035</v>
      </c>
      <c r="BN58" s="109">
        <f t="shared" si="125"/>
        <v>-0.01999999999999902</v>
      </c>
      <c r="BO58" s="109">
        <f t="shared" si="125"/>
        <v>-0.020000000000000462</v>
      </c>
      <c r="BP58" s="109">
        <f t="shared" si="125"/>
        <v>-0.02000000000000035</v>
      </c>
      <c r="BQ58" s="109">
        <f t="shared" si="125"/>
        <v>-0.020000000000001128</v>
      </c>
      <c r="BR58" s="109">
        <f aca="true" t="shared" si="126" ref="BR58:CT58">BR57/BQ57-1</f>
        <v>-0.019999999999998908</v>
      </c>
      <c r="BS58" s="109">
        <f t="shared" si="126"/>
        <v>-0.02000000000000013</v>
      </c>
      <c r="BT58" s="109">
        <f t="shared" si="126"/>
        <v>-0.019999999999999463</v>
      </c>
      <c r="BU58" s="109">
        <f t="shared" si="126"/>
        <v>-0.020000000000001128</v>
      </c>
      <c r="BV58" s="109">
        <f t="shared" si="126"/>
        <v>-0.019999999999999796</v>
      </c>
      <c r="BW58" s="109">
        <f t="shared" si="126"/>
        <v>-0.019999999999998797</v>
      </c>
      <c r="BX58" s="109">
        <f t="shared" si="126"/>
        <v>0</v>
      </c>
      <c r="BY58" s="109">
        <f t="shared" si="126"/>
        <v>-2.4424906541753444E-15</v>
      </c>
      <c r="BZ58" s="109">
        <f t="shared" si="126"/>
        <v>2.4424906541753444E-15</v>
      </c>
      <c r="CA58" s="109">
        <f t="shared" si="126"/>
        <v>-1.2212453270876722E-15</v>
      </c>
      <c r="CB58" s="109">
        <f t="shared" si="126"/>
        <v>0</v>
      </c>
      <c r="CC58" s="109">
        <f t="shared" si="126"/>
        <v>0</v>
      </c>
      <c r="CD58" s="109">
        <f t="shared" si="126"/>
        <v>0</v>
      </c>
      <c r="CE58" s="109">
        <f t="shared" si="126"/>
        <v>0</v>
      </c>
      <c r="CF58" s="109">
        <f t="shared" si="126"/>
        <v>0</v>
      </c>
      <c r="CG58" s="109">
        <f t="shared" si="126"/>
        <v>0</v>
      </c>
      <c r="CH58" s="109">
        <f t="shared" si="126"/>
        <v>0</v>
      </c>
      <c r="CI58" s="109">
        <f t="shared" si="126"/>
        <v>-1.1102230246251565E-15</v>
      </c>
      <c r="CJ58" s="109">
        <f t="shared" si="126"/>
        <v>0</v>
      </c>
      <c r="CK58" s="109">
        <f t="shared" si="126"/>
        <v>-2.4424906541753444E-15</v>
      </c>
      <c r="CL58" s="109">
        <f t="shared" si="126"/>
        <v>0</v>
      </c>
      <c r="CM58" s="109">
        <f t="shared" si="126"/>
        <v>0</v>
      </c>
      <c r="CN58" s="109">
        <f t="shared" si="126"/>
        <v>0</v>
      </c>
      <c r="CO58" s="109">
        <f t="shared" si="126"/>
        <v>0</v>
      </c>
      <c r="CP58" s="109">
        <f t="shared" si="126"/>
        <v>0</v>
      </c>
      <c r="CQ58" s="109">
        <f t="shared" si="126"/>
        <v>0</v>
      </c>
      <c r="CR58" s="109">
        <f t="shared" si="126"/>
        <v>0</v>
      </c>
      <c r="CS58" s="109">
        <f t="shared" si="126"/>
        <v>0</v>
      </c>
      <c r="CT58" s="109">
        <f t="shared" si="126"/>
        <v>2.994867813963346</v>
      </c>
      <c r="CV58" s="16"/>
    </row>
    <row r="59" spans="1:100" s="6" customFormat="1" ht="12.75">
      <c r="A59" s="6" t="s">
        <v>4</v>
      </c>
      <c r="B59" s="16"/>
      <c r="C59" s="16"/>
      <c r="D59" s="105">
        <f aca="true" t="shared" si="127" ref="D59:AI59">D57*D85</f>
        <v>194.54635597421913</v>
      </c>
      <c r="E59" s="105">
        <f t="shared" si="127"/>
        <v>189.0485164647842</v>
      </c>
      <c r="F59" s="105">
        <f t="shared" si="127"/>
        <v>183.70604475507017</v>
      </c>
      <c r="G59" s="105">
        <f t="shared" si="127"/>
        <v>178.5145501834099</v>
      </c>
      <c r="H59" s="105">
        <f t="shared" si="127"/>
        <v>173.4697661673196</v>
      </c>
      <c r="I59" s="105">
        <f t="shared" si="127"/>
        <v>168.56754669704827</v>
      </c>
      <c r="J59" s="105">
        <f t="shared" si="127"/>
        <v>163.8038629282174</v>
      </c>
      <c r="K59" s="105">
        <f t="shared" si="127"/>
        <v>159.1747998707517</v>
      </c>
      <c r="L59" s="105">
        <f t="shared" si="127"/>
        <v>154.67655317137996</v>
      </c>
      <c r="M59" s="105">
        <f t="shared" si="127"/>
        <v>150.30542598706228</v>
      </c>
      <c r="N59" s="105">
        <f t="shared" si="127"/>
        <v>146.05782594677348</v>
      </c>
      <c r="O59" s="105">
        <f t="shared" si="127"/>
        <v>141.9302621991453</v>
      </c>
      <c r="P59" s="105">
        <f t="shared" si="127"/>
        <v>137.91934254354214</v>
      </c>
      <c r="Q59" s="105">
        <f t="shared" si="127"/>
        <v>134.02177064221257</v>
      </c>
      <c r="R59" s="105">
        <f t="shared" si="127"/>
        <v>130.23434331122306</v>
      </c>
      <c r="S59" s="105">
        <f t="shared" si="127"/>
        <v>126.55394788795105</v>
      </c>
      <c r="T59" s="105">
        <f t="shared" si="127"/>
        <v>122.97755967297164</v>
      </c>
      <c r="U59" s="105">
        <f t="shared" si="127"/>
        <v>119.50223944423615</v>
      </c>
      <c r="V59" s="105">
        <f t="shared" si="127"/>
        <v>116.12513104149875</v>
      </c>
      <c r="W59" s="105">
        <f t="shared" si="127"/>
        <v>112.84345901900726</v>
      </c>
      <c r="X59" s="105">
        <f t="shared" si="127"/>
        <v>109.65452636452864</v>
      </c>
      <c r="Y59" s="105">
        <f t="shared" si="127"/>
        <v>106.55571228283394</v>
      </c>
      <c r="Z59" s="105">
        <f t="shared" si="127"/>
        <v>103.54447004182178</v>
      </c>
      <c r="AA59" s="105">
        <f t="shared" si="127"/>
        <v>100.61832487950953</v>
      </c>
      <c r="AB59" s="105">
        <f t="shared" si="127"/>
        <v>97.77487197017292</v>
      </c>
      <c r="AC59" s="105">
        <f t="shared" si="127"/>
        <v>95.01177444796173</v>
      </c>
      <c r="AD59" s="105">
        <f t="shared" si="127"/>
        <v>92.32676148636841</v>
      </c>
      <c r="AE59" s="105">
        <f t="shared" si="127"/>
        <v>89.7176264319693</v>
      </c>
      <c r="AF59" s="105">
        <f t="shared" si="127"/>
        <v>87.18222499090717</v>
      </c>
      <c r="AG59" s="105">
        <f t="shared" si="127"/>
        <v>84.71847346662274</v>
      </c>
      <c r="AH59" s="105">
        <f t="shared" si="127"/>
        <v>82.32434704738749</v>
      </c>
      <c r="AI59" s="105">
        <f t="shared" si="127"/>
        <v>79.99787814223077</v>
      </c>
      <c r="AJ59" s="105">
        <f aca="true" t="shared" si="128" ref="AJ59:BO59">AJ57*AJ85</f>
        <v>77.73715476389303</v>
      </c>
      <c r="AK59" s="105">
        <f t="shared" si="128"/>
        <v>75.54031895747664</v>
      </c>
      <c r="AL59" s="105">
        <f t="shared" si="128"/>
        <v>73.40556527350239</v>
      </c>
      <c r="AM59" s="105">
        <f t="shared" si="128"/>
        <v>71.33113928411736</v>
      </c>
      <c r="AN59" s="105">
        <f t="shared" si="128"/>
        <v>69.31533614123445</v>
      </c>
      <c r="AO59" s="105">
        <f t="shared" si="128"/>
        <v>67.35649917541876</v>
      </c>
      <c r="AP59" s="105">
        <f t="shared" si="128"/>
        <v>65.45301853436823</v>
      </c>
      <c r="AQ59" s="105">
        <f t="shared" si="128"/>
        <v>63.60332985987187</v>
      </c>
      <c r="AR59" s="105">
        <f t="shared" si="128"/>
        <v>61.80591300215619</v>
      </c>
      <c r="AS59" s="105">
        <f t="shared" si="128"/>
        <v>60.059290770563265</v>
      </c>
      <c r="AT59" s="105">
        <f t="shared" si="128"/>
        <v>58.36202771953596</v>
      </c>
      <c r="AU59" s="105">
        <f t="shared" si="128"/>
        <v>56.71272896890951</v>
      </c>
      <c r="AV59" s="105">
        <f t="shared" si="128"/>
        <v>55.110039057542224</v>
      </c>
      <c r="AW59" s="105">
        <f t="shared" si="128"/>
        <v>53.55264082934191</v>
      </c>
      <c r="AX59" s="105">
        <f t="shared" si="128"/>
        <v>52.03925435077357</v>
      </c>
      <c r="AY59" s="105">
        <f t="shared" si="128"/>
        <v>50.568635858956945</v>
      </c>
      <c r="AZ59" s="105">
        <f t="shared" si="128"/>
        <v>49.13957673949215</v>
      </c>
      <c r="BA59" s="105">
        <f t="shared" si="128"/>
        <v>47.75090253317034</v>
      </c>
      <c r="BB59" s="105">
        <f t="shared" si="128"/>
        <v>46.401471970755566</v>
      </c>
      <c r="BC59" s="105">
        <f t="shared" si="128"/>
        <v>45.090176035042475</v>
      </c>
      <c r="BD59" s="105">
        <f t="shared" si="128"/>
        <v>43.81593704942166</v>
      </c>
      <c r="BE59" s="105">
        <f t="shared" si="128"/>
        <v>42.577707792199455</v>
      </c>
      <c r="BF59" s="105">
        <f t="shared" si="128"/>
        <v>41.37447063594992</v>
      </c>
      <c r="BG59" s="105">
        <f t="shared" si="128"/>
        <v>40.20523671118586</v>
      </c>
      <c r="BH59" s="105">
        <f t="shared" si="128"/>
        <v>39.06904509366597</v>
      </c>
      <c r="BI59" s="105">
        <f t="shared" si="128"/>
        <v>37.96496201466798</v>
      </c>
      <c r="BJ59" s="105">
        <f t="shared" si="128"/>
        <v>36.89208009357919</v>
      </c>
      <c r="BK59" s="105">
        <f t="shared" si="128"/>
        <v>35.849517592174124</v>
      </c>
      <c r="BL59" s="105">
        <f t="shared" si="128"/>
        <v>34.83641768996594</v>
      </c>
      <c r="BM59" s="105">
        <f t="shared" si="128"/>
        <v>33.851947780036305</v>
      </c>
      <c r="BN59" s="105">
        <f t="shared" si="128"/>
        <v>32.89529878476511</v>
      </c>
      <c r="BO59" s="105">
        <f t="shared" si="128"/>
        <v>31.965684490897168</v>
      </c>
      <c r="BP59" s="105">
        <f aca="true" t="shared" si="129" ref="BP59:CT59">BP57*BP85</f>
        <v>31.06234090340031</v>
      </c>
      <c r="BQ59" s="105">
        <f t="shared" si="129"/>
        <v>30.184525617582814</v>
      </c>
      <c r="BR59" s="105">
        <f t="shared" si="129"/>
        <v>29.331517208955077</v>
      </c>
      <c r="BS59" s="105">
        <f t="shared" si="129"/>
        <v>28.502614640333142</v>
      </c>
      <c r="BT59" s="105">
        <f t="shared" si="129"/>
        <v>27.697136685698062</v>
      </c>
      <c r="BU59" s="105">
        <f t="shared" si="129"/>
        <v>26.914421370336214</v>
      </c>
      <c r="BV59" s="105">
        <f t="shared" si="129"/>
        <v>26.15382542680168</v>
      </c>
      <c r="BW59" s="105">
        <f t="shared" si="129"/>
        <v>25.414723766252532</v>
      </c>
      <c r="BX59" s="105">
        <f t="shared" si="129"/>
        <v>25.200519351762548</v>
      </c>
      <c r="BY59" s="105">
        <f t="shared" si="129"/>
        <v>24.98812032896627</v>
      </c>
      <c r="BZ59" s="105">
        <f t="shared" si="129"/>
        <v>24.77751148137465</v>
      </c>
      <c r="CA59" s="105">
        <f t="shared" si="129"/>
        <v>24.568677720748262</v>
      </c>
      <c r="CB59" s="105">
        <f t="shared" si="129"/>
        <v>24.36160408601712</v>
      </c>
      <c r="CC59" s="105">
        <f t="shared" si="129"/>
        <v>24.15627574220835</v>
      </c>
      <c r="CD59" s="105">
        <f t="shared" si="129"/>
        <v>23.95267797938359</v>
      </c>
      <c r="CE59" s="105">
        <f t="shared" si="129"/>
        <v>23.750796211585122</v>
      </c>
      <c r="CF59" s="105">
        <f t="shared" si="129"/>
        <v>23.550615975790897</v>
      </c>
      <c r="CG59" s="105">
        <f t="shared" si="129"/>
        <v>23.352122930878433</v>
      </c>
      <c r="CH59" s="105">
        <f t="shared" si="129"/>
        <v>23.155302856597384</v>
      </c>
      <c r="CI59" s="105">
        <f t="shared" si="129"/>
        <v>22.96014165255068</v>
      </c>
      <c r="CJ59" s="105">
        <f t="shared" si="129"/>
        <v>22.766625337184635</v>
      </c>
      <c r="CK59" s="105">
        <f t="shared" si="129"/>
        <v>22.574740046786893</v>
      </c>
      <c r="CL59" s="105">
        <f t="shared" si="129"/>
        <v>22.384472034493726</v>
      </c>
      <c r="CM59" s="105">
        <f t="shared" si="129"/>
        <v>22.195807669304635</v>
      </c>
      <c r="CN59" s="105">
        <f t="shared" si="129"/>
        <v>22.008733435106233</v>
      </c>
      <c r="CO59" s="105">
        <f t="shared" si="129"/>
        <v>21.823235929703753</v>
      </c>
      <c r="CP59" s="105">
        <f t="shared" si="129"/>
        <v>21.639301863860933</v>
      </c>
      <c r="CQ59" s="105">
        <f t="shared" si="129"/>
        <v>21.456918060347977</v>
      </c>
      <c r="CR59" s="105">
        <f t="shared" si="129"/>
        <v>21.2760714529975</v>
      </c>
      <c r="CS59" s="105">
        <f t="shared" si="129"/>
        <v>21.096749085768497</v>
      </c>
      <c r="CT59" s="105">
        <f t="shared" si="129"/>
        <v>83.56839256519307</v>
      </c>
      <c r="CV59" s="16"/>
    </row>
    <row r="60" spans="1:100" s="3" customFormat="1" ht="12.75">
      <c r="A60" s="3" t="s">
        <v>3</v>
      </c>
      <c r="B60" s="4"/>
      <c r="C60" s="4"/>
      <c r="D60" s="107">
        <f>D40</f>
        <v>0</v>
      </c>
      <c r="E60" s="107">
        <f aca="true" t="shared" si="130" ref="E60:BP60">E40</f>
        <v>0</v>
      </c>
      <c r="F60" s="107">
        <f t="shared" si="130"/>
        <v>0</v>
      </c>
      <c r="G60" s="107">
        <f t="shared" si="130"/>
        <v>0</v>
      </c>
      <c r="H60" s="107">
        <f t="shared" si="130"/>
        <v>0</v>
      </c>
      <c r="I60" s="107">
        <f t="shared" si="130"/>
        <v>0</v>
      </c>
      <c r="J60" s="107">
        <f t="shared" si="130"/>
        <v>0</v>
      </c>
      <c r="K60" s="107">
        <f t="shared" si="130"/>
        <v>0</v>
      </c>
      <c r="L60" s="107">
        <f t="shared" si="130"/>
        <v>0</v>
      </c>
      <c r="M60" s="107">
        <f t="shared" si="130"/>
        <v>0</v>
      </c>
      <c r="N60" s="107">
        <f t="shared" si="130"/>
        <v>0</v>
      </c>
      <c r="O60" s="107">
        <f t="shared" si="130"/>
        <v>1520.4274850314932</v>
      </c>
      <c r="P60" s="107">
        <f t="shared" si="130"/>
        <v>0</v>
      </c>
      <c r="Q60" s="107">
        <f t="shared" si="130"/>
        <v>0</v>
      </c>
      <c r="R60" s="107">
        <f t="shared" si="130"/>
        <v>0</v>
      </c>
      <c r="S60" s="107">
        <f t="shared" si="130"/>
        <v>0</v>
      </c>
      <c r="T60" s="107">
        <f t="shared" si="130"/>
        <v>0</v>
      </c>
      <c r="U60" s="107">
        <f t="shared" si="130"/>
        <v>0</v>
      </c>
      <c r="V60" s="107">
        <f t="shared" si="130"/>
        <v>0</v>
      </c>
      <c r="W60" s="107">
        <f t="shared" si="130"/>
        <v>0</v>
      </c>
      <c r="X60" s="107">
        <f t="shared" si="130"/>
        <v>0</v>
      </c>
      <c r="Y60" s="107">
        <f t="shared" si="130"/>
        <v>0</v>
      </c>
      <c r="Z60" s="107">
        <f t="shared" si="130"/>
        <v>0</v>
      </c>
      <c r="AA60" s="107">
        <f t="shared" si="130"/>
        <v>1193.1048747302546</v>
      </c>
      <c r="AB60" s="107">
        <f t="shared" si="130"/>
        <v>0</v>
      </c>
      <c r="AC60" s="107">
        <f t="shared" si="130"/>
        <v>0</v>
      </c>
      <c r="AD60" s="107">
        <f t="shared" si="130"/>
        <v>0</v>
      </c>
      <c r="AE60" s="107">
        <f t="shared" si="130"/>
        <v>0</v>
      </c>
      <c r="AF60" s="107">
        <f t="shared" si="130"/>
        <v>0</v>
      </c>
      <c r="AG60" s="107">
        <f t="shared" si="130"/>
        <v>0</v>
      </c>
      <c r="AH60" s="107">
        <f t="shared" si="130"/>
        <v>0</v>
      </c>
      <c r="AI60" s="107">
        <f t="shared" si="130"/>
        <v>0</v>
      </c>
      <c r="AJ60" s="107">
        <f t="shared" si="130"/>
        <v>0</v>
      </c>
      <c r="AK60" s="107">
        <f t="shared" si="130"/>
        <v>0</v>
      </c>
      <c r="AL60" s="107">
        <f t="shared" si="130"/>
        <v>0</v>
      </c>
      <c r="AM60" s="107">
        <f t="shared" si="130"/>
        <v>936.249348370344</v>
      </c>
      <c r="AN60" s="107">
        <f t="shared" si="130"/>
        <v>0</v>
      </c>
      <c r="AO60" s="107">
        <f t="shared" si="130"/>
        <v>0</v>
      </c>
      <c r="AP60" s="107">
        <f t="shared" si="130"/>
        <v>0</v>
      </c>
      <c r="AQ60" s="107">
        <f t="shared" si="130"/>
        <v>0</v>
      </c>
      <c r="AR60" s="107">
        <f t="shared" si="130"/>
        <v>0</v>
      </c>
      <c r="AS60" s="107">
        <f t="shared" si="130"/>
        <v>0</v>
      </c>
      <c r="AT60" s="107">
        <f t="shared" si="130"/>
        <v>0</v>
      </c>
      <c r="AU60" s="107">
        <f t="shared" si="130"/>
        <v>0</v>
      </c>
      <c r="AV60" s="107">
        <f t="shared" si="130"/>
        <v>0</v>
      </c>
      <c r="AW60" s="107">
        <f t="shared" si="130"/>
        <v>0</v>
      </c>
      <c r="AX60" s="107">
        <f t="shared" si="130"/>
        <v>0</v>
      </c>
      <c r="AY60" s="107">
        <f t="shared" si="130"/>
        <v>734.6905212520176</v>
      </c>
      <c r="AZ60" s="107">
        <f t="shared" si="130"/>
        <v>0</v>
      </c>
      <c r="BA60" s="107">
        <f t="shared" si="130"/>
        <v>0</v>
      </c>
      <c r="BB60" s="107">
        <f t="shared" si="130"/>
        <v>0</v>
      </c>
      <c r="BC60" s="107">
        <f t="shared" si="130"/>
        <v>0</v>
      </c>
      <c r="BD60" s="107">
        <f t="shared" si="130"/>
        <v>0</v>
      </c>
      <c r="BE60" s="107">
        <f t="shared" si="130"/>
        <v>0</v>
      </c>
      <c r="BF60" s="107">
        <f t="shared" si="130"/>
        <v>0</v>
      </c>
      <c r="BG60" s="107">
        <f t="shared" si="130"/>
        <v>0</v>
      </c>
      <c r="BH60" s="107">
        <f t="shared" si="130"/>
        <v>0</v>
      </c>
      <c r="BI60" s="107">
        <f t="shared" si="130"/>
        <v>0</v>
      </c>
      <c r="BJ60" s="107">
        <f t="shared" si="130"/>
        <v>0</v>
      </c>
      <c r="BK60" s="107">
        <f t="shared" si="130"/>
        <v>576.5239387958954</v>
      </c>
      <c r="BL60" s="107">
        <f t="shared" si="130"/>
        <v>0</v>
      </c>
      <c r="BM60" s="107">
        <f t="shared" si="130"/>
        <v>0</v>
      </c>
      <c r="BN60" s="107">
        <f t="shared" si="130"/>
        <v>0</v>
      </c>
      <c r="BO60" s="107">
        <f t="shared" si="130"/>
        <v>0</v>
      </c>
      <c r="BP60" s="107">
        <f t="shared" si="130"/>
        <v>0</v>
      </c>
      <c r="BQ60" s="107">
        <f aca="true" t="shared" si="131" ref="BQ60:CT60">BQ40</f>
        <v>0</v>
      </c>
      <c r="BR60" s="107">
        <f t="shared" si="131"/>
        <v>0</v>
      </c>
      <c r="BS60" s="107">
        <f t="shared" si="131"/>
        <v>0</v>
      </c>
      <c r="BT60" s="107">
        <f t="shared" si="131"/>
        <v>0</v>
      </c>
      <c r="BU60" s="107">
        <f t="shared" si="131"/>
        <v>0</v>
      </c>
      <c r="BV60" s="107">
        <f t="shared" si="131"/>
        <v>0</v>
      </c>
      <c r="BW60" s="107">
        <f t="shared" si="131"/>
        <v>514.6418805142498</v>
      </c>
      <c r="BX60" s="107">
        <f t="shared" si="131"/>
        <v>0</v>
      </c>
      <c r="BY60" s="107">
        <f t="shared" si="131"/>
        <v>0</v>
      </c>
      <c r="BZ60" s="107">
        <f t="shared" si="131"/>
        <v>0</v>
      </c>
      <c r="CA60" s="107">
        <f t="shared" si="131"/>
        <v>0</v>
      </c>
      <c r="CB60" s="107">
        <f t="shared" si="131"/>
        <v>0</v>
      </c>
      <c r="CC60" s="107">
        <f t="shared" si="131"/>
        <v>0</v>
      </c>
      <c r="CD60" s="107">
        <f t="shared" si="131"/>
        <v>0</v>
      </c>
      <c r="CE60" s="107">
        <f t="shared" si="131"/>
        <v>0</v>
      </c>
      <c r="CF60" s="107">
        <f t="shared" si="131"/>
        <v>0</v>
      </c>
      <c r="CG60" s="107">
        <f t="shared" si="131"/>
        <v>0</v>
      </c>
      <c r="CH60" s="107">
        <f t="shared" si="131"/>
        <v>0</v>
      </c>
      <c r="CI60" s="107">
        <f t="shared" si="131"/>
        <v>471.7550571380623</v>
      </c>
      <c r="CJ60" s="107">
        <f t="shared" si="131"/>
        <v>0</v>
      </c>
      <c r="CK60" s="107">
        <f t="shared" si="131"/>
        <v>0</v>
      </c>
      <c r="CL60" s="107">
        <f t="shared" si="131"/>
        <v>0</v>
      </c>
      <c r="CM60" s="107">
        <f t="shared" si="131"/>
        <v>0</v>
      </c>
      <c r="CN60" s="107">
        <f t="shared" si="131"/>
        <v>0</v>
      </c>
      <c r="CO60" s="107">
        <f t="shared" si="131"/>
        <v>0</v>
      </c>
      <c r="CP60" s="107">
        <f t="shared" si="131"/>
        <v>0</v>
      </c>
      <c r="CQ60" s="107">
        <f t="shared" si="131"/>
        <v>0</v>
      </c>
      <c r="CR60" s="107">
        <f t="shared" si="131"/>
        <v>0</v>
      </c>
      <c r="CS60" s="107">
        <f t="shared" si="131"/>
        <v>0</v>
      </c>
      <c r="CT60" s="107">
        <f t="shared" si="131"/>
        <v>0</v>
      </c>
      <c r="CV60" s="4"/>
    </row>
    <row r="61" spans="1:100" s="6" customFormat="1" ht="12.75">
      <c r="A61" s="6" t="s">
        <v>5</v>
      </c>
      <c r="B61" s="16"/>
      <c r="C61" s="16"/>
      <c r="D61" s="105">
        <f aca="true" t="shared" si="132" ref="D61:AI61">D60*D85</f>
        <v>0</v>
      </c>
      <c r="E61" s="105">
        <f t="shared" si="132"/>
        <v>0</v>
      </c>
      <c r="F61" s="105">
        <f t="shared" si="132"/>
        <v>0</v>
      </c>
      <c r="G61" s="105">
        <f t="shared" si="132"/>
        <v>0</v>
      </c>
      <c r="H61" s="105">
        <f t="shared" si="132"/>
        <v>0</v>
      </c>
      <c r="I61" s="105">
        <f t="shared" si="132"/>
        <v>0</v>
      </c>
      <c r="J61" s="105">
        <f t="shared" si="132"/>
        <v>0</v>
      </c>
      <c r="K61" s="105">
        <f t="shared" si="132"/>
        <v>0</v>
      </c>
      <c r="L61" s="105">
        <f t="shared" si="132"/>
        <v>0</v>
      </c>
      <c r="M61" s="105">
        <f t="shared" si="132"/>
        <v>0</v>
      </c>
      <c r="N61" s="105">
        <f t="shared" si="132"/>
        <v>0</v>
      </c>
      <c r="O61" s="105">
        <f t="shared" si="132"/>
        <v>1373.58291791113</v>
      </c>
      <c r="P61" s="105">
        <f t="shared" si="132"/>
        <v>0</v>
      </c>
      <c r="Q61" s="105">
        <f t="shared" si="132"/>
        <v>0</v>
      </c>
      <c r="R61" s="105">
        <f t="shared" si="132"/>
        <v>0</v>
      </c>
      <c r="S61" s="105">
        <f t="shared" si="132"/>
        <v>0</v>
      </c>
      <c r="T61" s="105">
        <f t="shared" si="132"/>
        <v>0</v>
      </c>
      <c r="U61" s="105">
        <f t="shared" si="132"/>
        <v>0</v>
      </c>
      <c r="V61" s="105">
        <f t="shared" si="132"/>
        <v>0</v>
      </c>
      <c r="W61" s="105">
        <f t="shared" si="132"/>
        <v>0</v>
      </c>
      <c r="X61" s="105">
        <f t="shared" si="132"/>
        <v>0</v>
      </c>
      <c r="Y61" s="105">
        <f t="shared" si="132"/>
        <v>0</v>
      </c>
      <c r="Z61" s="105">
        <f t="shared" si="132"/>
        <v>0</v>
      </c>
      <c r="AA61" s="105">
        <f t="shared" si="132"/>
        <v>973.77127429952</v>
      </c>
      <c r="AB61" s="105">
        <f t="shared" si="132"/>
        <v>0</v>
      </c>
      <c r="AC61" s="105">
        <f t="shared" si="132"/>
        <v>0</v>
      </c>
      <c r="AD61" s="105">
        <f t="shared" si="132"/>
        <v>0</v>
      </c>
      <c r="AE61" s="105">
        <f t="shared" si="132"/>
        <v>0</v>
      </c>
      <c r="AF61" s="105">
        <f t="shared" si="132"/>
        <v>0</v>
      </c>
      <c r="AG61" s="105">
        <f t="shared" si="132"/>
        <v>0</v>
      </c>
      <c r="AH61" s="105">
        <f t="shared" si="132"/>
        <v>0</v>
      </c>
      <c r="AI61" s="105">
        <f t="shared" si="132"/>
        <v>0</v>
      </c>
      <c r="AJ61" s="105">
        <f aca="true" t="shared" si="133" ref="AJ61:BO61">AJ60*AJ85</f>
        <v>0</v>
      </c>
      <c r="AK61" s="105">
        <f t="shared" si="133"/>
        <v>0</v>
      </c>
      <c r="AL61" s="105">
        <f t="shared" si="133"/>
        <v>0</v>
      </c>
      <c r="AM61" s="105">
        <f t="shared" si="133"/>
        <v>690.3336393356788</v>
      </c>
      <c r="AN61" s="105">
        <f t="shared" si="133"/>
        <v>0</v>
      </c>
      <c r="AO61" s="105">
        <f t="shared" si="133"/>
        <v>0</v>
      </c>
      <c r="AP61" s="105">
        <f t="shared" si="133"/>
        <v>0</v>
      </c>
      <c r="AQ61" s="105">
        <f t="shared" si="133"/>
        <v>0</v>
      </c>
      <c r="AR61" s="105">
        <f t="shared" si="133"/>
        <v>0</v>
      </c>
      <c r="AS61" s="105">
        <f t="shared" si="133"/>
        <v>0</v>
      </c>
      <c r="AT61" s="105">
        <f t="shared" si="133"/>
        <v>0</v>
      </c>
      <c r="AU61" s="105">
        <f t="shared" si="133"/>
        <v>0</v>
      </c>
      <c r="AV61" s="105">
        <f t="shared" si="133"/>
        <v>0</v>
      </c>
      <c r="AW61" s="105">
        <f t="shared" si="133"/>
        <v>0</v>
      </c>
      <c r="AX61" s="105">
        <f t="shared" si="133"/>
        <v>0</v>
      </c>
      <c r="AY61" s="105">
        <f t="shared" si="133"/>
        <v>489.39678770176863</v>
      </c>
      <c r="AZ61" s="105">
        <f t="shared" si="133"/>
        <v>0</v>
      </c>
      <c r="BA61" s="105">
        <f t="shared" si="133"/>
        <v>0</v>
      </c>
      <c r="BB61" s="105">
        <f t="shared" si="133"/>
        <v>0</v>
      </c>
      <c r="BC61" s="105">
        <f t="shared" si="133"/>
        <v>0</v>
      </c>
      <c r="BD61" s="105">
        <f t="shared" si="133"/>
        <v>0</v>
      </c>
      <c r="BE61" s="105">
        <f t="shared" si="133"/>
        <v>0</v>
      </c>
      <c r="BF61" s="105">
        <f t="shared" si="133"/>
        <v>0</v>
      </c>
      <c r="BG61" s="105">
        <f t="shared" si="133"/>
        <v>0</v>
      </c>
      <c r="BH61" s="105">
        <f t="shared" si="133"/>
        <v>0</v>
      </c>
      <c r="BI61" s="105">
        <f t="shared" si="133"/>
        <v>0</v>
      </c>
      <c r="BJ61" s="105">
        <f t="shared" si="133"/>
        <v>0</v>
      </c>
      <c r="BK61" s="105">
        <f t="shared" si="133"/>
        <v>346.94704439333753</v>
      </c>
      <c r="BL61" s="105">
        <f t="shared" si="133"/>
        <v>0</v>
      </c>
      <c r="BM61" s="105">
        <f t="shared" si="133"/>
        <v>0</v>
      </c>
      <c r="BN61" s="105">
        <f t="shared" si="133"/>
        <v>0</v>
      </c>
      <c r="BO61" s="105">
        <f t="shared" si="133"/>
        <v>0</v>
      </c>
      <c r="BP61" s="105">
        <f aca="true" t="shared" si="134" ref="BP61:CU61">BP60*BP85</f>
        <v>0</v>
      </c>
      <c r="BQ61" s="105">
        <f t="shared" si="134"/>
        <v>0</v>
      </c>
      <c r="BR61" s="105">
        <f t="shared" si="134"/>
        <v>0</v>
      </c>
      <c r="BS61" s="105">
        <f t="shared" si="134"/>
        <v>0</v>
      </c>
      <c r="BT61" s="105">
        <f t="shared" si="134"/>
        <v>0</v>
      </c>
      <c r="BU61" s="105">
        <f t="shared" si="134"/>
        <v>0</v>
      </c>
      <c r="BV61" s="105">
        <f t="shared" si="134"/>
        <v>0</v>
      </c>
      <c r="BW61" s="105">
        <f t="shared" si="134"/>
        <v>279.7951240321377</v>
      </c>
      <c r="BX61" s="105">
        <f t="shared" si="134"/>
        <v>0</v>
      </c>
      <c r="BY61" s="105">
        <f t="shared" si="134"/>
        <v>0</v>
      </c>
      <c r="BZ61" s="105">
        <f t="shared" si="134"/>
        <v>0</v>
      </c>
      <c r="CA61" s="105">
        <f t="shared" si="134"/>
        <v>0</v>
      </c>
      <c r="CB61" s="105">
        <f t="shared" si="134"/>
        <v>0</v>
      </c>
      <c r="CC61" s="105">
        <f t="shared" si="134"/>
        <v>0</v>
      </c>
      <c r="CD61" s="105">
        <f t="shared" si="134"/>
        <v>0</v>
      </c>
      <c r="CE61" s="105">
        <f t="shared" si="134"/>
        <v>0</v>
      </c>
      <c r="CF61" s="105">
        <f t="shared" si="134"/>
        <v>0</v>
      </c>
      <c r="CG61" s="105">
        <f t="shared" si="134"/>
        <v>0</v>
      </c>
      <c r="CH61" s="105">
        <f t="shared" si="134"/>
        <v>0</v>
      </c>
      <c r="CI61" s="105">
        <f t="shared" si="134"/>
        <v>231.70785153950234</v>
      </c>
      <c r="CJ61" s="105">
        <f t="shared" si="134"/>
        <v>0</v>
      </c>
      <c r="CK61" s="105">
        <f t="shared" si="134"/>
        <v>0</v>
      </c>
      <c r="CL61" s="105">
        <f t="shared" si="134"/>
        <v>0</v>
      </c>
      <c r="CM61" s="105">
        <f t="shared" si="134"/>
        <v>0</v>
      </c>
      <c r="CN61" s="105">
        <f t="shared" si="134"/>
        <v>0</v>
      </c>
      <c r="CO61" s="105">
        <f t="shared" si="134"/>
        <v>0</v>
      </c>
      <c r="CP61" s="105">
        <f t="shared" si="134"/>
        <v>0</v>
      </c>
      <c r="CQ61" s="105">
        <f t="shared" si="134"/>
        <v>0</v>
      </c>
      <c r="CR61" s="105">
        <f t="shared" si="134"/>
        <v>0</v>
      </c>
      <c r="CS61" s="105">
        <f t="shared" si="134"/>
        <v>0</v>
      </c>
      <c r="CT61" s="105">
        <f t="shared" si="134"/>
        <v>0</v>
      </c>
      <c r="CV61" s="16"/>
    </row>
    <row r="62" spans="2:98" ht="12.75">
      <c r="B62" s="1"/>
      <c r="C62" s="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2.75">
      <c r="A63" t="s">
        <v>71</v>
      </c>
      <c r="C63" s="1"/>
      <c r="D63" s="9">
        <f>D10-C10</f>
        <v>-191.16735154083972</v>
      </c>
      <c r="E63" s="9">
        <f aca="true" t="shared" si="135" ref="E63:BP63">E10-D10</f>
        <v>-187.81685359546213</v>
      </c>
      <c r="F63" s="9">
        <f t="shared" si="135"/>
        <v>-184.53478415624818</v>
      </c>
      <c r="G63" s="9">
        <f t="shared" si="135"/>
        <v>-181.31977890871735</v>
      </c>
      <c r="H63" s="9">
        <f t="shared" si="135"/>
        <v>-178.17050083744334</v>
      </c>
      <c r="I63" s="9">
        <f t="shared" si="135"/>
        <v>-175.08563968011583</v>
      </c>
      <c r="J63" s="9">
        <f t="shared" si="135"/>
        <v>-172.06391139251286</v>
      </c>
      <c r="K63" s="9">
        <f t="shared" si="135"/>
        <v>-169.1040576241801</v>
      </c>
      <c r="L63" s="9">
        <f t="shared" si="135"/>
        <v>-166.20484520459252</v>
      </c>
      <c r="M63" s="9">
        <f t="shared" si="135"/>
        <v>-72.08176344668732</v>
      </c>
      <c r="N63" s="9">
        <f t="shared" si="135"/>
        <v>0</v>
      </c>
      <c r="O63" s="9">
        <f t="shared" si="135"/>
        <v>1363.3239940143833</v>
      </c>
      <c r="P63" s="9">
        <f t="shared" si="135"/>
        <v>-149.8714492147244</v>
      </c>
      <c r="Q63" s="9">
        <f t="shared" si="135"/>
        <v>-147.24183513843354</v>
      </c>
      <c r="R63" s="9">
        <f t="shared" si="135"/>
        <v>-144.665916788392</v>
      </c>
      <c r="S63" s="9">
        <f t="shared" si="135"/>
        <v>-142.1426235604099</v>
      </c>
      <c r="T63" s="9">
        <f t="shared" si="135"/>
        <v>-139.67090627231028</v>
      </c>
      <c r="U63" s="9">
        <f t="shared" si="135"/>
        <v>-137.24973673552233</v>
      </c>
      <c r="V63" s="9">
        <f t="shared" si="135"/>
        <v>-134.87810733523605</v>
      </c>
      <c r="W63" s="9">
        <f t="shared" si="135"/>
        <v>-132.55503061895882</v>
      </c>
      <c r="X63" s="9">
        <f t="shared" si="135"/>
        <v>-130.27953889329837</v>
      </c>
      <c r="Y63" s="9">
        <f t="shared" si="135"/>
        <v>-104.76884945709759</v>
      </c>
      <c r="Z63" s="9">
        <f t="shared" si="135"/>
        <v>-2.842170943040401E-14</v>
      </c>
      <c r="AA63" s="9">
        <f t="shared" si="135"/>
        <v>1069.8231379720082</v>
      </c>
      <c r="AB63" s="1">
        <f t="shared" si="135"/>
        <v>-117.60663260916522</v>
      </c>
      <c r="AC63" s="1">
        <f t="shared" si="135"/>
        <v>-115.54313046653101</v>
      </c>
      <c r="AD63" s="1">
        <f t="shared" si="135"/>
        <v>-113.52176425827815</v>
      </c>
      <c r="AE63" s="1">
        <f t="shared" si="135"/>
        <v>-111.54169386339368</v>
      </c>
      <c r="AF63" s="1">
        <f t="shared" si="135"/>
        <v>-109.6020959710778</v>
      </c>
      <c r="AG63" s="1">
        <f t="shared" si="135"/>
        <v>-107.70216374456294</v>
      </c>
      <c r="AH63" s="1">
        <f t="shared" si="135"/>
        <v>-105.84110649165711</v>
      </c>
      <c r="AI63" s="1">
        <f t="shared" si="135"/>
        <v>-104.01814934187541</v>
      </c>
      <c r="AJ63" s="1">
        <f t="shared" si="135"/>
        <v>-102.23253293002944</v>
      </c>
      <c r="AK63" s="1">
        <f t="shared" si="135"/>
        <v>-82.21386829543746</v>
      </c>
      <c r="AL63" s="1">
        <f t="shared" si="135"/>
        <v>0</v>
      </c>
      <c r="AM63" s="1">
        <f t="shared" si="135"/>
        <v>839.5081078050771</v>
      </c>
      <c r="AN63" s="1">
        <f t="shared" si="135"/>
        <v>-92.28789143054632</v>
      </c>
      <c r="AO63" s="1">
        <f t="shared" si="135"/>
        <v>-90.66862678975872</v>
      </c>
      <c r="AP63" s="1">
        <f t="shared" si="135"/>
        <v>-89.08242692135036</v>
      </c>
      <c r="AQ63" s="1">
        <f t="shared" si="135"/>
        <v>-87.52863256831222</v>
      </c>
      <c r="AR63" s="1">
        <f t="shared" si="135"/>
        <v>-86.00659766489122</v>
      </c>
      <c r="AS63" s="1">
        <f t="shared" si="135"/>
        <v>-84.51568907278232</v>
      </c>
      <c r="AT63" s="1">
        <f t="shared" si="135"/>
        <v>-83.05528632259922</v>
      </c>
      <c r="AU63" s="1">
        <f t="shared" si="135"/>
        <v>-81.62478136051357</v>
      </c>
      <c r="AV63" s="1">
        <f t="shared" si="135"/>
        <v>-80.22357829996281</v>
      </c>
      <c r="AW63" s="1">
        <f t="shared" si="135"/>
        <v>-64.51459737436033</v>
      </c>
      <c r="AX63" s="1">
        <f t="shared" si="135"/>
        <v>-2.842170943040401E-14</v>
      </c>
      <c r="AY63" s="1">
        <f t="shared" si="135"/>
        <v>658.7760519056012</v>
      </c>
      <c r="AZ63" s="1">
        <f t="shared" si="135"/>
        <v>-72.41985180377128</v>
      </c>
      <c r="BA63" s="1">
        <f t="shared" si="135"/>
        <v>-71.14918775999274</v>
      </c>
      <c r="BB63" s="1">
        <f t="shared" si="135"/>
        <v>-69.90447019606688</v>
      </c>
      <c r="BC63" s="1">
        <f t="shared" si="135"/>
        <v>-68.68518178199304</v>
      </c>
      <c r="BD63" s="1">
        <f t="shared" si="135"/>
        <v>-67.49081553917063</v>
      </c>
      <c r="BE63" s="1">
        <f t="shared" si="135"/>
        <v>-66.32087463338272</v>
      </c>
      <c r="BF63" s="1">
        <f t="shared" si="135"/>
        <v>-65.17487217192578</v>
      </c>
      <c r="BG63" s="1">
        <f t="shared" si="135"/>
        <v>-64.0523310047916</v>
      </c>
      <c r="BH63" s="1">
        <f t="shared" si="135"/>
        <v>-62.95278352982899</v>
      </c>
      <c r="BI63" s="1">
        <f t="shared" si="135"/>
        <v>-50.62568348467755</v>
      </c>
      <c r="BJ63" s="1">
        <f t="shared" si="135"/>
        <v>0</v>
      </c>
      <c r="BK63" s="1">
        <f t="shared" si="135"/>
        <v>516.9525851263097</v>
      </c>
      <c r="BL63" s="1">
        <f t="shared" si="135"/>
        <v>-56.829068840815125</v>
      </c>
      <c r="BM63" s="1">
        <f t="shared" si="135"/>
        <v>-55.83195751541359</v>
      </c>
      <c r="BN63" s="1">
        <f t="shared" si="135"/>
        <v>-54.85520682667459</v>
      </c>
      <c r="BO63" s="1">
        <f t="shared" si="135"/>
        <v>-53.89841081709483</v>
      </c>
      <c r="BP63" s="1">
        <f t="shared" si="135"/>
        <v>-52.961171652087614</v>
      </c>
      <c r="BQ63" s="1">
        <f aca="true" t="shared" si="136" ref="BQ63:CT63">BQ10-BP10</f>
        <v>-52.04309945753448</v>
      </c>
      <c r="BR63" s="1">
        <f t="shared" si="136"/>
        <v>-51.143812160588</v>
      </c>
      <c r="BS63" s="1">
        <f t="shared" si="136"/>
        <v>-50.262935333657</v>
      </c>
      <c r="BT63" s="1">
        <f t="shared" si="136"/>
        <v>-49.40010204151346</v>
      </c>
      <c r="BU63" s="1">
        <f t="shared" si="136"/>
        <v>-39.726820480931025</v>
      </c>
      <c r="BV63" s="1">
        <f t="shared" si="136"/>
        <v>0</v>
      </c>
      <c r="BW63" s="1">
        <f t="shared" si="136"/>
        <v>467.89524303420546</v>
      </c>
      <c r="BX63" s="1">
        <f t="shared" si="136"/>
        <v>-45.34295175094178</v>
      </c>
      <c r="BY63" s="1">
        <f t="shared" si="136"/>
        <v>-45.47898060619451</v>
      </c>
      <c r="BZ63" s="1">
        <f t="shared" si="136"/>
        <v>-45.61541754801323</v>
      </c>
      <c r="CA63" s="1">
        <f t="shared" si="136"/>
        <v>-45.75226380065715</v>
      </c>
      <c r="CB63" s="1">
        <f t="shared" si="136"/>
        <v>-45.88952059205914</v>
      </c>
      <c r="CC63" s="1">
        <f t="shared" si="136"/>
        <v>-46.02718915383531</v>
      </c>
      <c r="CD63" s="1">
        <f t="shared" si="136"/>
        <v>-46.16527072129682</v>
      </c>
      <c r="CE63" s="1">
        <f t="shared" si="136"/>
        <v>-46.3037665334607</v>
      </c>
      <c r="CF63" s="1">
        <f t="shared" si="136"/>
        <v>-46.44267783306108</v>
      </c>
      <c r="CG63" s="1">
        <f t="shared" si="136"/>
        <v>-46.58200586656028</v>
      </c>
      <c r="CH63" s="1">
        <f t="shared" si="136"/>
        <v>-8.295198628125462</v>
      </c>
      <c r="CI63" s="1">
        <f t="shared" si="136"/>
        <v>425.00841965801794</v>
      </c>
      <c r="CJ63" s="1">
        <f t="shared" si="136"/>
        <v>-45.47161222107036</v>
      </c>
      <c r="CK63" s="1">
        <f t="shared" si="136"/>
        <v>-45.60802705773341</v>
      </c>
      <c r="CL63" s="1">
        <f t="shared" si="136"/>
        <v>-45.744851138906654</v>
      </c>
      <c r="CM63" s="1">
        <f t="shared" si="136"/>
        <v>-45.88208569232344</v>
      </c>
      <c r="CN63" s="1">
        <f t="shared" si="136"/>
        <v>-46.01973194940038</v>
      </c>
      <c r="CO63" s="1">
        <f t="shared" si="136"/>
        <v>-46.15779114524858</v>
      </c>
      <c r="CP63" s="1">
        <f t="shared" si="136"/>
        <v>-46.296264518684325</v>
      </c>
      <c r="CQ63" s="1">
        <f t="shared" si="136"/>
        <v>-46.435153312240374</v>
      </c>
      <c r="CR63" s="1">
        <f t="shared" si="136"/>
        <v>-46.57445877217711</v>
      </c>
      <c r="CS63" s="1">
        <f t="shared" si="136"/>
        <v>-10.818443850233308</v>
      </c>
      <c r="CT63" s="1">
        <f t="shared" si="136"/>
        <v>0</v>
      </c>
    </row>
    <row r="64" spans="1:98" ht="12.75">
      <c r="A64" t="s">
        <v>72</v>
      </c>
      <c r="D64" s="9">
        <f aca="true" t="shared" si="137" ref="D64:AI64">-D21*(1-D23/D22)</f>
        <v>-5.032648459160398</v>
      </c>
      <c r="E64" s="9">
        <f t="shared" si="137"/>
        <v>-4.459146404537879</v>
      </c>
      <c r="F64" s="9">
        <f t="shared" si="137"/>
        <v>-3.8956958437514926</v>
      </c>
      <c r="G64" s="9">
        <f t="shared" si="137"/>
        <v>-3.3420914912827477</v>
      </c>
      <c r="H64" s="9">
        <f t="shared" si="137"/>
        <v>-2.798132154556596</v>
      </c>
      <c r="I64" s="9">
        <f t="shared" si="137"/>
        <v>-2.263620652044266</v>
      </c>
      <c r="J64" s="9">
        <f t="shared" si="137"/>
        <v>-1.7383637330039183</v>
      </c>
      <c r="K64" s="9">
        <f t="shared" si="137"/>
        <v>-1.22217199882638</v>
      </c>
      <c r="L64" s="9">
        <f t="shared" si="137"/>
        <v>-0.7148598259538395</v>
      </c>
      <c r="M64" s="9">
        <f t="shared" si="137"/>
        <v>-0.21624529034006196</v>
      </c>
      <c r="N64" s="9">
        <f t="shared" si="137"/>
        <v>0</v>
      </c>
      <c r="O64" s="9">
        <f t="shared" si="137"/>
        <v>0</v>
      </c>
      <c r="P64" s="9">
        <f t="shared" si="137"/>
        <v>-4.089971982043149</v>
      </c>
      <c r="Q64" s="9">
        <f t="shared" si="137"/>
        <v>-3.6403576343989767</v>
      </c>
      <c r="R64" s="9">
        <f t="shared" si="137"/>
        <v>-3.1986321289836757</v>
      </c>
      <c r="S64" s="9">
        <f t="shared" si="137"/>
        <v>-2.7646343786185</v>
      </c>
      <c r="T64" s="9">
        <f t="shared" si="137"/>
        <v>-2.33820650793727</v>
      </c>
      <c r="U64" s="9">
        <f t="shared" si="137"/>
        <v>-1.9191937891203394</v>
      </c>
      <c r="V64" s="9">
        <f t="shared" si="137"/>
        <v>-1.5074445789137723</v>
      </c>
      <c r="W64" s="9">
        <f t="shared" si="137"/>
        <v>-1.1028102569080644</v>
      </c>
      <c r="X64" s="9">
        <f t="shared" si="137"/>
        <v>-0.7051451650511878</v>
      </c>
      <c r="Y64" s="9">
        <f t="shared" si="137"/>
        <v>-0.31430654837129274</v>
      </c>
      <c r="Z64" s="9">
        <f t="shared" si="137"/>
        <v>0</v>
      </c>
      <c r="AA64" s="9">
        <f t="shared" si="137"/>
        <v>8.526512829121202E-17</v>
      </c>
      <c r="AB64">
        <f t="shared" si="137"/>
        <v>-3.209469413916025</v>
      </c>
      <c r="AC64">
        <f t="shared" si="137"/>
        <v>-2.8566495160885292</v>
      </c>
      <c r="AD64">
        <f t="shared" si="137"/>
        <v>-2.510020124688936</v>
      </c>
      <c r="AE64">
        <f t="shared" si="137"/>
        <v>-2.1694548319141016</v>
      </c>
      <c r="AF64">
        <f t="shared" si="137"/>
        <v>-1.8348297503239204</v>
      </c>
      <c r="AG64">
        <f t="shared" si="137"/>
        <v>-1.5060234624106872</v>
      </c>
      <c r="AH64">
        <f t="shared" si="137"/>
        <v>-1.1829169711769982</v>
      </c>
      <c r="AI64">
        <f t="shared" si="137"/>
        <v>-0.8653936517020268</v>
      </c>
      <c r="AJ64">
        <f aca="true" t="shared" si="138" ref="AJ64:BO64">-AJ21*(1-AJ23/AJ22)</f>
        <v>-0.5533392036764005</v>
      </c>
      <c r="AK64">
        <f t="shared" si="138"/>
        <v>-0.24664160488631237</v>
      </c>
      <c r="AL64">
        <f t="shared" si="138"/>
        <v>0</v>
      </c>
      <c r="AM64">
        <f t="shared" si="138"/>
        <v>0</v>
      </c>
      <c r="AN64">
        <f t="shared" si="138"/>
        <v>-2.5185243234152312</v>
      </c>
      <c r="AO64">
        <f t="shared" si="138"/>
        <v>-2.241660649123592</v>
      </c>
      <c r="AP64">
        <f t="shared" si="138"/>
        <v>-1.9696547687543162</v>
      </c>
      <c r="AQ64">
        <f t="shared" si="138"/>
        <v>-1.7024074879902649</v>
      </c>
      <c r="AR64">
        <f t="shared" si="138"/>
        <v>-1.4398215902853282</v>
      </c>
      <c r="AS64">
        <f t="shared" si="138"/>
        <v>-1.1818017972906547</v>
      </c>
      <c r="AT64">
        <f t="shared" si="138"/>
        <v>-0.9282547300723079</v>
      </c>
      <c r="AU64">
        <f t="shared" si="138"/>
        <v>-0.6790888711045101</v>
      </c>
      <c r="AV64">
        <f t="shared" si="138"/>
        <v>-0.4342145270229693</v>
      </c>
      <c r="AW64">
        <f t="shared" si="138"/>
        <v>-0.193543792123081</v>
      </c>
      <c r="AX64">
        <f t="shared" si="138"/>
        <v>0</v>
      </c>
      <c r="AY64">
        <f t="shared" si="138"/>
        <v>8.5265128291212E-17</v>
      </c>
      <c r="AZ64">
        <f t="shared" si="138"/>
        <v>-1.976328155716803</v>
      </c>
      <c r="BA64">
        <f t="shared" si="138"/>
        <v>-1.7590686003054896</v>
      </c>
      <c r="BB64">
        <f t="shared" si="138"/>
        <v>-1.5456210370255115</v>
      </c>
      <c r="BC64">
        <f t="shared" si="138"/>
        <v>-1.3359076264373109</v>
      </c>
      <c r="BD64">
        <f t="shared" si="138"/>
        <v>-1.1298520810913317</v>
      </c>
      <c r="BE64">
        <f t="shared" si="138"/>
        <v>-0.9273796344738199</v>
      </c>
      <c r="BF64">
        <f t="shared" si="138"/>
        <v>-0.7284170105736717</v>
      </c>
      <c r="BG64">
        <f t="shared" si="138"/>
        <v>-0.5328923940578945</v>
      </c>
      <c r="BH64">
        <f t="shared" si="138"/>
        <v>-0.3407354010435197</v>
      </c>
      <c r="BI64">
        <f t="shared" si="138"/>
        <v>-0.15187705045403266</v>
      </c>
      <c r="BJ64">
        <f t="shared" si="138"/>
        <v>0</v>
      </c>
      <c r="BK64">
        <f t="shared" si="138"/>
        <v>0</v>
      </c>
      <c r="BL64">
        <f t="shared" si="138"/>
        <v>-1.5508577553789291</v>
      </c>
      <c r="BM64">
        <f t="shared" si="138"/>
        <v>-1.380370548856484</v>
      </c>
      <c r="BN64">
        <f t="shared" si="138"/>
        <v>-1.212874676310243</v>
      </c>
      <c r="BO64">
        <f t="shared" si="138"/>
        <v>-1.0483090558302193</v>
      </c>
      <c r="BP64">
        <f aca="true" t="shared" si="139" ref="BP64:CT64">-BP21*(1-BP23/BP22)</f>
        <v>-0.8866138233789347</v>
      </c>
      <c r="BQ64">
        <f t="shared" si="139"/>
        <v>-0.727730308422672</v>
      </c>
      <c r="BR64">
        <f t="shared" si="139"/>
        <v>-0.5716010100500685</v>
      </c>
      <c r="BS64">
        <f t="shared" si="139"/>
        <v>-0.4181695735683045</v>
      </c>
      <c r="BT64">
        <f t="shared" si="139"/>
        <v>-0.2673807675673334</v>
      </c>
      <c r="BU64">
        <f t="shared" si="139"/>
        <v>-0.11918046144279307</v>
      </c>
      <c r="BV64">
        <f t="shared" si="139"/>
        <v>0</v>
      </c>
      <c r="BW64">
        <f t="shared" si="139"/>
        <v>0</v>
      </c>
      <c r="BX64">
        <f t="shared" si="139"/>
        <v>-1.4036857291026166</v>
      </c>
      <c r="BY64">
        <f t="shared" si="139"/>
        <v>-1.267656873849791</v>
      </c>
      <c r="BZ64">
        <f t="shared" si="139"/>
        <v>-1.1312199320312075</v>
      </c>
      <c r="CA64">
        <f t="shared" si="139"/>
        <v>-0.9943736793871678</v>
      </c>
      <c r="CB64">
        <f t="shared" si="139"/>
        <v>-0.8571168879851965</v>
      </c>
      <c r="CC64">
        <f t="shared" si="139"/>
        <v>-0.7194483262090188</v>
      </c>
      <c r="CD64">
        <f t="shared" si="139"/>
        <v>-0.581366758747513</v>
      </c>
      <c r="CE64">
        <f t="shared" si="139"/>
        <v>-0.4428709465836226</v>
      </c>
      <c r="CF64">
        <f t="shared" si="139"/>
        <v>-0.30395964698324046</v>
      </c>
      <c r="CG64">
        <f t="shared" si="139"/>
        <v>-0.16463161348405722</v>
      </c>
      <c r="CH64">
        <f t="shared" si="139"/>
        <v>-0.024885595884376385</v>
      </c>
      <c r="CI64">
        <f t="shared" si="139"/>
        <v>0</v>
      </c>
      <c r="CJ64">
        <f t="shared" si="139"/>
        <v>-1.2750252589740538</v>
      </c>
      <c r="CK64">
        <f t="shared" si="139"/>
        <v>-1.1386104223108426</v>
      </c>
      <c r="CL64">
        <f t="shared" si="139"/>
        <v>-1.0017863411376424</v>
      </c>
      <c r="CM64">
        <f t="shared" si="139"/>
        <v>-0.8645517877209226</v>
      </c>
      <c r="CN64">
        <f t="shared" si="139"/>
        <v>-0.7269055306439521</v>
      </c>
      <c r="CO64">
        <f t="shared" si="139"/>
        <v>-0.5888463347957511</v>
      </c>
      <c r="CP64">
        <f t="shared" si="139"/>
        <v>-0.45037296136000543</v>
      </c>
      <c r="CQ64">
        <f t="shared" si="139"/>
        <v>-0.3114841678039523</v>
      </c>
      <c r="CR64">
        <f t="shared" si="139"/>
        <v>-0.17217870786723127</v>
      </c>
      <c r="CS64">
        <f t="shared" si="139"/>
        <v>-0.03245533155069993</v>
      </c>
      <c r="CT64">
        <f t="shared" si="139"/>
        <v>0</v>
      </c>
    </row>
    <row r="65" spans="1:100" ht="12.75">
      <c r="A65" s="3" t="s">
        <v>73</v>
      </c>
      <c r="B65" s="3"/>
      <c r="C65" s="4"/>
      <c r="D65" s="107">
        <f aca="true" t="shared" si="140" ref="D65:AI65">D55+D63+D64</f>
        <v>-1.270095140171179E-13</v>
      </c>
      <c r="E65" s="107">
        <f t="shared" si="140"/>
        <v>8.171241461241152E-14</v>
      </c>
      <c r="F65" s="107">
        <f t="shared" si="140"/>
        <v>1.7497114868092467E-13</v>
      </c>
      <c r="G65" s="107">
        <f t="shared" si="140"/>
        <v>-1.5987211554602254E-13</v>
      </c>
      <c r="H65" s="107">
        <f t="shared" si="140"/>
        <v>1.0125233984581428E-13</v>
      </c>
      <c r="I65" s="107">
        <f t="shared" si="140"/>
        <v>-5.595524044110789E-14</v>
      </c>
      <c r="J65" s="107">
        <f t="shared" si="140"/>
        <v>-2.4646951146678475E-14</v>
      </c>
      <c r="K65" s="107">
        <f t="shared" si="140"/>
        <v>2.886579864025407E-15</v>
      </c>
      <c r="L65" s="107">
        <f t="shared" si="140"/>
        <v>1.2212453270876722E-14</v>
      </c>
      <c r="M65" s="107">
        <f t="shared" si="140"/>
        <v>91.283302192908</v>
      </c>
      <c r="N65" s="107">
        <f t="shared" si="140"/>
        <v>160.30968471133667</v>
      </c>
      <c r="O65" s="107">
        <f t="shared" si="140"/>
        <v>0</v>
      </c>
      <c r="P65" s="107">
        <f t="shared" si="140"/>
        <v>3.197442310920451E-14</v>
      </c>
      <c r="Q65" s="107">
        <f t="shared" si="140"/>
        <v>-1.9451107391432743E-13</v>
      </c>
      <c r="R65" s="107">
        <f t="shared" si="140"/>
        <v>1.5587531265737198E-13</v>
      </c>
      <c r="S65" s="107">
        <f t="shared" si="140"/>
        <v>-6.128431095930864E-14</v>
      </c>
      <c r="T65" s="107">
        <f t="shared" si="140"/>
        <v>7.327471962526033E-14</v>
      </c>
      <c r="U65" s="107">
        <f t="shared" si="140"/>
        <v>-6.816769371198461E-14</v>
      </c>
      <c r="V65" s="107">
        <f t="shared" si="140"/>
        <v>-2.375877272697835E-14</v>
      </c>
      <c r="W65" s="107">
        <f t="shared" si="140"/>
        <v>-2.1316282072803006E-14</v>
      </c>
      <c r="X65" s="107">
        <f t="shared" si="140"/>
        <v>-2.4091839634365897E-14</v>
      </c>
      <c r="Y65" s="107">
        <f t="shared" si="140"/>
        <v>23.281834371713614</v>
      </c>
      <c r="Z65" s="107">
        <f t="shared" si="140"/>
        <v>125.79769056963882</v>
      </c>
      <c r="AA65" s="107">
        <f t="shared" si="140"/>
        <v>-2.2728841031494084E-13</v>
      </c>
      <c r="AB65" s="4">
        <f t="shared" si="140"/>
        <v>-2.7977620220553945E-14</v>
      </c>
      <c r="AC65" s="4">
        <f t="shared" si="140"/>
        <v>-1.9539925233402755E-14</v>
      </c>
      <c r="AD65" s="4">
        <f t="shared" si="140"/>
        <v>8.482103908136196E-14</v>
      </c>
      <c r="AE65" s="4">
        <f t="shared" si="140"/>
        <v>5.0182080713057076E-14</v>
      </c>
      <c r="AF65" s="4">
        <f t="shared" si="140"/>
        <v>-8.615330671091215E-14</v>
      </c>
      <c r="AG65" s="4">
        <f t="shared" si="140"/>
        <v>-2.020605904817785E-14</v>
      </c>
      <c r="AH65" s="4">
        <f t="shared" si="140"/>
        <v>9.547918011776346E-15</v>
      </c>
      <c r="AI65" s="4">
        <f t="shared" si="140"/>
        <v>-5.440092820663267E-15</v>
      </c>
      <c r="AJ65" s="4">
        <f aca="true" t="shared" si="141" ref="AJ65:BO65">AJ55+AJ63+AJ64</f>
        <v>-1.3433698597964394E-14</v>
      </c>
      <c r="AK65" s="4">
        <f t="shared" si="141"/>
        <v>18.26964479070795</v>
      </c>
      <c r="AL65" s="4">
        <f t="shared" si="141"/>
        <v>98.71555159721115</v>
      </c>
      <c r="AM65" s="4">
        <f t="shared" si="141"/>
        <v>0</v>
      </c>
      <c r="AN65" s="4">
        <f t="shared" si="141"/>
        <v>-3.863576125695545E-14</v>
      </c>
      <c r="AO65" s="4">
        <f t="shared" si="141"/>
        <v>5.284661597215745E-14</v>
      </c>
      <c r="AP65" s="4">
        <f t="shared" si="141"/>
        <v>-2.020605904817785E-14</v>
      </c>
      <c r="AQ65" s="4">
        <f t="shared" si="141"/>
        <v>-2.19824158875781E-14</v>
      </c>
      <c r="AR65" s="4">
        <f t="shared" si="141"/>
        <v>-2.2870594307278225E-14</v>
      </c>
      <c r="AS65" s="4">
        <f t="shared" si="141"/>
        <v>-8.659739592076221E-15</v>
      </c>
      <c r="AT65" s="4">
        <f t="shared" si="141"/>
        <v>3.1086244689504383E-15</v>
      </c>
      <c r="AU65" s="4">
        <f t="shared" si="141"/>
        <v>1.5432100042289676E-14</v>
      </c>
      <c r="AV65" s="4">
        <f t="shared" si="141"/>
        <v>-2.4147350785597155E-14</v>
      </c>
      <c r="AW65" s="4">
        <f t="shared" si="141"/>
        <v>14.336495803962533</v>
      </c>
      <c r="AX65" s="4">
        <f t="shared" si="141"/>
        <v>77.4637442310371</v>
      </c>
      <c r="AY65" s="4">
        <f t="shared" si="141"/>
        <v>8.5265128291212E-17</v>
      </c>
      <c r="AZ65" s="4">
        <f t="shared" si="141"/>
        <v>-1.7319479184152442E-14</v>
      </c>
      <c r="BA65" s="4">
        <f t="shared" si="141"/>
        <v>3.574918139293004E-14</v>
      </c>
      <c r="BB65" s="4">
        <f t="shared" si="141"/>
        <v>-1.354472090042691E-14</v>
      </c>
      <c r="BC65" s="4">
        <f t="shared" si="141"/>
        <v>7.771561172376096E-15</v>
      </c>
      <c r="BD65" s="4">
        <f t="shared" si="141"/>
        <v>-3.1308289294429414E-14</v>
      </c>
      <c r="BE65" s="4">
        <f t="shared" si="141"/>
        <v>1.7319479184152442E-14</v>
      </c>
      <c r="BF65" s="4">
        <f t="shared" si="141"/>
        <v>7.438494264988549E-15</v>
      </c>
      <c r="BG65" s="4">
        <f t="shared" si="141"/>
        <v>1.5765166949677223E-14</v>
      </c>
      <c r="BH65" s="4">
        <f t="shared" si="141"/>
        <v>-9.71445146547012E-15</v>
      </c>
      <c r="BI65" s="4">
        <f t="shared" si="141"/>
        <v>11.250088017123474</v>
      </c>
      <c r="BJ65" s="4">
        <f t="shared" si="141"/>
        <v>60.78709558120994</v>
      </c>
      <c r="BK65" s="4">
        <f t="shared" si="141"/>
        <v>0</v>
      </c>
      <c r="BL65" s="4">
        <f t="shared" si="141"/>
        <v>-2.2426505097428162E-14</v>
      </c>
      <c r="BM65" s="4">
        <f t="shared" si="141"/>
        <v>5.595524044110789E-14</v>
      </c>
      <c r="BN65" s="4">
        <f t="shared" si="141"/>
        <v>-4.9960036108132044E-14</v>
      </c>
      <c r="BO65" s="4">
        <f t="shared" si="141"/>
        <v>1.1546319456101628E-14</v>
      </c>
      <c r="BP65" s="4">
        <f aca="true" t="shared" si="142" ref="BP65:CU65">BP55+BP63+BP64</f>
        <v>-1.176836406102666E-14</v>
      </c>
      <c r="BQ65" s="4">
        <f t="shared" si="142"/>
        <v>-7.438494264988549E-15</v>
      </c>
      <c r="BR65" s="4">
        <f t="shared" si="142"/>
        <v>-8.770761894538737E-15</v>
      </c>
      <c r="BS65" s="4">
        <f t="shared" si="142"/>
        <v>-1.226796442210798E-14</v>
      </c>
      <c r="BT65" s="4">
        <f t="shared" si="142"/>
        <v>1.2434497875801753E-14</v>
      </c>
      <c r="BU65" s="4">
        <f t="shared" si="142"/>
        <v>8.82813221052532</v>
      </c>
      <c r="BV65" s="4">
        <f t="shared" si="142"/>
        <v>47.700650489841166</v>
      </c>
      <c r="BW65" s="4">
        <f t="shared" si="142"/>
        <v>5.684341886080802E-14</v>
      </c>
      <c r="BX65" s="4">
        <f t="shared" si="142"/>
        <v>-4.218847493575595E-15</v>
      </c>
      <c r="BY65" s="4">
        <f t="shared" si="142"/>
        <v>-2.4646951146678475E-14</v>
      </c>
      <c r="BZ65" s="4">
        <f t="shared" si="142"/>
        <v>-4.263256414560601E-14</v>
      </c>
      <c r="CA65" s="4">
        <f t="shared" si="142"/>
        <v>1.9984014443252818E-14</v>
      </c>
      <c r="CB65" s="4">
        <f t="shared" si="142"/>
        <v>-3.9968028886505635E-15</v>
      </c>
      <c r="CC65" s="4">
        <f t="shared" si="142"/>
        <v>7.105427357601002E-15</v>
      </c>
      <c r="CD65" s="4">
        <f t="shared" si="142"/>
        <v>0</v>
      </c>
      <c r="CE65" s="4">
        <f t="shared" si="142"/>
        <v>9.43689570931383E-15</v>
      </c>
      <c r="CF65" s="4">
        <f t="shared" si="142"/>
        <v>1.1268763699945339E-14</v>
      </c>
      <c r="CG65" s="4">
        <f t="shared" si="142"/>
        <v>-2.581268532253489E-15</v>
      </c>
      <c r="CH65" s="4">
        <f t="shared" si="142"/>
        <v>38.42655325603455</v>
      </c>
      <c r="CI65" s="4">
        <f t="shared" si="142"/>
        <v>0</v>
      </c>
      <c r="CJ65" s="4">
        <f t="shared" si="142"/>
        <v>-2.1094237467877974E-14</v>
      </c>
      <c r="CK65" s="4">
        <f t="shared" si="142"/>
        <v>2.6201263381153694E-14</v>
      </c>
      <c r="CL65" s="4">
        <f t="shared" si="142"/>
        <v>3.8413716652030416E-14</v>
      </c>
      <c r="CM65" s="4">
        <f t="shared" si="142"/>
        <v>-3.086420008457935E-14</v>
      </c>
      <c r="CN65" s="4">
        <f t="shared" si="142"/>
        <v>1.887379141862766E-15</v>
      </c>
      <c r="CO65" s="4">
        <f t="shared" si="142"/>
        <v>2.886579864025407E-15</v>
      </c>
      <c r="CP65" s="4">
        <f t="shared" si="142"/>
        <v>4.6074255521944E-15</v>
      </c>
      <c r="CQ65" s="4">
        <f t="shared" si="142"/>
        <v>8.715250743307479E-15</v>
      </c>
      <c r="CR65" s="4">
        <f t="shared" si="142"/>
        <v>-6.2727600891321345E-15</v>
      </c>
      <c r="CS65" s="4">
        <f t="shared" si="142"/>
        <v>35.89573829826038</v>
      </c>
      <c r="CT65" s="4">
        <f t="shared" si="142"/>
        <v>186.74663748004195</v>
      </c>
      <c r="CV65" s="4">
        <f>SUM(P65:CU65)</f>
        <v>747.4998566973076</v>
      </c>
    </row>
    <row r="66" spans="2:98" ht="12.75">
      <c r="B66" s="1"/>
      <c r="C66" s="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100" ht="12.75">
      <c r="A67" s="3" t="s">
        <v>78</v>
      </c>
      <c r="B67" s="1"/>
      <c r="C67" s="1"/>
      <c r="D67" s="9">
        <f aca="true" t="shared" si="143" ref="D67:AI67">D21-D63</f>
        <v>199.55509897277372</v>
      </c>
      <c r="E67" s="9">
        <f t="shared" si="143"/>
        <v>195.24876426969195</v>
      </c>
      <c r="F67" s="9">
        <f t="shared" si="143"/>
        <v>191.02761056250066</v>
      </c>
      <c r="G67" s="9">
        <f t="shared" si="143"/>
        <v>186.8899313941886</v>
      </c>
      <c r="H67" s="9">
        <f t="shared" si="143"/>
        <v>182.834054428371</v>
      </c>
      <c r="I67" s="9">
        <f t="shared" si="143"/>
        <v>178.8583407668563</v>
      </c>
      <c r="J67" s="9">
        <f t="shared" si="143"/>
        <v>174.96118428085273</v>
      </c>
      <c r="K67" s="9">
        <f t="shared" si="143"/>
        <v>171.1410109555574</v>
      </c>
      <c r="L67" s="9">
        <f t="shared" si="143"/>
        <v>167.39627824784893</v>
      </c>
      <c r="M67" s="9">
        <f t="shared" si="143"/>
        <v>72.44217226392075</v>
      </c>
      <c r="N67" s="9">
        <f t="shared" si="143"/>
        <v>0</v>
      </c>
      <c r="O67" s="9">
        <f t="shared" si="143"/>
        <v>-1363.3239940143833</v>
      </c>
      <c r="P67" s="9">
        <f t="shared" si="143"/>
        <v>156.68806918479632</v>
      </c>
      <c r="Q67" s="9">
        <f t="shared" si="143"/>
        <v>153.30909786243183</v>
      </c>
      <c r="R67" s="9">
        <f t="shared" si="143"/>
        <v>149.99697033669813</v>
      </c>
      <c r="S67" s="9">
        <f t="shared" si="143"/>
        <v>146.75034752477407</v>
      </c>
      <c r="T67" s="9">
        <f t="shared" si="143"/>
        <v>143.5679171188724</v>
      </c>
      <c r="U67" s="9">
        <f t="shared" si="143"/>
        <v>140.4483930507229</v>
      </c>
      <c r="V67" s="9">
        <f t="shared" si="143"/>
        <v>137.390514966759</v>
      </c>
      <c r="W67" s="9">
        <f t="shared" si="143"/>
        <v>134.3930477138056</v>
      </c>
      <c r="X67" s="9">
        <f t="shared" si="143"/>
        <v>131.45478083505034</v>
      </c>
      <c r="Y67" s="9">
        <f t="shared" si="143"/>
        <v>105.29269370438307</v>
      </c>
      <c r="Z67" s="9">
        <f t="shared" si="143"/>
        <v>2.842170943040401E-14</v>
      </c>
      <c r="AA67" s="9">
        <f t="shared" si="143"/>
        <v>-1069.8231379720082</v>
      </c>
      <c r="AB67" s="1">
        <f t="shared" si="143"/>
        <v>122.95574829902526</v>
      </c>
      <c r="AC67" s="1">
        <f t="shared" si="143"/>
        <v>120.30421299334523</v>
      </c>
      <c r="AD67" s="1">
        <f t="shared" si="143"/>
        <v>117.70513113275972</v>
      </c>
      <c r="AE67" s="1">
        <f t="shared" si="143"/>
        <v>115.15745191658384</v>
      </c>
      <c r="AF67" s="1">
        <f t="shared" si="143"/>
        <v>112.660145554951</v>
      </c>
      <c r="AG67" s="1">
        <f t="shared" si="143"/>
        <v>110.21220284858074</v>
      </c>
      <c r="AH67" s="1">
        <f t="shared" si="143"/>
        <v>107.81263477695211</v>
      </c>
      <c r="AI67" s="1">
        <f t="shared" si="143"/>
        <v>105.46047209471213</v>
      </c>
      <c r="AJ67" s="1">
        <f aca="true" t="shared" si="144" ref="AJ67:BO67">AJ21-AJ63</f>
        <v>103.15476493615677</v>
      </c>
      <c r="AK67" s="1">
        <f t="shared" si="144"/>
        <v>82.62493763691465</v>
      </c>
      <c r="AL67" s="1">
        <f t="shared" si="144"/>
        <v>0</v>
      </c>
      <c r="AM67" s="1">
        <f t="shared" si="144"/>
        <v>-839.5081078050771</v>
      </c>
      <c r="AN67" s="1">
        <f t="shared" si="144"/>
        <v>96.4854319695717</v>
      </c>
      <c r="AO67" s="1">
        <f t="shared" si="144"/>
        <v>94.40472787163137</v>
      </c>
      <c r="AP67" s="1">
        <f t="shared" si="144"/>
        <v>92.36518486927422</v>
      </c>
      <c r="AQ67" s="1">
        <f t="shared" si="144"/>
        <v>90.36597838162933</v>
      </c>
      <c r="AR67" s="1">
        <f t="shared" si="144"/>
        <v>88.40630031536676</v>
      </c>
      <c r="AS67" s="1">
        <f t="shared" si="144"/>
        <v>86.48535873493341</v>
      </c>
      <c r="AT67" s="1">
        <f t="shared" si="144"/>
        <v>84.6023775393864</v>
      </c>
      <c r="AU67" s="1">
        <f t="shared" si="144"/>
        <v>82.75659614568775</v>
      </c>
      <c r="AV67" s="1">
        <f t="shared" si="144"/>
        <v>80.94726917833442</v>
      </c>
      <c r="AW67" s="1">
        <f t="shared" si="144"/>
        <v>64.83717036123214</v>
      </c>
      <c r="AX67" s="1">
        <f t="shared" si="144"/>
        <v>2.842170943040401E-14</v>
      </c>
      <c r="AY67" s="1">
        <f t="shared" si="144"/>
        <v>-658.7760519056012</v>
      </c>
      <c r="AZ67" s="1">
        <f t="shared" si="144"/>
        <v>75.71373206329929</v>
      </c>
      <c r="BA67" s="1">
        <f t="shared" si="144"/>
        <v>74.08096876050189</v>
      </c>
      <c r="BB67" s="1">
        <f t="shared" si="144"/>
        <v>72.48050525777607</v>
      </c>
      <c r="BC67" s="1">
        <f t="shared" si="144"/>
        <v>70.91169449272189</v>
      </c>
      <c r="BD67" s="1">
        <f t="shared" si="144"/>
        <v>69.37390234098952</v>
      </c>
      <c r="BE67" s="1">
        <f t="shared" si="144"/>
        <v>67.86650735750575</v>
      </c>
      <c r="BF67" s="1">
        <f t="shared" si="144"/>
        <v>66.3889005228819</v>
      </c>
      <c r="BG67" s="1">
        <f t="shared" si="144"/>
        <v>64.94048499488808</v>
      </c>
      <c r="BH67" s="1">
        <f t="shared" si="144"/>
        <v>63.52067586490153</v>
      </c>
      <c r="BI67" s="1">
        <f t="shared" si="144"/>
        <v>50.87881190210094</v>
      </c>
      <c r="BJ67" s="1">
        <f t="shared" si="144"/>
        <v>0</v>
      </c>
      <c r="BK67" s="1">
        <f t="shared" si="144"/>
        <v>-516.9525851263097</v>
      </c>
      <c r="BL67" s="1">
        <f t="shared" si="144"/>
        <v>59.41383176644668</v>
      </c>
      <c r="BM67" s="1">
        <f t="shared" si="144"/>
        <v>58.132575096841066</v>
      </c>
      <c r="BN67" s="1">
        <f t="shared" si="144"/>
        <v>56.87666462052499</v>
      </c>
      <c r="BO67" s="1">
        <f t="shared" si="144"/>
        <v>55.64559257681186</v>
      </c>
      <c r="BP67" s="1">
        <f aca="true" t="shared" si="145" ref="BP67:CT67">BP21-BP63</f>
        <v>54.43886135771917</v>
      </c>
      <c r="BQ67" s="1">
        <f t="shared" si="145"/>
        <v>53.2559833049056</v>
      </c>
      <c r="BR67" s="1">
        <f t="shared" si="145"/>
        <v>52.09648051067145</v>
      </c>
      <c r="BS67" s="1">
        <f t="shared" si="145"/>
        <v>50.95988462293751</v>
      </c>
      <c r="BT67" s="1">
        <f t="shared" si="145"/>
        <v>49.84573665412569</v>
      </c>
      <c r="BU67" s="1">
        <f t="shared" si="145"/>
        <v>39.92545458333568</v>
      </c>
      <c r="BV67" s="1">
        <f t="shared" si="145"/>
        <v>0</v>
      </c>
      <c r="BW67" s="1">
        <f t="shared" si="145"/>
        <v>-467.89524303420546</v>
      </c>
      <c r="BX67" s="1">
        <f t="shared" si="145"/>
        <v>47.682427966112805</v>
      </c>
      <c r="BY67" s="1">
        <f t="shared" si="145"/>
        <v>47.59174206261083</v>
      </c>
      <c r="BZ67" s="1">
        <f t="shared" si="145"/>
        <v>47.50078410139857</v>
      </c>
      <c r="CA67" s="1">
        <f t="shared" si="145"/>
        <v>47.409553266302424</v>
      </c>
      <c r="CB67" s="1">
        <f t="shared" si="145"/>
        <v>47.31804873870114</v>
      </c>
      <c r="CC67" s="1">
        <f t="shared" si="145"/>
        <v>47.226269697517004</v>
      </c>
      <c r="CD67" s="1">
        <f t="shared" si="145"/>
        <v>47.134215319209346</v>
      </c>
      <c r="CE67" s="1">
        <f t="shared" si="145"/>
        <v>47.04188477776674</v>
      </c>
      <c r="CF67" s="1">
        <f t="shared" si="145"/>
        <v>46.949277244699815</v>
      </c>
      <c r="CG67" s="1">
        <f t="shared" si="145"/>
        <v>46.85639188903371</v>
      </c>
      <c r="CH67" s="1">
        <f t="shared" si="145"/>
        <v>8.33667462126609</v>
      </c>
      <c r="CI67" s="1">
        <f t="shared" si="145"/>
        <v>-425.00841965801794</v>
      </c>
      <c r="CJ67" s="1">
        <f t="shared" si="145"/>
        <v>47.59665431936045</v>
      </c>
      <c r="CK67" s="1">
        <f t="shared" si="145"/>
        <v>47.50571109491815</v>
      </c>
      <c r="CL67" s="1">
        <f t="shared" si="145"/>
        <v>47.41449504080273</v>
      </c>
      <c r="CM67" s="1">
        <f t="shared" si="145"/>
        <v>47.32300533852498</v>
      </c>
      <c r="CN67" s="1">
        <f t="shared" si="145"/>
        <v>47.231241167140304</v>
      </c>
      <c r="CO67" s="1">
        <f t="shared" si="145"/>
        <v>47.1392017032415</v>
      </c>
      <c r="CP67" s="1">
        <f t="shared" si="145"/>
        <v>47.046886120951</v>
      </c>
      <c r="CQ67" s="1">
        <f t="shared" si="145"/>
        <v>46.954293591913626</v>
      </c>
      <c r="CR67" s="1">
        <f t="shared" si="145"/>
        <v>46.86142328528916</v>
      </c>
      <c r="CS67" s="1">
        <f t="shared" si="145"/>
        <v>10.872536069484475</v>
      </c>
      <c r="CT67" s="1">
        <f t="shared" si="145"/>
        <v>0</v>
      </c>
      <c r="CV67" s="4">
        <f>SUM(P67:CU67)</f>
        <v>1504.7723504222338</v>
      </c>
    </row>
    <row r="68" spans="2:9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2.75">
      <c r="A69" t="s">
        <v>0</v>
      </c>
      <c r="B69" s="1"/>
      <c r="C69" s="1"/>
      <c r="D69" s="1"/>
      <c r="E69" s="9">
        <f>E99</f>
        <v>5.053699258476263</v>
      </c>
      <c r="F69" s="9">
        <f aca="true" t="shared" si="146" ref="F69:BQ69">F99</f>
        <v>4.415121956251692</v>
      </c>
      <c r="G69" s="9">
        <f t="shared" si="146"/>
        <v>3.7877036901204475</v>
      </c>
      <c r="H69" s="9">
        <f t="shared" si="146"/>
        <v>3.171216441830809</v>
      </c>
      <c r="I69" s="9">
        <f t="shared" si="146"/>
        <v>2.5654367389835016</v>
      </c>
      <c r="J69" s="9">
        <f t="shared" si="146"/>
        <v>1.9701455640711074</v>
      </c>
      <c r="K69" s="9">
        <f t="shared" si="146"/>
        <v>1.385128265336564</v>
      </c>
      <c r="L69" s="9">
        <f t="shared" si="146"/>
        <v>0.8101744694143513</v>
      </c>
      <c r="M69" s="9">
        <f t="shared" si="146"/>
        <v>0.24507799571873695</v>
      </c>
      <c r="N69" s="111">
        <f t="shared" si="146"/>
        <v>0</v>
      </c>
      <c r="O69" s="111">
        <f t="shared" si="146"/>
        <v>0</v>
      </c>
      <c r="P69" s="9">
        <f t="shared" si="146"/>
        <v>4.635301579648903</v>
      </c>
      <c r="Q69" s="9">
        <f t="shared" si="146"/>
        <v>4.12573865231884</v>
      </c>
      <c r="R69" s="9">
        <f t="shared" si="146"/>
        <v>3.6251164128481665</v>
      </c>
      <c r="S69" s="9">
        <f t="shared" si="146"/>
        <v>3.1332522957676336</v>
      </c>
      <c r="T69" s="9">
        <f t="shared" si="146"/>
        <v>2.64996737566224</v>
      </c>
      <c r="U69" s="9">
        <f t="shared" si="146"/>
        <v>2.175086294336385</v>
      </c>
      <c r="V69" s="9">
        <f t="shared" si="146"/>
        <v>1.708437189435609</v>
      </c>
      <c r="W69" s="9">
        <f t="shared" si="146"/>
        <v>1.2498516244958064</v>
      </c>
      <c r="X69" s="9">
        <f t="shared" si="146"/>
        <v>0.7991645203913463</v>
      </c>
      <c r="Y69" s="9">
        <f t="shared" si="146"/>
        <v>0.35621408815413186</v>
      </c>
      <c r="Z69" s="9">
        <f t="shared" si="146"/>
        <v>0</v>
      </c>
      <c r="AA69" s="9">
        <f t="shared" si="146"/>
        <v>-9.663381206337363E-17</v>
      </c>
      <c r="AB69" s="9">
        <f t="shared" si="146"/>
        <v>3.6373986691048286</v>
      </c>
      <c r="AC69" s="9">
        <f t="shared" si="146"/>
        <v>3.2375361182336664</v>
      </c>
      <c r="AD69" s="9">
        <f t="shared" si="146"/>
        <v>2.844689474647461</v>
      </c>
      <c r="AE69" s="9">
        <f t="shared" si="146"/>
        <v>2.4587154761693153</v>
      </c>
      <c r="AF69" s="9">
        <f t="shared" si="146"/>
        <v>2.079473717033777</v>
      </c>
      <c r="AG69" s="9">
        <f t="shared" si="146"/>
        <v>1.7068265907321123</v>
      </c>
      <c r="AH69" s="9">
        <f t="shared" si="146"/>
        <v>1.340639234000598</v>
      </c>
      <c r="AI69" s="9">
        <f t="shared" si="146"/>
        <v>0.980779471928964</v>
      </c>
      <c r="AJ69" s="9">
        <f t="shared" si="146"/>
        <v>0.6271177641665876</v>
      </c>
      <c r="AK69" s="9">
        <f t="shared" si="146"/>
        <v>0.27952715220448743</v>
      </c>
      <c r="AL69" s="9">
        <f t="shared" si="146"/>
        <v>0</v>
      </c>
      <c r="AM69" s="9">
        <f t="shared" si="146"/>
        <v>0</v>
      </c>
      <c r="AN69" s="9">
        <f t="shared" si="146"/>
        <v>2.8543275665372625</v>
      </c>
      <c r="AO69" s="9">
        <f t="shared" si="146"/>
        <v>2.5405487356734056</v>
      </c>
      <c r="AP69" s="9">
        <f t="shared" si="146"/>
        <v>2.232275404588225</v>
      </c>
      <c r="AQ69" s="9">
        <f t="shared" si="146"/>
        <v>1.929395153055634</v>
      </c>
      <c r="AR69" s="9">
        <f t="shared" si="146"/>
        <v>1.6317978023233723</v>
      </c>
      <c r="AS69" s="9">
        <f t="shared" si="146"/>
        <v>1.3393753702627422</v>
      </c>
      <c r="AT69" s="9">
        <f t="shared" si="146"/>
        <v>1.0520220274152823</v>
      </c>
      <c r="AU69" s="9">
        <f t="shared" si="146"/>
        <v>0.7696340539184449</v>
      </c>
      <c r="AV69" s="9">
        <f t="shared" si="146"/>
        <v>0.49210979729269877</v>
      </c>
      <c r="AW69" s="9">
        <f t="shared" si="146"/>
        <v>0.2193496310728252</v>
      </c>
      <c r="AX69" s="9">
        <f t="shared" si="146"/>
        <v>0</v>
      </c>
      <c r="AY69" s="9">
        <f t="shared" si="146"/>
        <v>-9.663381206337363E-17</v>
      </c>
      <c r="AZ69" s="9">
        <f t="shared" si="146"/>
        <v>2.2398385764790447</v>
      </c>
      <c r="BA69" s="9">
        <f t="shared" si="146"/>
        <v>1.9936110803462224</v>
      </c>
      <c r="BB69" s="9">
        <f t="shared" si="146"/>
        <v>1.7517038419622466</v>
      </c>
      <c r="BC69" s="9">
        <f t="shared" si="146"/>
        <v>1.5140286432956191</v>
      </c>
      <c r="BD69" s="9">
        <f t="shared" si="146"/>
        <v>1.280499025236843</v>
      </c>
      <c r="BE69" s="9">
        <f t="shared" si="146"/>
        <v>1.0510302524036628</v>
      </c>
      <c r="BF69" s="9">
        <f t="shared" si="146"/>
        <v>0.8255392786501615</v>
      </c>
      <c r="BG69" s="9">
        <f t="shared" si="146"/>
        <v>0.6039447132656138</v>
      </c>
      <c r="BH69" s="9">
        <f t="shared" si="146"/>
        <v>0.3861667878493223</v>
      </c>
      <c r="BI69" s="9">
        <f t="shared" si="146"/>
        <v>0.1721273238479037</v>
      </c>
      <c r="BJ69" s="9">
        <f t="shared" si="146"/>
        <v>0</v>
      </c>
      <c r="BK69" s="9">
        <f t="shared" si="146"/>
        <v>0</v>
      </c>
      <c r="BL69" s="9">
        <f t="shared" si="146"/>
        <v>1.757638789429453</v>
      </c>
      <c r="BM69" s="9">
        <f t="shared" si="146"/>
        <v>1.564419955370682</v>
      </c>
      <c r="BN69" s="9">
        <f t="shared" si="146"/>
        <v>1.3745912998182754</v>
      </c>
      <c r="BO69" s="9">
        <f t="shared" si="146"/>
        <v>1.1880835966075818</v>
      </c>
      <c r="BP69" s="9">
        <f t="shared" si="146"/>
        <v>1.0048289998294595</v>
      </c>
      <c r="BQ69" s="9">
        <f t="shared" si="146"/>
        <v>0.8247610162123615</v>
      </c>
      <c r="BR69" s="9">
        <f aca="true" t="shared" si="147" ref="BR69:CT69">BR99</f>
        <v>0.6478144780567444</v>
      </c>
      <c r="BS69" s="9">
        <f t="shared" si="147"/>
        <v>0.47392551671074507</v>
      </c>
      <c r="BT69" s="9">
        <f t="shared" si="147"/>
        <v>0.3030315365763113</v>
      </c>
      <c r="BU69" s="9">
        <f t="shared" si="147"/>
        <v>0.1350711896351655</v>
      </c>
      <c r="BV69" s="9">
        <f t="shared" si="147"/>
        <v>0</v>
      </c>
      <c r="BW69" s="9">
        <f t="shared" si="147"/>
        <v>0</v>
      </c>
      <c r="BX69" s="9">
        <f t="shared" si="147"/>
        <v>1.5908438263162987</v>
      </c>
      <c r="BY69" s="9">
        <f t="shared" si="147"/>
        <v>1.4366777903630967</v>
      </c>
      <c r="BZ69" s="9">
        <f t="shared" si="147"/>
        <v>1.2820492563020354</v>
      </c>
      <c r="CA69" s="9">
        <f t="shared" si="147"/>
        <v>1.1269568366387903</v>
      </c>
      <c r="CB69" s="9">
        <f t="shared" si="147"/>
        <v>0.971399139716556</v>
      </c>
      <c r="CC69" s="9">
        <f t="shared" si="147"/>
        <v>0.8153747697035549</v>
      </c>
      <c r="CD69" s="9">
        <f t="shared" si="147"/>
        <v>0.6588823265805149</v>
      </c>
      <c r="CE69" s="9">
        <f t="shared" si="147"/>
        <v>0.5019204061281056</v>
      </c>
      <c r="CF69" s="9">
        <f t="shared" si="147"/>
        <v>0.34448759991433925</v>
      </c>
      <c r="CG69" s="9">
        <f t="shared" si="147"/>
        <v>0.18658249528193152</v>
      </c>
      <c r="CH69" s="9">
        <f t="shared" si="147"/>
        <v>0.028203675335626576</v>
      </c>
      <c r="CI69" s="9">
        <f t="shared" si="147"/>
        <v>0</v>
      </c>
      <c r="CJ69" s="9">
        <f t="shared" si="147"/>
        <v>1.445028626837261</v>
      </c>
      <c r="CK69" s="9">
        <f t="shared" si="147"/>
        <v>1.290425145285622</v>
      </c>
      <c r="CL69" s="9">
        <f t="shared" si="147"/>
        <v>1.1353578532893285</v>
      </c>
      <c r="CM69" s="9">
        <f t="shared" si="147"/>
        <v>0.9798253594170455</v>
      </c>
      <c r="CN69" s="9">
        <f t="shared" si="147"/>
        <v>0.8238262680631461</v>
      </c>
      <c r="CO69" s="9">
        <f t="shared" si="147"/>
        <v>0.6673591794351847</v>
      </c>
      <c r="CP69" s="9">
        <f t="shared" si="147"/>
        <v>0.5104226895413395</v>
      </c>
      <c r="CQ69" s="9">
        <f t="shared" si="147"/>
        <v>0.35301539017781275</v>
      </c>
      <c r="CR69" s="9">
        <f t="shared" si="147"/>
        <v>0.19513586891619542</v>
      </c>
      <c r="CS69" s="9">
        <f t="shared" si="147"/>
        <v>0.03678270909079325</v>
      </c>
      <c r="CT69" s="9">
        <f t="shared" si="147"/>
        <v>0</v>
      </c>
    </row>
    <row r="70" spans="2:98" ht="12.75">
      <c r="B70" s="1"/>
      <c r="C70" s="1"/>
      <c r="D70" s="1"/>
      <c r="E70" s="1"/>
      <c r="F70" s="106">
        <f>F69/E69-1</f>
        <v>-0.12635839007505711</v>
      </c>
      <c r="G70" s="106">
        <f aca="true" t="shared" si="148" ref="G70:N70">G69/F69-1</f>
        <v>-0.14210666711999598</v>
      </c>
      <c r="H70" s="106">
        <f t="shared" si="148"/>
        <v>-0.1627601572682773</v>
      </c>
      <c r="I70" s="106">
        <f t="shared" si="148"/>
        <v>-0.19102439519945802</v>
      </c>
      <c r="J70" s="106">
        <f t="shared" si="148"/>
        <v>-0.23204281979226093</v>
      </c>
      <c r="K70" s="106">
        <f t="shared" si="148"/>
        <v>-0.2969411547061853</v>
      </c>
      <c r="L70" s="106">
        <f t="shared" si="148"/>
        <v>-0.4150906528374887</v>
      </c>
      <c r="M70" s="106">
        <f t="shared" si="148"/>
        <v>-0.6974997300323524</v>
      </c>
      <c r="N70" s="106">
        <f t="shared" si="148"/>
        <v>-1</v>
      </c>
      <c r="O70" s="106" t="e">
        <f aca="true" t="shared" si="149" ref="O70:AT70">O69/N69-1</f>
        <v>#DIV/0!</v>
      </c>
      <c r="P70" s="106" t="e">
        <f t="shared" si="149"/>
        <v>#DIV/0!</v>
      </c>
      <c r="Q70" s="106">
        <f t="shared" si="149"/>
        <v>-0.10993091141410904</v>
      </c>
      <c r="R70" s="106">
        <f t="shared" si="149"/>
        <v>-0.12134123890501458</v>
      </c>
      <c r="S70" s="106">
        <f t="shared" si="149"/>
        <v>-0.13568229570152956</v>
      </c>
      <c r="T70" s="106">
        <f t="shared" si="149"/>
        <v>-0.15424385733578172</v>
      </c>
      <c r="U70" s="106">
        <f t="shared" si="149"/>
        <v>-0.1792026142235733</v>
      </c>
      <c r="V70" s="106">
        <f t="shared" si="149"/>
        <v>-0.21454280049295693</v>
      </c>
      <c r="W70" s="106">
        <f t="shared" si="149"/>
        <v>-0.2684240121764726</v>
      </c>
      <c r="X70" s="106">
        <f t="shared" si="149"/>
        <v>-0.36059248575707414</v>
      </c>
      <c r="Y70" s="106">
        <f t="shared" si="149"/>
        <v>-0.5542668886505424</v>
      </c>
      <c r="Z70" s="106">
        <f t="shared" si="149"/>
        <v>-1</v>
      </c>
      <c r="AA70" s="106" t="e">
        <f t="shared" si="149"/>
        <v>#DIV/0!</v>
      </c>
      <c r="AB70" s="106">
        <f t="shared" si="149"/>
        <v>-37641055355648990</v>
      </c>
      <c r="AC70" s="106">
        <f t="shared" si="149"/>
        <v>-0.10993091141410938</v>
      </c>
      <c r="AD70" s="106">
        <f t="shared" si="149"/>
        <v>-0.12134123890501469</v>
      </c>
      <c r="AE70" s="106">
        <f t="shared" si="149"/>
        <v>-0.13568229570152968</v>
      </c>
      <c r="AF70" s="106">
        <f t="shared" si="149"/>
        <v>-0.15424385733578172</v>
      </c>
      <c r="AG70" s="106">
        <f t="shared" si="149"/>
        <v>-0.17920261422357364</v>
      </c>
      <c r="AH70" s="106">
        <f t="shared" si="149"/>
        <v>-0.21454280049295749</v>
      </c>
      <c r="AI70" s="106">
        <f t="shared" si="149"/>
        <v>-0.26842401217647305</v>
      </c>
      <c r="AJ70" s="106">
        <f t="shared" si="149"/>
        <v>-0.3605924857570749</v>
      </c>
      <c r="AK70" s="106">
        <f t="shared" si="149"/>
        <v>-0.5542668886505441</v>
      </c>
      <c r="AL70" s="106">
        <f t="shared" si="149"/>
        <v>-1</v>
      </c>
      <c r="AM70" s="106" t="e">
        <f t="shared" si="149"/>
        <v>#DIV/0!</v>
      </c>
      <c r="AN70" s="106" t="e">
        <f t="shared" si="149"/>
        <v>#DIV/0!</v>
      </c>
      <c r="AO70" s="106">
        <f t="shared" si="149"/>
        <v>-0.10993091141410893</v>
      </c>
      <c r="AP70" s="106">
        <f t="shared" si="149"/>
        <v>-0.12134123890501491</v>
      </c>
      <c r="AQ70" s="106">
        <f t="shared" si="149"/>
        <v>-0.13568229570152968</v>
      </c>
      <c r="AR70" s="106">
        <f t="shared" si="149"/>
        <v>-0.1542438573357815</v>
      </c>
      <c r="AS70" s="106">
        <f t="shared" si="149"/>
        <v>-0.1792026142235733</v>
      </c>
      <c r="AT70" s="106">
        <f t="shared" si="149"/>
        <v>-0.21454280049295704</v>
      </c>
      <c r="AU70" s="106">
        <f aca="true" t="shared" si="150" ref="AU70:BZ70">AU69/AT69-1</f>
        <v>-0.26842401217647294</v>
      </c>
      <c r="AV70" s="106">
        <f t="shared" si="150"/>
        <v>-0.36059248575707414</v>
      </c>
      <c r="AW70" s="106">
        <f t="shared" si="150"/>
        <v>-0.5542668886505431</v>
      </c>
      <c r="AX70" s="106">
        <f t="shared" si="150"/>
        <v>-1</v>
      </c>
      <c r="AY70" s="106" t="e">
        <f t="shared" si="150"/>
        <v>#DIV/0!</v>
      </c>
      <c r="AZ70" s="106">
        <f t="shared" si="150"/>
        <v>-23178621733458380</v>
      </c>
      <c r="BA70" s="106">
        <f t="shared" si="150"/>
        <v>-0.10993091141410927</v>
      </c>
      <c r="BB70" s="106">
        <f t="shared" si="150"/>
        <v>-0.12134123890501491</v>
      </c>
      <c r="BC70" s="106">
        <f t="shared" si="150"/>
        <v>-0.1356822957015299</v>
      </c>
      <c r="BD70" s="106">
        <f t="shared" si="150"/>
        <v>-0.1542438573357815</v>
      </c>
      <c r="BE70" s="106">
        <f t="shared" si="150"/>
        <v>-0.17920261422357375</v>
      </c>
      <c r="BF70" s="106">
        <f t="shared" si="150"/>
        <v>-0.21454280049295693</v>
      </c>
      <c r="BG70" s="106">
        <f t="shared" si="150"/>
        <v>-0.26842401217647305</v>
      </c>
      <c r="BH70" s="106">
        <f t="shared" si="150"/>
        <v>-0.3605924857570749</v>
      </c>
      <c r="BI70" s="106">
        <f t="shared" si="150"/>
        <v>-0.5542668886505441</v>
      </c>
      <c r="BJ70" s="106">
        <f t="shared" si="150"/>
        <v>-1</v>
      </c>
      <c r="BK70" s="106" t="e">
        <f t="shared" si="150"/>
        <v>#DIV/0!</v>
      </c>
      <c r="BL70" s="106" t="e">
        <f t="shared" si="150"/>
        <v>#DIV/0!</v>
      </c>
      <c r="BM70" s="106">
        <f t="shared" si="150"/>
        <v>-0.10993091141410904</v>
      </c>
      <c r="BN70" s="106">
        <f t="shared" si="150"/>
        <v>-0.1213412389050148</v>
      </c>
      <c r="BO70" s="106">
        <f t="shared" si="150"/>
        <v>-0.1356822957015299</v>
      </c>
      <c r="BP70" s="106">
        <f t="shared" si="150"/>
        <v>-0.15424385733578172</v>
      </c>
      <c r="BQ70" s="106">
        <f t="shared" si="150"/>
        <v>-0.17920261422357364</v>
      </c>
      <c r="BR70" s="106">
        <f t="shared" si="150"/>
        <v>-0.21454280049295693</v>
      </c>
      <c r="BS70" s="106">
        <f t="shared" si="150"/>
        <v>-0.2684240121764735</v>
      </c>
      <c r="BT70" s="106">
        <f t="shared" si="150"/>
        <v>-0.36059248575707503</v>
      </c>
      <c r="BU70" s="106">
        <f t="shared" si="150"/>
        <v>-0.5542668886505446</v>
      </c>
      <c r="BV70" s="106">
        <f t="shared" si="150"/>
        <v>-1</v>
      </c>
      <c r="BW70" s="106" t="e">
        <f t="shared" si="150"/>
        <v>#DIV/0!</v>
      </c>
      <c r="BX70" s="106" t="e">
        <f t="shared" si="150"/>
        <v>#DIV/0!</v>
      </c>
      <c r="BY70" s="106">
        <f t="shared" si="150"/>
        <v>-0.09690834097158574</v>
      </c>
      <c r="BZ70" s="106">
        <f t="shared" si="150"/>
        <v>-0.10762923676991032</v>
      </c>
      <c r="CA70" s="106">
        <f aca="true" t="shared" si="151" ref="CA70:CT70">CA69/BZ69-1</f>
        <v>-0.1209722784837427</v>
      </c>
      <c r="CB70" s="106">
        <f t="shared" si="151"/>
        <v>-0.13803341163109095</v>
      </c>
      <c r="CC70" s="106">
        <f t="shared" si="151"/>
        <v>-0.16061818837777364</v>
      </c>
      <c r="CD70" s="106">
        <f t="shared" si="151"/>
        <v>-0.191927011894096</v>
      </c>
      <c r="CE70" s="106">
        <f t="shared" si="151"/>
        <v>-0.2382245116013575</v>
      </c>
      <c r="CF70" s="106">
        <f t="shared" si="151"/>
        <v>-0.31366089979928935</v>
      </c>
      <c r="CG70" s="106">
        <f t="shared" si="151"/>
        <v>-0.45837674468303835</v>
      </c>
      <c r="CH70" s="106">
        <f t="shared" si="151"/>
        <v>-0.8488407216710763</v>
      </c>
      <c r="CI70" s="106">
        <f t="shared" si="151"/>
        <v>-1</v>
      </c>
      <c r="CJ70" s="106" t="e">
        <f t="shared" si="151"/>
        <v>#DIV/0!</v>
      </c>
      <c r="CK70" s="106">
        <f t="shared" si="151"/>
        <v>-0.10698990918264384</v>
      </c>
      <c r="CL70" s="106">
        <f t="shared" si="151"/>
        <v>-0.1201675994634861</v>
      </c>
      <c r="CM70" s="106">
        <f t="shared" si="151"/>
        <v>-0.13698984282504267</v>
      </c>
      <c r="CN70" s="106">
        <f t="shared" si="151"/>
        <v>-0.1592111184453444</v>
      </c>
      <c r="CO70" s="106">
        <f t="shared" si="151"/>
        <v>-0.18992728769844003</v>
      </c>
      <c r="CP70" s="106">
        <f t="shared" si="151"/>
        <v>-0.2351604574116557</v>
      </c>
      <c r="CQ70" s="106">
        <f t="shared" si="151"/>
        <v>-0.3083861720664717</v>
      </c>
      <c r="CR70" s="106">
        <f t="shared" si="151"/>
        <v>-0.4472312699514146</v>
      </c>
      <c r="CS70" s="106">
        <f t="shared" si="151"/>
        <v>-0.8115020611275201</v>
      </c>
      <c r="CT70" s="106">
        <f t="shared" si="151"/>
        <v>-1</v>
      </c>
    </row>
    <row r="71" spans="2:98" ht="12.75">
      <c r="B71" s="1"/>
      <c r="C71" s="1"/>
      <c r="D71" s="1"/>
      <c r="E71" s="1"/>
      <c r="F71" s="110">
        <f>F69-E69</f>
        <v>-0.6385773022245704</v>
      </c>
      <c r="G71" s="110">
        <f aca="true" t="shared" si="152" ref="G71:N71">G69-F69</f>
        <v>-0.6274182661312446</v>
      </c>
      <c r="H71" s="110">
        <f t="shared" si="152"/>
        <v>-0.6164872482896384</v>
      </c>
      <c r="I71" s="110">
        <f t="shared" si="152"/>
        <v>-0.6057797028473075</v>
      </c>
      <c r="J71" s="110">
        <f t="shared" si="152"/>
        <v>-0.5952911749123941</v>
      </c>
      <c r="K71" s="110">
        <f t="shared" si="152"/>
        <v>-0.5850172987345434</v>
      </c>
      <c r="L71" s="110">
        <f t="shared" si="152"/>
        <v>-0.5749537959222126</v>
      </c>
      <c r="M71" s="110">
        <f t="shared" si="152"/>
        <v>-0.5650964736956143</v>
      </c>
      <c r="N71" s="110">
        <f t="shared" si="152"/>
        <v>-0.24507799571873695</v>
      </c>
      <c r="O71" s="110">
        <f aca="true" t="shared" si="153" ref="O71:AT71">O69-N69</f>
        <v>0</v>
      </c>
      <c r="P71" s="110">
        <f t="shared" si="153"/>
        <v>4.635301579648903</v>
      </c>
      <c r="Q71" s="110">
        <f t="shared" si="153"/>
        <v>-0.5095629273300633</v>
      </c>
      <c r="R71" s="110">
        <f t="shared" si="153"/>
        <v>-0.5006222394706734</v>
      </c>
      <c r="S71" s="110">
        <f t="shared" si="153"/>
        <v>-0.4918641170805329</v>
      </c>
      <c r="T71" s="110">
        <f t="shared" si="153"/>
        <v>-0.4832849201053935</v>
      </c>
      <c r="U71" s="110">
        <f t="shared" si="153"/>
        <v>-0.47488108132585527</v>
      </c>
      <c r="V71" s="110">
        <f t="shared" si="153"/>
        <v>-0.46664910490077594</v>
      </c>
      <c r="W71" s="110">
        <f t="shared" si="153"/>
        <v>-0.4585855649398025</v>
      </c>
      <c r="X71" s="110">
        <f t="shared" si="153"/>
        <v>-0.4506871041044601</v>
      </c>
      <c r="Y71" s="110">
        <f t="shared" si="153"/>
        <v>-0.4429504322372145</v>
      </c>
      <c r="Z71" s="110">
        <f t="shared" si="153"/>
        <v>-0.35621408815413186</v>
      </c>
      <c r="AA71" s="110">
        <f t="shared" si="153"/>
        <v>-9.663381206337363E-17</v>
      </c>
      <c r="AB71" s="110">
        <f t="shared" si="153"/>
        <v>3.6373986691048286</v>
      </c>
      <c r="AC71" s="110">
        <f t="shared" si="153"/>
        <v>-0.3998625508711622</v>
      </c>
      <c r="AD71" s="110">
        <f t="shared" si="153"/>
        <v>-0.39284664358620525</v>
      </c>
      <c r="AE71" s="110">
        <f t="shared" si="153"/>
        <v>-0.38597399847814584</v>
      </c>
      <c r="AF71" s="110">
        <f t="shared" si="153"/>
        <v>-0.37924175913553837</v>
      </c>
      <c r="AG71" s="110">
        <f t="shared" si="153"/>
        <v>-0.37264712630166463</v>
      </c>
      <c r="AH71" s="110">
        <f t="shared" si="153"/>
        <v>-0.36618735673151437</v>
      </c>
      <c r="AI71" s="110">
        <f t="shared" si="153"/>
        <v>-0.35985976207163395</v>
      </c>
      <c r="AJ71" s="110">
        <f t="shared" si="153"/>
        <v>-0.3536617077623764</v>
      </c>
      <c r="AK71" s="110">
        <f t="shared" si="153"/>
        <v>-0.34759061196210017</v>
      </c>
      <c r="AL71" s="110">
        <f t="shared" si="153"/>
        <v>-0.27952715220448743</v>
      </c>
      <c r="AM71" s="110">
        <f t="shared" si="153"/>
        <v>0</v>
      </c>
      <c r="AN71" s="110">
        <f t="shared" si="153"/>
        <v>2.8543275665372625</v>
      </c>
      <c r="AO71" s="110">
        <f t="shared" si="153"/>
        <v>-0.31377883086385694</v>
      </c>
      <c r="AP71" s="110">
        <f t="shared" si="153"/>
        <v>-0.3082733310851804</v>
      </c>
      <c r="AQ71" s="110">
        <f t="shared" si="153"/>
        <v>-0.30288025153259124</v>
      </c>
      <c r="AR71" s="110">
        <f t="shared" si="153"/>
        <v>-0.29759735073226157</v>
      </c>
      <c r="AS71" s="110">
        <f t="shared" si="153"/>
        <v>-0.2924224320606301</v>
      </c>
      <c r="AT71" s="110">
        <f t="shared" si="153"/>
        <v>-0.28735334284745995</v>
      </c>
      <c r="AU71" s="110">
        <f aca="true" t="shared" si="154" ref="AU71:BZ71">AU69-AT69</f>
        <v>-0.2823879734968374</v>
      </c>
      <c r="AV71" s="110">
        <f t="shared" si="154"/>
        <v>-0.2775242566257461</v>
      </c>
      <c r="AW71" s="110">
        <f t="shared" si="154"/>
        <v>-0.27276016621987353</v>
      </c>
      <c r="AX71" s="110">
        <f t="shared" si="154"/>
        <v>-0.2193496310728252</v>
      </c>
      <c r="AY71" s="110">
        <f t="shared" si="154"/>
        <v>-9.663381206337363E-17</v>
      </c>
      <c r="AZ71" s="110">
        <f t="shared" si="154"/>
        <v>2.2398385764790447</v>
      </c>
      <c r="BA71" s="110">
        <f t="shared" si="154"/>
        <v>-0.24622749613282235</v>
      </c>
      <c r="BB71" s="110">
        <f t="shared" si="154"/>
        <v>-0.24190723838397576</v>
      </c>
      <c r="BC71" s="110">
        <f t="shared" si="154"/>
        <v>-0.23767519866662745</v>
      </c>
      <c r="BD71" s="110">
        <f t="shared" si="154"/>
        <v>-0.23352961805877626</v>
      </c>
      <c r="BE71" s="110">
        <f t="shared" si="154"/>
        <v>-0.22946877283318012</v>
      </c>
      <c r="BF71" s="110">
        <f t="shared" si="154"/>
        <v>-0.22549097375350124</v>
      </c>
      <c r="BG71" s="110">
        <f t="shared" si="154"/>
        <v>-0.2215945653845477</v>
      </c>
      <c r="BH71" s="110">
        <f t="shared" si="154"/>
        <v>-0.21777792541629154</v>
      </c>
      <c r="BI71" s="110">
        <f t="shared" si="154"/>
        <v>-0.2140394640014186</v>
      </c>
      <c r="BJ71" s="110">
        <f t="shared" si="154"/>
        <v>-0.1721273238479037</v>
      </c>
      <c r="BK71" s="110">
        <f t="shared" si="154"/>
        <v>0</v>
      </c>
      <c r="BL71" s="110">
        <f t="shared" si="154"/>
        <v>1.757638789429453</v>
      </c>
      <c r="BM71" s="110">
        <f t="shared" si="154"/>
        <v>-0.19321883405877105</v>
      </c>
      <c r="BN71" s="110">
        <f t="shared" si="154"/>
        <v>-0.18982865555240647</v>
      </c>
      <c r="BO71" s="110">
        <f t="shared" si="154"/>
        <v>-0.18650770321069365</v>
      </c>
      <c r="BP71" s="110">
        <f t="shared" si="154"/>
        <v>-0.18325459677812228</v>
      </c>
      <c r="BQ71" s="110">
        <f t="shared" si="154"/>
        <v>-0.18006798361709797</v>
      </c>
      <c r="BR71" s="110">
        <f t="shared" si="154"/>
        <v>-0.17694653815561712</v>
      </c>
      <c r="BS71" s="110">
        <f t="shared" si="154"/>
        <v>-0.17388896134599935</v>
      </c>
      <c r="BT71" s="110">
        <f t="shared" si="154"/>
        <v>-0.17089398013443374</v>
      </c>
      <c r="BU71" s="110">
        <f t="shared" si="154"/>
        <v>-0.1679603469411458</v>
      </c>
      <c r="BV71" s="110">
        <f t="shared" si="154"/>
        <v>-0.1350711896351655</v>
      </c>
      <c r="BW71" s="110">
        <f t="shared" si="154"/>
        <v>0</v>
      </c>
      <c r="BX71" s="110">
        <f t="shared" si="154"/>
        <v>1.5908438263162987</v>
      </c>
      <c r="BY71" s="110">
        <f t="shared" si="154"/>
        <v>-0.154166035953202</v>
      </c>
      <c r="BZ71" s="110">
        <f t="shared" si="154"/>
        <v>-0.15462853406106136</v>
      </c>
      <c r="CA71" s="110">
        <f aca="true" t="shared" si="155" ref="CA71:CT71">CA69-BZ69</f>
        <v>-0.15509241966324505</v>
      </c>
      <c r="CB71" s="110">
        <f t="shared" si="155"/>
        <v>-0.1555576969222343</v>
      </c>
      <c r="CC71" s="110">
        <f t="shared" si="155"/>
        <v>-0.15602437001300107</v>
      </c>
      <c r="CD71" s="110">
        <f t="shared" si="155"/>
        <v>-0.15649244312304</v>
      </c>
      <c r="CE71" s="110">
        <f t="shared" si="155"/>
        <v>-0.1569619204524093</v>
      </c>
      <c r="CF71" s="110">
        <f t="shared" si="155"/>
        <v>-0.15743280621376637</v>
      </c>
      <c r="CG71" s="110">
        <f t="shared" si="155"/>
        <v>-0.15790510463240773</v>
      </c>
      <c r="CH71" s="110">
        <f t="shared" si="155"/>
        <v>-0.15837881994630496</v>
      </c>
      <c r="CI71" s="110">
        <f t="shared" si="155"/>
        <v>-0.028203675335626576</v>
      </c>
      <c r="CJ71" s="110">
        <f t="shared" si="155"/>
        <v>1.445028626837261</v>
      </c>
      <c r="CK71" s="110">
        <f t="shared" si="155"/>
        <v>-0.15460348155163905</v>
      </c>
      <c r="CL71" s="110">
        <f t="shared" si="155"/>
        <v>-0.15506729199629343</v>
      </c>
      <c r="CM71" s="110">
        <f t="shared" si="155"/>
        <v>-0.15553249387228296</v>
      </c>
      <c r="CN71" s="110">
        <f t="shared" si="155"/>
        <v>-0.15599909135389944</v>
      </c>
      <c r="CO71" s="110">
        <f t="shared" si="155"/>
        <v>-0.15646708862796133</v>
      </c>
      <c r="CP71" s="110">
        <f t="shared" si="155"/>
        <v>-0.15693648989384523</v>
      </c>
      <c r="CQ71" s="110">
        <f t="shared" si="155"/>
        <v>-0.15740729936352676</v>
      </c>
      <c r="CR71" s="110">
        <f t="shared" si="155"/>
        <v>-0.15787952126161733</v>
      </c>
      <c r="CS71" s="110">
        <f t="shared" si="155"/>
        <v>-0.15835315982540216</v>
      </c>
      <c r="CT71" s="110">
        <f t="shared" si="155"/>
        <v>-0.03678270909079325</v>
      </c>
    </row>
    <row r="72" spans="1:98" ht="12.75">
      <c r="A72" t="s">
        <v>95</v>
      </c>
      <c r="B72" s="1"/>
      <c r="C72" s="1"/>
      <c r="D72" s="1">
        <f>D10</f>
        <v>1486.3821348459596</v>
      </c>
      <c r="E72" s="1">
        <f>D72*(1+$B$1)</f>
        <v>1456.6544921490404</v>
      </c>
      <c r="F72" s="1">
        <f aca="true" t="shared" si="156" ref="F72:BQ72">E72*(1+$B$1)</f>
        <v>1427.5214023060596</v>
      </c>
      <c r="G72" s="1">
        <f t="shared" si="156"/>
        <v>1398.9709742599384</v>
      </c>
      <c r="H72" s="1">
        <f t="shared" si="156"/>
        <v>1370.9915547747396</v>
      </c>
      <c r="I72" s="1">
        <f t="shared" si="156"/>
        <v>1343.5717236792448</v>
      </c>
      <c r="J72" s="1">
        <f t="shared" si="156"/>
        <v>1316.7002892056598</v>
      </c>
      <c r="K72" s="1">
        <f t="shared" si="156"/>
        <v>1290.3662834215465</v>
      </c>
      <c r="L72" s="1">
        <f t="shared" si="156"/>
        <v>1264.5589577531157</v>
      </c>
      <c r="M72" s="1">
        <f t="shared" si="156"/>
        <v>1239.2677785980534</v>
      </c>
      <c r="N72" s="1">
        <f t="shared" si="156"/>
        <v>1214.4824230260922</v>
      </c>
      <c r="O72" s="1">
        <f t="shared" si="156"/>
        <v>1190.1927745655703</v>
      </c>
      <c r="P72" s="1">
        <f t="shared" si="156"/>
        <v>1166.3889190742589</v>
      </c>
      <c r="Q72" s="1">
        <f t="shared" si="156"/>
        <v>1143.0611406927737</v>
      </c>
      <c r="R72" s="1">
        <f t="shared" si="156"/>
        <v>1120.1999178789183</v>
      </c>
      <c r="S72" s="1">
        <f t="shared" si="156"/>
        <v>1097.79591952134</v>
      </c>
      <c r="T72" s="1">
        <f t="shared" si="156"/>
        <v>1075.8400011309132</v>
      </c>
      <c r="U72" s="1">
        <f t="shared" si="156"/>
        <v>1054.3232011082948</v>
      </c>
      <c r="V72" s="1">
        <f t="shared" si="156"/>
        <v>1033.2367370861289</v>
      </c>
      <c r="W72" s="1">
        <f t="shared" si="156"/>
        <v>1012.5720023444063</v>
      </c>
      <c r="X72" s="1">
        <f t="shared" si="156"/>
        <v>992.3205622975182</v>
      </c>
      <c r="Y72" s="1">
        <f t="shared" si="156"/>
        <v>972.4741510515678</v>
      </c>
      <c r="Z72" s="1">
        <f t="shared" si="156"/>
        <v>953.0246680305364</v>
      </c>
      <c r="AA72" s="1">
        <f t="shared" si="156"/>
        <v>933.9641746699257</v>
      </c>
      <c r="AB72" s="1">
        <f t="shared" si="156"/>
        <v>915.2848911765271</v>
      </c>
      <c r="AC72" s="1">
        <f t="shared" si="156"/>
        <v>896.9791933529966</v>
      </c>
      <c r="AD72" s="1">
        <f t="shared" si="156"/>
        <v>879.0396094859367</v>
      </c>
      <c r="AE72" s="1">
        <f t="shared" si="156"/>
        <v>861.458817296218</v>
      </c>
      <c r="AF72" s="1">
        <f t="shared" si="156"/>
        <v>844.2296409502935</v>
      </c>
      <c r="AG72" s="1">
        <f t="shared" si="156"/>
        <v>827.3450481312876</v>
      </c>
      <c r="AH72" s="1">
        <f t="shared" si="156"/>
        <v>810.7981471686619</v>
      </c>
      <c r="AI72" s="1">
        <f t="shared" si="156"/>
        <v>794.5821842252886</v>
      </c>
      <c r="AJ72" s="1">
        <f t="shared" si="156"/>
        <v>778.6905405407829</v>
      </c>
      <c r="AK72" s="1">
        <f t="shared" si="156"/>
        <v>763.1167297299672</v>
      </c>
      <c r="AL72" s="1">
        <f t="shared" si="156"/>
        <v>747.8543951353679</v>
      </c>
      <c r="AM72" s="1">
        <f t="shared" si="156"/>
        <v>732.8973072326605</v>
      </c>
      <c r="AN72" s="1">
        <f t="shared" si="156"/>
        <v>718.2393610880073</v>
      </c>
      <c r="AO72" s="1">
        <f t="shared" si="156"/>
        <v>703.8745738662471</v>
      </c>
      <c r="AP72" s="1">
        <f t="shared" si="156"/>
        <v>689.7970823889221</v>
      </c>
      <c r="AQ72" s="1">
        <f t="shared" si="156"/>
        <v>676.0011407411437</v>
      </c>
      <c r="AR72" s="1">
        <f t="shared" si="156"/>
        <v>662.4811179263207</v>
      </c>
      <c r="AS72" s="1">
        <f t="shared" si="156"/>
        <v>649.2314955677944</v>
      </c>
      <c r="AT72" s="1">
        <f t="shared" si="156"/>
        <v>636.2468656564384</v>
      </c>
      <c r="AU72" s="1">
        <f t="shared" si="156"/>
        <v>623.5219283433097</v>
      </c>
      <c r="AV72" s="1">
        <f t="shared" si="156"/>
        <v>611.0514897764435</v>
      </c>
      <c r="AW72" s="1">
        <f t="shared" si="156"/>
        <v>598.8304599809146</v>
      </c>
      <c r="AX72" s="1">
        <f t="shared" si="156"/>
        <v>586.8538507812963</v>
      </c>
      <c r="AY72" s="1">
        <f t="shared" si="156"/>
        <v>575.1167737656704</v>
      </c>
      <c r="AZ72" s="1">
        <f t="shared" si="156"/>
        <v>563.6144382903569</v>
      </c>
      <c r="BA72" s="1">
        <f t="shared" si="156"/>
        <v>552.3421495245498</v>
      </c>
      <c r="BB72" s="1">
        <f t="shared" si="156"/>
        <v>541.2953065340588</v>
      </c>
      <c r="BC72" s="1">
        <f t="shared" si="156"/>
        <v>530.4694004033776</v>
      </c>
      <c r="BD72" s="1">
        <f t="shared" si="156"/>
        <v>519.86001239531</v>
      </c>
      <c r="BE72" s="1">
        <f t="shared" si="156"/>
        <v>509.46281214740384</v>
      </c>
      <c r="BF72" s="1">
        <f t="shared" si="156"/>
        <v>499.27355590445575</v>
      </c>
      <c r="BG72" s="1">
        <f t="shared" si="156"/>
        <v>489.2880847863666</v>
      </c>
      <c r="BH72" s="1">
        <f t="shared" si="156"/>
        <v>479.50232309063927</v>
      </c>
      <c r="BI72" s="1">
        <f t="shared" si="156"/>
        <v>469.9122766288265</v>
      </c>
      <c r="BJ72" s="1">
        <f t="shared" si="156"/>
        <v>460.51403109624994</v>
      </c>
      <c r="BK72" s="1">
        <f t="shared" si="156"/>
        <v>451.30375047432494</v>
      </c>
      <c r="BL72" s="1">
        <f t="shared" si="156"/>
        <v>442.2776754648384</v>
      </c>
      <c r="BM72" s="1">
        <f t="shared" si="156"/>
        <v>433.4321219555416</v>
      </c>
      <c r="BN72" s="1">
        <f t="shared" si="156"/>
        <v>424.7634795164308</v>
      </c>
      <c r="BO72" s="1">
        <f t="shared" si="156"/>
        <v>416.26820992610214</v>
      </c>
      <c r="BP72" s="1">
        <f t="shared" si="156"/>
        <v>407.9428457275801</v>
      </c>
      <c r="BQ72" s="1">
        <f t="shared" si="156"/>
        <v>399.7839888130285</v>
      </c>
      <c r="BR72" s="1">
        <f aca="true" t="shared" si="157" ref="BR72:BW72">BQ72*(1+$B$1)</f>
        <v>391.7883090367679</v>
      </c>
      <c r="BS72" s="1">
        <f t="shared" si="157"/>
        <v>383.9525428560325</v>
      </c>
      <c r="BT72" s="1">
        <f t="shared" si="157"/>
        <v>376.2734919989118</v>
      </c>
      <c r="BU72" s="1">
        <f t="shared" si="157"/>
        <v>368.74802215893357</v>
      </c>
      <c r="BV72" s="1">
        <f t="shared" si="157"/>
        <v>361.3730617157549</v>
      </c>
      <c r="BW72" s="1">
        <f t="shared" si="157"/>
        <v>354.14560048143977</v>
      </c>
      <c r="BX72" s="1">
        <f>BW72*(1+$L$1)</f>
        <v>354.14560048143977</v>
      </c>
      <c r="BY72" s="1">
        <f aca="true" t="shared" si="158" ref="BY72:CT72">BX72*(1+$L$1)</f>
        <v>354.14560048143977</v>
      </c>
      <c r="BZ72" s="1">
        <f t="shared" si="158"/>
        <v>354.14560048143977</v>
      </c>
      <c r="CA72" s="1">
        <f t="shared" si="158"/>
        <v>354.14560048143977</v>
      </c>
      <c r="CB72" s="1">
        <f t="shared" si="158"/>
        <v>354.14560048143977</v>
      </c>
      <c r="CC72" s="1">
        <f t="shared" si="158"/>
        <v>354.14560048143977</v>
      </c>
      <c r="CD72" s="1">
        <f t="shared" si="158"/>
        <v>354.14560048143977</v>
      </c>
      <c r="CE72" s="1">
        <f t="shared" si="158"/>
        <v>354.14560048143977</v>
      </c>
      <c r="CF72" s="1">
        <f t="shared" si="158"/>
        <v>354.14560048143977</v>
      </c>
      <c r="CG72" s="1">
        <f t="shared" si="158"/>
        <v>354.14560048143977</v>
      </c>
      <c r="CH72" s="1">
        <f t="shared" si="158"/>
        <v>354.14560048143977</v>
      </c>
      <c r="CI72" s="1">
        <f t="shared" si="158"/>
        <v>354.14560048143977</v>
      </c>
      <c r="CJ72" s="1">
        <f t="shared" si="158"/>
        <v>354.14560048143977</v>
      </c>
      <c r="CK72" s="1">
        <f t="shared" si="158"/>
        <v>354.14560048143977</v>
      </c>
      <c r="CL72" s="1">
        <f t="shared" si="158"/>
        <v>354.14560048143977</v>
      </c>
      <c r="CM72" s="1">
        <f t="shared" si="158"/>
        <v>354.14560048143977</v>
      </c>
      <c r="CN72" s="1">
        <f t="shared" si="158"/>
        <v>354.14560048143977</v>
      </c>
      <c r="CO72" s="1">
        <f t="shared" si="158"/>
        <v>354.14560048143977</v>
      </c>
      <c r="CP72" s="1">
        <f t="shared" si="158"/>
        <v>354.14560048143977</v>
      </c>
      <c r="CQ72" s="1">
        <f t="shared" si="158"/>
        <v>354.14560048143977</v>
      </c>
      <c r="CR72" s="1">
        <f t="shared" si="158"/>
        <v>354.14560048143977</v>
      </c>
      <c r="CS72" s="1">
        <f t="shared" si="158"/>
        <v>354.14560048143977</v>
      </c>
      <c r="CT72" s="1">
        <f t="shared" si="158"/>
        <v>354.14560048143977</v>
      </c>
    </row>
    <row r="73" spans="1:98" ht="12.75">
      <c r="A73" t="s">
        <v>98</v>
      </c>
      <c r="B73" s="1"/>
      <c r="C73" s="1"/>
      <c r="D73" s="1"/>
      <c r="E73" s="1">
        <f>E10-D10</f>
        <v>-187.81685359546213</v>
      </c>
      <c r="F73" s="1">
        <f aca="true" t="shared" si="159" ref="F73:BQ73">F10-E10</f>
        <v>-184.53478415624818</v>
      </c>
      <c r="G73" s="1">
        <f t="shared" si="159"/>
        <v>-181.31977890871735</v>
      </c>
      <c r="H73" s="1">
        <f t="shared" si="159"/>
        <v>-178.17050083744334</v>
      </c>
      <c r="I73" s="1">
        <f t="shared" si="159"/>
        <v>-175.08563968011583</v>
      </c>
      <c r="J73" s="1">
        <f t="shared" si="159"/>
        <v>-172.06391139251286</v>
      </c>
      <c r="K73" s="1">
        <f t="shared" si="159"/>
        <v>-169.1040576241801</v>
      </c>
      <c r="L73" s="1">
        <f t="shared" si="159"/>
        <v>-166.20484520459252</v>
      </c>
      <c r="M73" s="1">
        <f t="shared" si="159"/>
        <v>-72.08176344668732</v>
      </c>
      <c r="N73" s="1">
        <f t="shared" si="159"/>
        <v>0</v>
      </c>
      <c r="O73" s="1">
        <f t="shared" si="159"/>
        <v>1363.3239940143833</v>
      </c>
      <c r="P73" s="1">
        <f t="shared" si="159"/>
        <v>-149.8714492147244</v>
      </c>
      <c r="Q73" s="1">
        <f t="shared" si="159"/>
        <v>-147.24183513843354</v>
      </c>
      <c r="R73" s="1">
        <f t="shared" si="159"/>
        <v>-144.665916788392</v>
      </c>
      <c r="S73" s="1">
        <f t="shared" si="159"/>
        <v>-142.1426235604099</v>
      </c>
      <c r="T73" s="1">
        <f t="shared" si="159"/>
        <v>-139.67090627231028</v>
      </c>
      <c r="U73" s="1">
        <f t="shared" si="159"/>
        <v>-137.24973673552233</v>
      </c>
      <c r="V73" s="1">
        <f t="shared" si="159"/>
        <v>-134.87810733523605</v>
      </c>
      <c r="W73" s="1">
        <f t="shared" si="159"/>
        <v>-132.55503061895882</v>
      </c>
      <c r="X73" s="1">
        <f t="shared" si="159"/>
        <v>-130.27953889329837</v>
      </c>
      <c r="Y73" s="1">
        <f t="shared" si="159"/>
        <v>-104.76884945709759</v>
      </c>
      <c r="Z73" s="1">
        <f t="shared" si="159"/>
        <v>-2.842170943040401E-14</v>
      </c>
      <c r="AA73" s="1">
        <f t="shared" si="159"/>
        <v>1069.8231379720082</v>
      </c>
      <c r="AB73" s="1">
        <f t="shared" si="159"/>
        <v>-117.60663260916522</v>
      </c>
      <c r="AC73" s="1">
        <f t="shared" si="159"/>
        <v>-115.54313046653101</v>
      </c>
      <c r="AD73" s="1">
        <f t="shared" si="159"/>
        <v>-113.52176425827815</v>
      </c>
      <c r="AE73" s="1">
        <f t="shared" si="159"/>
        <v>-111.54169386339368</v>
      </c>
      <c r="AF73" s="1">
        <f t="shared" si="159"/>
        <v>-109.6020959710778</v>
      </c>
      <c r="AG73" s="1">
        <f t="shared" si="159"/>
        <v>-107.70216374456294</v>
      </c>
      <c r="AH73" s="1">
        <f t="shared" si="159"/>
        <v>-105.84110649165711</v>
      </c>
      <c r="AI73" s="1">
        <f t="shared" si="159"/>
        <v>-104.01814934187541</v>
      </c>
      <c r="AJ73" s="1">
        <f t="shared" si="159"/>
        <v>-102.23253293002944</v>
      </c>
      <c r="AK73" s="1">
        <f t="shared" si="159"/>
        <v>-82.21386829543746</v>
      </c>
      <c r="AL73" s="1">
        <f t="shared" si="159"/>
        <v>0</v>
      </c>
      <c r="AM73" s="1">
        <f t="shared" si="159"/>
        <v>839.5081078050771</v>
      </c>
      <c r="AN73" s="1">
        <f t="shared" si="159"/>
        <v>-92.28789143054632</v>
      </c>
      <c r="AO73" s="1">
        <f t="shared" si="159"/>
        <v>-90.66862678975872</v>
      </c>
      <c r="AP73" s="1">
        <f t="shared" si="159"/>
        <v>-89.08242692135036</v>
      </c>
      <c r="AQ73" s="1">
        <f t="shared" si="159"/>
        <v>-87.52863256831222</v>
      </c>
      <c r="AR73" s="1">
        <f t="shared" si="159"/>
        <v>-86.00659766489122</v>
      </c>
      <c r="AS73" s="1">
        <f t="shared" si="159"/>
        <v>-84.51568907278232</v>
      </c>
      <c r="AT73" s="1">
        <f t="shared" si="159"/>
        <v>-83.05528632259922</v>
      </c>
      <c r="AU73" s="1">
        <f t="shared" si="159"/>
        <v>-81.62478136051357</v>
      </c>
      <c r="AV73" s="1">
        <f t="shared" si="159"/>
        <v>-80.22357829996281</v>
      </c>
      <c r="AW73" s="1">
        <f t="shared" si="159"/>
        <v>-64.51459737436033</v>
      </c>
      <c r="AX73" s="1">
        <f t="shared" si="159"/>
        <v>-2.842170943040401E-14</v>
      </c>
      <c r="AY73" s="1">
        <f t="shared" si="159"/>
        <v>658.7760519056012</v>
      </c>
      <c r="AZ73" s="1">
        <f t="shared" si="159"/>
        <v>-72.41985180377128</v>
      </c>
      <c r="BA73" s="1">
        <f t="shared" si="159"/>
        <v>-71.14918775999274</v>
      </c>
      <c r="BB73" s="1">
        <f t="shared" si="159"/>
        <v>-69.90447019606688</v>
      </c>
      <c r="BC73" s="1">
        <f t="shared" si="159"/>
        <v>-68.68518178199304</v>
      </c>
      <c r="BD73" s="1">
        <f t="shared" si="159"/>
        <v>-67.49081553917063</v>
      </c>
      <c r="BE73" s="1">
        <f t="shared" si="159"/>
        <v>-66.32087463338272</v>
      </c>
      <c r="BF73" s="1">
        <f t="shared" si="159"/>
        <v>-65.17487217192578</v>
      </c>
      <c r="BG73" s="1">
        <f t="shared" si="159"/>
        <v>-64.0523310047916</v>
      </c>
      <c r="BH73" s="1">
        <f t="shared" si="159"/>
        <v>-62.95278352982899</v>
      </c>
      <c r="BI73" s="1">
        <f t="shared" si="159"/>
        <v>-50.62568348467755</v>
      </c>
      <c r="BJ73" s="1">
        <f t="shared" si="159"/>
        <v>0</v>
      </c>
      <c r="BK73" s="1">
        <f t="shared" si="159"/>
        <v>516.9525851263097</v>
      </c>
      <c r="BL73" s="1">
        <f t="shared" si="159"/>
        <v>-56.829068840815125</v>
      </c>
      <c r="BM73" s="1">
        <f t="shared" si="159"/>
        <v>-55.83195751541359</v>
      </c>
      <c r="BN73" s="1">
        <f t="shared" si="159"/>
        <v>-54.85520682667459</v>
      </c>
      <c r="BO73" s="1">
        <f t="shared" si="159"/>
        <v>-53.89841081709483</v>
      </c>
      <c r="BP73" s="1">
        <f t="shared" si="159"/>
        <v>-52.961171652087614</v>
      </c>
      <c r="BQ73" s="1">
        <f t="shared" si="159"/>
        <v>-52.04309945753448</v>
      </c>
      <c r="BR73" s="1">
        <f aca="true" t="shared" si="160" ref="BR73:CT73">BR10-BQ10</f>
        <v>-51.143812160588</v>
      </c>
      <c r="BS73" s="1">
        <f t="shared" si="160"/>
        <v>-50.262935333657</v>
      </c>
      <c r="BT73" s="1">
        <f t="shared" si="160"/>
        <v>-49.40010204151346</v>
      </c>
      <c r="BU73" s="1">
        <f t="shared" si="160"/>
        <v>-39.726820480931025</v>
      </c>
      <c r="BV73" s="1">
        <f t="shared" si="160"/>
        <v>0</v>
      </c>
      <c r="BW73" s="1">
        <f t="shared" si="160"/>
        <v>467.89524303420546</v>
      </c>
      <c r="BX73" s="1">
        <f t="shared" si="160"/>
        <v>-45.34295175094178</v>
      </c>
      <c r="BY73" s="1">
        <f t="shared" si="160"/>
        <v>-45.47898060619451</v>
      </c>
      <c r="BZ73" s="1">
        <f t="shared" si="160"/>
        <v>-45.61541754801323</v>
      </c>
      <c r="CA73" s="1">
        <f t="shared" si="160"/>
        <v>-45.75226380065715</v>
      </c>
      <c r="CB73" s="1">
        <f t="shared" si="160"/>
        <v>-45.88952059205914</v>
      </c>
      <c r="CC73" s="1">
        <f t="shared" si="160"/>
        <v>-46.02718915383531</v>
      </c>
      <c r="CD73" s="1">
        <f t="shared" si="160"/>
        <v>-46.16527072129682</v>
      </c>
      <c r="CE73" s="1">
        <f t="shared" si="160"/>
        <v>-46.3037665334607</v>
      </c>
      <c r="CF73" s="1">
        <f t="shared" si="160"/>
        <v>-46.44267783306108</v>
      </c>
      <c r="CG73" s="1">
        <f t="shared" si="160"/>
        <v>-46.58200586656028</v>
      </c>
      <c r="CH73" s="1">
        <f t="shared" si="160"/>
        <v>-8.295198628125462</v>
      </c>
      <c r="CI73" s="1">
        <f t="shared" si="160"/>
        <v>425.00841965801794</v>
      </c>
      <c r="CJ73" s="1">
        <f t="shared" si="160"/>
        <v>-45.47161222107036</v>
      </c>
      <c r="CK73" s="1">
        <f t="shared" si="160"/>
        <v>-45.60802705773341</v>
      </c>
      <c r="CL73" s="1">
        <f t="shared" si="160"/>
        <v>-45.744851138906654</v>
      </c>
      <c r="CM73" s="1">
        <f t="shared" si="160"/>
        <v>-45.88208569232344</v>
      </c>
      <c r="CN73" s="1">
        <f t="shared" si="160"/>
        <v>-46.01973194940038</v>
      </c>
      <c r="CO73" s="1">
        <f t="shared" si="160"/>
        <v>-46.15779114524858</v>
      </c>
      <c r="CP73" s="1">
        <f t="shared" si="160"/>
        <v>-46.296264518684325</v>
      </c>
      <c r="CQ73" s="1">
        <f t="shared" si="160"/>
        <v>-46.435153312240374</v>
      </c>
      <c r="CR73" s="1">
        <f t="shared" si="160"/>
        <v>-46.57445877217711</v>
      </c>
      <c r="CS73" s="1">
        <f t="shared" si="160"/>
        <v>-10.818443850233308</v>
      </c>
      <c r="CT73" s="1">
        <f t="shared" si="160"/>
        <v>0</v>
      </c>
    </row>
    <row r="74" spans="1:98" ht="12.75">
      <c r="A74" t="s">
        <v>96</v>
      </c>
      <c r="B74" s="1"/>
      <c r="C74" s="1"/>
      <c r="D74" s="1">
        <f aca="true" t="shared" si="161" ref="D74:AI74">D60</f>
        <v>0</v>
      </c>
      <c r="E74" s="1">
        <f t="shared" si="161"/>
        <v>0</v>
      </c>
      <c r="F74" s="1">
        <f t="shared" si="161"/>
        <v>0</v>
      </c>
      <c r="G74" s="1">
        <f t="shared" si="161"/>
        <v>0</v>
      </c>
      <c r="H74" s="1">
        <f t="shared" si="161"/>
        <v>0</v>
      </c>
      <c r="I74" s="1">
        <f t="shared" si="161"/>
        <v>0</v>
      </c>
      <c r="J74" s="1">
        <f t="shared" si="161"/>
        <v>0</v>
      </c>
      <c r="K74" s="1">
        <f t="shared" si="161"/>
        <v>0</v>
      </c>
      <c r="L74" s="1">
        <f t="shared" si="161"/>
        <v>0</v>
      </c>
      <c r="M74" s="1">
        <f t="shared" si="161"/>
        <v>0</v>
      </c>
      <c r="N74" s="1">
        <f t="shared" si="161"/>
        <v>0</v>
      </c>
      <c r="O74" s="1">
        <f t="shared" si="161"/>
        <v>1520.4274850314932</v>
      </c>
      <c r="P74" s="1">
        <f t="shared" si="161"/>
        <v>0</v>
      </c>
      <c r="Q74" s="1">
        <f t="shared" si="161"/>
        <v>0</v>
      </c>
      <c r="R74" s="1">
        <f t="shared" si="161"/>
        <v>0</v>
      </c>
      <c r="S74" s="1">
        <f t="shared" si="161"/>
        <v>0</v>
      </c>
      <c r="T74" s="1">
        <f t="shared" si="161"/>
        <v>0</v>
      </c>
      <c r="U74" s="1">
        <f t="shared" si="161"/>
        <v>0</v>
      </c>
      <c r="V74" s="1">
        <f t="shared" si="161"/>
        <v>0</v>
      </c>
      <c r="W74" s="1">
        <f t="shared" si="161"/>
        <v>0</v>
      </c>
      <c r="X74" s="1">
        <f t="shared" si="161"/>
        <v>0</v>
      </c>
      <c r="Y74" s="1">
        <f t="shared" si="161"/>
        <v>0</v>
      </c>
      <c r="Z74" s="1">
        <f t="shared" si="161"/>
        <v>0</v>
      </c>
      <c r="AA74" s="1">
        <f t="shared" si="161"/>
        <v>1193.1048747302546</v>
      </c>
      <c r="AB74" s="1">
        <f t="shared" si="161"/>
        <v>0</v>
      </c>
      <c r="AC74" s="1">
        <f t="shared" si="161"/>
        <v>0</v>
      </c>
      <c r="AD74" s="1">
        <f t="shared" si="161"/>
        <v>0</v>
      </c>
      <c r="AE74" s="1">
        <f t="shared" si="161"/>
        <v>0</v>
      </c>
      <c r="AF74" s="1">
        <f t="shared" si="161"/>
        <v>0</v>
      </c>
      <c r="AG74" s="1">
        <f t="shared" si="161"/>
        <v>0</v>
      </c>
      <c r="AH74" s="1">
        <f t="shared" si="161"/>
        <v>0</v>
      </c>
      <c r="AI74" s="1">
        <f t="shared" si="161"/>
        <v>0</v>
      </c>
      <c r="AJ74" s="1">
        <f aca="true" t="shared" si="162" ref="AJ74:BO74">AJ60</f>
        <v>0</v>
      </c>
      <c r="AK74" s="1">
        <f t="shared" si="162"/>
        <v>0</v>
      </c>
      <c r="AL74" s="1">
        <f t="shared" si="162"/>
        <v>0</v>
      </c>
      <c r="AM74" s="1">
        <f t="shared" si="162"/>
        <v>936.249348370344</v>
      </c>
      <c r="AN74" s="1">
        <f t="shared" si="162"/>
        <v>0</v>
      </c>
      <c r="AO74" s="1">
        <f t="shared" si="162"/>
        <v>0</v>
      </c>
      <c r="AP74" s="1">
        <f t="shared" si="162"/>
        <v>0</v>
      </c>
      <c r="AQ74" s="1">
        <f t="shared" si="162"/>
        <v>0</v>
      </c>
      <c r="AR74" s="1">
        <f t="shared" si="162"/>
        <v>0</v>
      </c>
      <c r="AS74" s="1">
        <f t="shared" si="162"/>
        <v>0</v>
      </c>
      <c r="AT74" s="1">
        <f t="shared" si="162"/>
        <v>0</v>
      </c>
      <c r="AU74" s="1">
        <f t="shared" si="162"/>
        <v>0</v>
      </c>
      <c r="AV74" s="1">
        <f t="shared" si="162"/>
        <v>0</v>
      </c>
      <c r="AW74" s="1">
        <f t="shared" si="162"/>
        <v>0</v>
      </c>
      <c r="AX74" s="1">
        <f t="shared" si="162"/>
        <v>0</v>
      </c>
      <c r="AY74" s="1">
        <f t="shared" si="162"/>
        <v>734.6905212520176</v>
      </c>
      <c r="AZ74" s="1">
        <f t="shared" si="162"/>
        <v>0</v>
      </c>
      <c r="BA74" s="1">
        <f t="shared" si="162"/>
        <v>0</v>
      </c>
      <c r="BB74" s="1">
        <f t="shared" si="162"/>
        <v>0</v>
      </c>
      <c r="BC74" s="1">
        <f t="shared" si="162"/>
        <v>0</v>
      </c>
      <c r="BD74" s="1">
        <f t="shared" si="162"/>
        <v>0</v>
      </c>
      <c r="BE74" s="1">
        <f t="shared" si="162"/>
        <v>0</v>
      </c>
      <c r="BF74" s="1">
        <f t="shared" si="162"/>
        <v>0</v>
      </c>
      <c r="BG74" s="1">
        <f t="shared" si="162"/>
        <v>0</v>
      </c>
      <c r="BH74" s="1">
        <f t="shared" si="162"/>
        <v>0</v>
      </c>
      <c r="BI74" s="1">
        <f t="shared" si="162"/>
        <v>0</v>
      </c>
      <c r="BJ74" s="1">
        <f t="shared" si="162"/>
        <v>0</v>
      </c>
      <c r="BK74" s="1">
        <f t="shared" si="162"/>
        <v>576.5239387958954</v>
      </c>
      <c r="BL74" s="1">
        <f t="shared" si="162"/>
        <v>0</v>
      </c>
      <c r="BM74" s="1">
        <f t="shared" si="162"/>
        <v>0</v>
      </c>
      <c r="BN74" s="1">
        <f t="shared" si="162"/>
        <v>0</v>
      </c>
      <c r="BO74" s="1">
        <f t="shared" si="162"/>
        <v>0</v>
      </c>
      <c r="BP74" s="1">
        <f aca="true" t="shared" si="163" ref="BP74:CT74">BP60</f>
        <v>0</v>
      </c>
      <c r="BQ74" s="1">
        <f t="shared" si="163"/>
        <v>0</v>
      </c>
      <c r="BR74" s="1">
        <f t="shared" si="163"/>
        <v>0</v>
      </c>
      <c r="BS74" s="1">
        <f t="shared" si="163"/>
        <v>0</v>
      </c>
      <c r="BT74" s="1">
        <f t="shared" si="163"/>
        <v>0</v>
      </c>
      <c r="BU74" s="1">
        <f t="shared" si="163"/>
        <v>0</v>
      </c>
      <c r="BV74" s="1">
        <f t="shared" si="163"/>
        <v>0</v>
      </c>
      <c r="BW74" s="1">
        <f t="shared" si="163"/>
        <v>514.6418805142498</v>
      </c>
      <c r="BX74" s="1">
        <f t="shared" si="163"/>
        <v>0</v>
      </c>
      <c r="BY74" s="1">
        <f t="shared" si="163"/>
        <v>0</v>
      </c>
      <c r="BZ74" s="1">
        <f t="shared" si="163"/>
        <v>0</v>
      </c>
      <c r="CA74" s="1">
        <f t="shared" si="163"/>
        <v>0</v>
      </c>
      <c r="CB74" s="1">
        <f t="shared" si="163"/>
        <v>0</v>
      </c>
      <c r="CC74" s="1">
        <f t="shared" si="163"/>
        <v>0</v>
      </c>
      <c r="CD74" s="1">
        <f t="shared" si="163"/>
        <v>0</v>
      </c>
      <c r="CE74" s="1">
        <f t="shared" si="163"/>
        <v>0</v>
      </c>
      <c r="CF74" s="1">
        <f t="shared" si="163"/>
        <v>0</v>
      </c>
      <c r="CG74" s="1">
        <f t="shared" si="163"/>
        <v>0</v>
      </c>
      <c r="CH74" s="1">
        <f t="shared" si="163"/>
        <v>0</v>
      </c>
      <c r="CI74" s="1">
        <f t="shared" si="163"/>
        <v>471.7550571380623</v>
      </c>
      <c r="CJ74" s="1">
        <f t="shared" si="163"/>
        <v>0</v>
      </c>
      <c r="CK74" s="1">
        <f t="shared" si="163"/>
        <v>0</v>
      </c>
      <c r="CL74" s="1">
        <f t="shared" si="163"/>
        <v>0</v>
      </c>
      <c r="CM74" s="1">
        <f t="shared" si="163"/>
        <v>0</v>
      </c>
      <c r="CN74" s="1">
        <f t="shared" si="163"/>
        <v>0</v>
      </c>
      <c r="CO74" s="1">
        <f t="shared" si="163"/>
        <v>0</v>
      </c>
      <c r="CP74" s="1">
        <f t="shared" si="163"/>
        <v>0</v>
      </c>
      <c r="CQ74" s="1">
        <f t="shared" si="163"/>
        <v>0</v>
      </c>
      <c r="CR74" s="1">
        <f t="shared" si="163"/>
        <v>0</v>
      </c>
      <c r="CS74" s="1">
        <f t="shared" si="163"/>
        <v>0</v>
      </c>
      <c r="CT74" s="1">
        <f t="shared" si="163"/>
        <v>0</v>
      </c>
    </row>
    <row r="75" spans="1:98" ht="12.75">
      <c r="A75" t="s">
        <v>97</v>
      </c>
      <c r="B75" s="1"/>
      <c r="C75" s="1"/>
      <c r="D75" s="1"/>
      <c r="E75" s="1">
        <f>E29</f>
        <v>176.4</v>
      </c>
      <c r="F75" s="1">
        <f aca="true" t="shared" si="164" ref="F75:BQ75">F29</f>
        <v>172.87199999999999</v>
      </c>
      <c r="G75" s="1">
        <f t="shared" si="164"/>
        <v>169.41456</v>
      </c>
      <c r="H75" s="1">
        <f t="shared" si="164"/>
        <v>166.0262688</v>
      </c>
      <c r="I75" s="1">
        <f t="shared" si="164"/>
        <v>162.705743424</v>
      </c>
      <c r="J75" s="1">
        <f t="shared" si="164"/>
        <v>159.45162855552</v>
      </c>
      <c r="K75" s="1">
        <f t="shared" si="164"/>
        <v>156.26259598440956</v>
      </c>
      <c r="L75" s="1">
        <f t="shared" si="164"/>
        <v>153.13734406472136</v>
      </c>
      <c r="M75" s="1">
        <f t="shared" si="164"/>
        <v>150.07459718342693</v>
      </c>
      <c r="N75" s="1">
        <f t="shared" si="164"/>
        <v>147.0731052397584</v>
      </c>
      <c r="O75" s="1">
        <f t="shared" si="164"/>
        <v>144.13164313496324</v>
      </c>
      <c r="P75" s="1">
        <f t="shared" si="164"/>
        <v>141.24901027226397</v>
      </c>
      <c r="Q75" s="1">
        <f t="shared" si="164"/>
        <v>138.4240300668187</v>
      </c>
      <c r="R75" s="1">
        <f t="shared" si="164"/>
        <v>135.65554946548232</v>
      </c>
      <c r="S75" s="1">
        <f t="shared" si="164"/>
        <v>132.94243847617267</v>
      </c>
      <c r="T75" s="1">
        <f t="shared" si="164"/>
        <v>130.28358970664922</v>
      </c>
      <c r="U75" s="1">
        <f t="shared" si="164"/>
        <v>127.67791791251622</v>
      </c>
      <c r="V75" s="1">
        <f t="shared" si="164"/>
        <v>125.12435955426591</v>
      </c>
      <c r="W75" s="1">
        <f t="shared" si="164"/>
        <v>122.62187236318059</v>
      </c>
      <c r="X75" s="1">
        <f t="shared" si="164"/>
        <v>120.16943491591698</v>
      </c>
      <c r="Y75" s="1">
        <f t="shared" si="164"/>
        <v>117.76604621759864</v>
      </c>
      <c r="Z75" s="1">
        <f t="shared" si="164"/>
        <v>115.41072529324666</v>
      </c>
      <c r="AA75" s="1">
        <f t="shared" si="164"/>
        <v>113.10251078738173</v>
      </c>
      <c r="AB75" s="1">
        <f t="shared" si="164"/>
        <v>110.8404605716341</v>
      </c>
      <c r="AC75" s="1">
        <f t="shared" si="164"/>
        <v>108.6236513602014</v>
      </c>
      <c r="AD75" s="1">
        <f t="shared" si="164"/>
        <v>106.45117833299739</v>
      </c>
      <c r="AE75" s="1">
        <f t="shared" si="164"/>
        <v>104.32215476633743</v>
      </c>
      <c r="AF75" s="1">
        <f t="shared" si="164"/>
        <v>102.23571167101068</v>
      </c>
      <c r="AG75" s="1">
        <f t="shared" si="164"/>
        <v>100.19099743759045</v>
      </c>
      <c r="AH75" s="1">
        <f t="shared" si="164"/>
        <v>98.18717748883864</v>
      </c>
      <c r="AI75" s="1">
        <f t="shared" si="164"/>
        <v>96.22343393906186</v>
      </c>
      <c r="AJ75" s="1">
        <f t="shared" si="164"/>
        <v>94.29896526028061</v>
      </c>
      <c r="AK75" s="1">
        <f t="shared" si="164"/>
        <v>92.412985955075</v>
      </c>
      <c r="AL75" s="1">
        <f t="shared" si="164"/>
        <v>90.5647262359735</v>
      </c>
      <c r="AM75" s="1">
        <f t="shared" si="164"/>
        <v>88.75343171125404</v>
      </c>
      <c r="AN75" s="1">
        <f t="shared" si="164"/>
        <v>86.97836307702894</v>
      </c>
      <c r="AO75" s="1">
        <f t="shared" si="164"/>
        <v>85.23879581548836</v>
      </c>
      <c r="AP75" s="1">
        <f t="shared" si="164"/>
        <v>83.53401989917859</v>
      </c>
      <c r="AQ75" s="1">
        <f t="shared" si="164"/>
        <v>81.86333950119501</v>
      </c>
      <c r="AR75" s="1">
        <f t="shared" si="164"/>
        <v>80.22607271117111</v>
      </c>
      <c r="AS75" s="1">
        <f t="shared" si="164"/>
        <v>78.6215512569477</v>
      </c>
      <c r="AT75" s="1">
        <f t="shared" si="164"/>
        <v>77.04912023180873</v>
      </c>
      <c r="AU75" s="1">
        <f t="shared" si="164"/>
        <v>75.50813782717255</v>
      </c>
      <c r="AV75" s="1">
        <f t="shared" si="164"/>
        <v>73.99797507062911</v>
      </c>
      <c r="AW75" s="1">
        <f t="shared" si="164"/>
        <v>72.51801556921653</v>
      </c>
      <c r="AX75" s="1">
        <f t="shared" si="164"/>
        <v>71.06765525783219</v>
      </c>
      <c r="AY75" s="1">
        <f t="shared" si="164"/>
        <v>69.64630215267555</v>
      </c>
      <c r="AZ75" s="1">
        <f t="shared" si="164"/>
        <v>68.25337610962204</v>
      </c>
      <c r="BA75" s="1">
        <f t="shared" si="164"/>
        <v>66.88830858742959</v>
      </c>
      <c r="BB75" s="1">
        <f t="shared" si="164"/>
        <v>65.550542415681</v>
      </c>
      <c r="BC75" s="1">
        <f t="shared" si="164"/>
        <v>64.23953156736738</v>
      </c>
      <c r="BD75" s="1">
        <f t="shared" si="164"/>
        <v>62.95474093602003</v>
      </c>
      <c r="BE75" s="1">
        <f t="shared" si="164"/>
        <v>61.69564611729963</v>
      </c>
      <c r="BF75" s="1">
        <f t="shared" si="164"/>
        <v>60.46173319495364</v>
      </c>
      <c r="BG75" s="1">
        <f t="shared" si="164"/>
        <v>59.25249853105456</v>
      </c>
      <c r="BH75" s="1">
        <f t="shared" si="164"/>
        <v>58.067448560433476</v>
      </c>
      <c r="BI75" s="1">
        <f t="shared" si="164"/>
        <v>56.90609958922481</v>
      </c>
      <c r="BJ75" s="1">
        <f t="shared" si="164"/>
        <v>55.767977597440314</v>
      </c>
      <c r="BK75" s="1">
        <f t="shared" si="164"/>
        <v>54.65261804549151</v>
      </c>
      <c r="BL75" s="1">
        <f t="shared" si="164"/>
        <v>53.55956568458167</v>
      </c>
      <c r="BM75" s="1">
        <f t="shared" si="164"/>
        <v>52.488374370890035</v>
      </c>
      <c r="BN75" s="1">
        <f t="shared" si="164"/>
        <v>51.43860688347224</v>
      </c>
      <c r="BO75" s="1">
        <f t="shared" si="164"/>
        <v>50.40983474580279</v>
      </c>
      <c r="BP75" s="1">
        <f t="shared" si="164"/>
        <v>49.401638050886724</v>
      </c>
      <c r="BQ75" s="1">
        <f t="shared" si="164"/>
        <v>48.41360528986899</v>
      </c>
      <c r="BR75" s="1">
        <f aca="true" t="shared" si="165" ref="BR75:CT75">BR29</f>
        <v>47.44533318407161</v>
      </c>
      <c r="BS75" s="1">
        <f t="shared" si="165"/>
        <v>46.49642652039017</v>
      </c>
      <c r="BT75" s="1">
        <f t="shared" si="165"/>
        <v>45.56649798998237</v>
      </c>
      <c r="BU75" s="1">
        <f t="shared" si="165"/>
        <v>44.65516803018272</v>
      </c>
      <c r="BV75" s="1">
        <f t="shared" si="165"/>
        <v>43.76206466957906</v>
      </c>
      <c r="BW75" s="1">
        <f t="shared" si="165"/>
        <v>42.886823376187486</v>
      </c>
      <c r="BX75" s="1">
        <f t="shared" si="165"/>
        <v>42.886823376187486</v>
      </c>
      <c r="BY75" s="1">
        <f t="shared" si="165"/>
        <v>42.886823376187486</v>
      </c>
      <c r="BZ75" s="1">
        <f t="shared" si="165"/>
        <v>42.886823376187486</v>
      </c>
      <c r="CA75" s="1">
        <f t="shared" si="165"/>
        <v>42.886823376187486</v>
      </c>
      <c r="CB75" s="1">
        <f t="shared" si="165"/>
        <v>42.886823376187486</v>
      </c>
      <c r="CC75" s="1">
        <f t="shared" si="165"/>
        <v>42.886823376187486</v>
      </c>
      <c r="CD75" s="1">
        <f t="shared" si="165"/>
        <v>42.886823376187486</v>
      </c>
      <c r="CE75" s="1">
        <f t="shared" si="165"/>
        <v>42.886823376187486</v>
      </c>
      <c r="CF75" s="1">
        <f t="shared" si="165"/>
        <v>42.886823376187486</v>
      </c>
      <c r="CG75" s="1">
        <f t="shared" si="165"/>
        <v>42.886823376187486</v>
      </c>
      <c r="CH75" s="1">
        <f t="shared" si="165"/>
        <v>42.886823376187486</v>
      </c>
      <c r="CI75" s="1">
        <f t="shared" si="165"/>
        <v>42.886823376187486</v>
      </c>
      <c r="CJ75" s="1">
        <f t="shared" si="165"/>
        <v>42.886823376187486</v>
      </c>
      <c r="CK75" s="1">
        <f t="shared" si="165"/>
        <v>42.886823376187486</v>
      </c>
      <c r="CL75" s="1">
        <f t="shared" si="165"/>
        <v>42.886823376187486</v>
      </c>
      <c r="CM75" s="1">
        <f t="shared" si="165"/>
        <v>42.886823376187486</v>
      </c>
      <c r="CN75" s="1">
        <f t="shared" si="165"/>
        <v>42.886823376187486</v>
      </c>
      <c r="CO75" s="1">
        <f t="shared" si="165"/>
        <v>42.886823376187486</v>
      </c>
      <c r="CP75" s="1">
        <f t="shared" si="165"/>
        <v>42.886823376187486</v>
      </c>
      <c r="CQ75" s="1">
        <f t="shared" si="165"/>
        <v>42.886823376187486</v>
      </c>
      <c r="CR75" s="1">
        <f t="shared" si="165"/>
        <v>42.886823376187486</v>
      </c>
      <c r="CS75" s="1">
        <f t="shared" si="165"/>
        <v>42.886823376187486</v>
      </c>
      <c r="CT75" s="1">
        <f t="shared" si="165"/>
        <v>42.886823376187486</v>
      </c>
    </row>
    <row r="76" spans="1:98" ht="12.75">
      <c r="A76" t="s">
        <v>75</v>
      </c>
      <c r="B76" s="1"/>
      <c r="C76" s="1"/>
      <c r="D76" s="1"/>
      <c r="E76" s="1">
        <f>E24</f>
        <v>11.416853595462122</v>
      </c>
      <c r="F76" s="1">
        <f aca="true" t="shared" si="166" ref="F76:BQ76">F24</f>
        <v>11.662784156248506</v>
      </c>
      <c r="G76" s="1">
        <f t="shared" si="166"/>
        <v>11.905218908717258</v>
      </c>
      <c r="H76" s="1">
        <f t="shared" si="166"/>
        <v>12.14423203744341</v>
      </c>
      <c r="I76" s="1">
        <f t="shared" si="166"/>
        <v>12.379896256115721</v>
      </c>
      <c r="J76" s="1">
        <f t="shared" si="166"/>
        <v>12.61228283699289</v>
      </c>
      <c r="K76" s="1">
        <f t="shared" si="166"/>
        <v>12.84146163977049</v>
      </c>
      <c r="L76" s="1">
        <f t="shared" si="166"/>
        <v>13.067501139871082</v>
      </c>
      <c r="M76" s="1">
        <f t="shared" si="166"/>
        <v>13.290468456168368</v>
      </c>
      <c r="N76" s="1">
        <f t="shared" si="166"/>
        <v>13.236579471578251</v>
      </c>
      <c r="O76" s="1">
        <f t="shared" si="166"/>
        <v>12.9718478821467</v>
      </c>
      <c r="P76" s="1">
        <f t="shared" si="166"/>
        <v>8.622438942460612</v>
      </c>
      <c r="Q76" s="1">
        <f t="shared" si="166"/>
        <v>8.8178050716147</v>
      </c>
      <c r="R76" s="1">
        <f t="shared" si="166"/>
        <v>9.010367322909733</v>
      </c>
      <c r="S76" s="1">
        <f t="shared" si="166"/>
        <v>9.20018508423704</v>
      </c>
      <c r="T76" s="1">
        <f t="shared" si="166"/>
        <v>9.387316565661157</v>
      </c>
      <c r="U76" s="1">
        <f t="shared" si="166"/>
        <v>9.571818823006126</v>
      </c>
      <c r="V76" s="1">
        <f t="shared" si="166"/>
        <v>9.753747780970164</v>
      </c>
      <c r="W76" s="1">
        <f t="shared" si="166"/>
        <v>9.93315825577819</v>
      </c>
      <c r="X76" s="1">
        <f t="shared" si="166"/>
        <v>10.110103977381335</v>
      </c>
      <c r="Y76" s="1">
        <f t="shared" si="166"/>
        <v>10.284637611212588</v>
      </c>
      <c r="Z76" s="1">
        <f t="shared" si="166"/>
        <v>10.386965276392194</v>
      </c>
      <c r="AA76" s="1">
        <f t="shared" si="166"/>
        <v>10.179225970864351</v>
      </c>
      <c r="AB76" s="1">
        <f t="shared" si="166"/>
        <v>6.766172037531052</v>
      </c>
      <c r="AC76" s="1">
        <f t="shared" si="166"/>
        <v>6.919479106329597</v>
      </c>
      <c r="AD76" s="1">
        <f t="shared" si="166"/>
        <v>7.070585925280824</v>
      </c>
      <c r="AE76" s="1">
        <f t="shared" si="166"/>
        <v>7.219539097056263</v>
      </c>
      <c r="AF76" s="1">
        <f t="shared" si="166"/>
        <v>7.366384300067041</v>
      </c>
      <c r="AG76" s="1">
        <f t="shared" si="166"/>
        <v>7.5111663069724575</v>
      </c>
      <c r="AH76" s="1">
        <f t="shared" si="166"/>
        <v>7.653929002818478</v>
      </c>
      <c r="AI76" s="1">
        <f t="shared" si="166"/>
        <v>7.794715402813539</v>
      </c>
      <c r="AJ76" s="1">
        <f t="shared" si="166"/>
        <v>7.93356766974885</v>
      </c>
      <c r="AK76" s="1">
        <f t="shared" si="166"/>
        <v>8.070527131070431</v>
      </c>
      <c r="AL76" s="1">
        <f t="shared" si="166"/>
        <v>8.150825361237613</v>
      </c>
      <c r="AM76" s="1">
        <f t="shared" si="166"/>
        <v>7.987808854012867</v>
      </c>
      <c r="AN76" s="1">
        <f t="shared" si="166"/>
        <v>5.309528353517374</v>
      </c>
      <c r="AO76" s="1">
        <f t="shared" si="166"/>
        <v>5.429830974270363</v>
      </c>
      <c r="AP76" s="1">
        <f t="shared" si="166"/>
        <v>5.548407022171756</v>
      </c>
      <c r="AQ76" s="1">
        <f t="shared" si="166"/>
        <v>5.6652930671172905</v>
      </c>
      <c r="AR76" s="1">
        <f t="shared" si="166"/>
        <v>5.780524953720068</v>
      </c>
      <c r="AS76" s="1">
        <f t="shared" si="166"/>
        <v>5.894137815834642</v>
      </c>
      <c r="AT76" s="1">
        <f t="shared" si="166"/>
        <v>6.006166090790483</v>
      </c>
      <c r="AU76" s="1">
        <f t="shared" si="166"/>
        <v>6.1166435333410245</v>
      </c>
      <c r="AV76" s="1">
        <f t="shared" si="166"/>
        <v>6.225603229333653</v>
      </c>
      <c r="AW76" s="1">
        <f t="shared" si="166"/>
        <v>6.333077609106407</v>
      </c>
      <c r="AX76" s="1">
        <f t="shared" si="166"/>
        <v>6.396088973204901</v>
      </c>
      <c r="AY76" s="1">
        <f t="shared" si="166"/>
        <v>6.268167193740799</v>
      </c>
      <c r="AZ76" s="1">
        <f t="shared" si="166"/>
        <v>4.166475694149179</v>
      </c>
      <c r="BA76" s="1">
        <f t="shared" si="166"/>
        <v>4.26087917256317</v>
      </c>
      <c r="BB76" s="1">
        <f t="shared" si="166"/>
        <v>4.353927780385779</v>
      </c>
      <c r="BC76" s="1">
        <f t="shared" si="166"/>
        <v>4.445650214625754</v>
      </c>
      <c r="BD76" s="1">
        <f t="shared" si="166"/>
        <v>4.536074603150468</v>
      </c>
      <c r="BE76" s="1">
        <f t="shared" si="166"/>
        <v>4.6252285160831486</v>
      </c>
      <c r="BF76" s="1">
        <f t="shared" si="166"/>
        <v>4.713138976972157</v>
      </c>
      <c r="BG76" s="1">
        <f t="shared" si="166"/>
        <v>4.799832473737021</v>
      </c>
      <c r="BH76" s="1">
        <f t="shared" si="166"/>
        <v>4.885334969395493</v>
      </c>
      <c r="BI76" s="1">
        <f t="shared" si="166"/>
        <v>4.9696719125761994</v>
      </c>
      <c r="BJ76" s="1">
        <f t="shared" si="166"/>
        <v>5.01911798376963</v>
      </c>
      <c r="BK76" s="1">
        <f t="shared" si="166"/>
        <v>4.918735624094234</v>
      </c>
      <c r="BL76" s="1">
        <f t="shared" si="166"/>
        <v>3.269503156233421</v>
      </c>
      <c r="BM76" s="1">
        <f t="shared" si="166"/>
        <v>3.3435831445236173</v>
      </c>
      <c r="BN76" s="1">
        <f t="shared" si="166"/>
        <v>3.416599943202254</v>
      </c>
      <c r="BO76" s="1">
        <f t="shared" si="166"/>
        <v>3.4885760712920315</v>
      </c>
      <c r="BP76" s="1">
        <f t="shared" si="166"/>
        <v>3.5595336012008687</v>
      </c>
      <c r="BQ76" s="1">
        <f t="shared" si="166"/>
        <v>3.6294941676655372</v>
      </c>
      <c r="BR76" s="1">
        <f aca="true" t="shared" si="167" ref="BR76:CT76">BR24</f>
        <v>3.698478976516376</v>
      </c>
      <c r="BS76" s="1">
        <f t="shared" si="167"/>
        <v>3.766508813266814</v>
      </c>
      <c r="BT76" s="1">
        <f t="shared" si="167"/>
        <v>3.833604051531079</v>
      </c>
      <c r="BU76" s="1">
        <f t="shared" si="167"/>
        <v>3.8997846612736513</v>
      </c>
      <c r="BV76" s="1">
        <f t="shared" si="167"/>
        <v>3.938585820262116</v>
      </c>
      <c r="BW76" s="1">
        <f t="shared" si="167"/>
        <v>3.8598141038568716</v>
      </c>
      <c r="BX76" s="1">
        <f t="shared" si="167"/>
        <v>2.4561283747542553</v>
      </c>
      <c r="BY76" s="1">
        <f t="shared" si="167"/>
        <v>2.5921572300070803</v>
      </c>
      <c r="BZ76" s="1">
        <f t="shared" si="167"/>
        <v>2.728594171825664</v>
      </c>
      <c r="CA76" s="1">
        <f t="shared" si="167"/>
        <v>2.8654404244697043</v>
      </c>
      <c r="CB76" s="1">
        <f t="shared" si="167"/>
        <v>3.0026972158716747</v>
      </c>
      <c r="CC76" s="1">
        <f t="shared" si="167"/>
        <v>3.1403657776478524</v>
      </c>
      <c r="CD76" s="1">
        <f t="shared" si="167"/>
        <v>3.2784473451093583</v>
      </c>
      <c r="CE76" s="1">
        <f t="shared" si="167"/>
        <v>3.416943157273249</v>
      </c>
      <c r="CF76" s="1">
        <f t="shared" si="167"/>
        <v>3.555854456873631</v>
      </c>
      <c r="CG76" s="1">
        <f t="shared" si="167"/>
        <v>3.695182490372814</v>
      </c>
      <c r="CH76" s="1">
        <f t="shared" si="167"/>
        <v>3.834928507972495</v>
      </c>
      <c r="CI76" s="1">
        <f t="shared" si="167"/>
        <v>3.8598141038568716</v>
      </c>
      <c r="CJ76" s="1">
        <f t="shared" si="167"/>
        <v>2.5847888448828176</v>
      </c>
      <c r="CK76" s="1">
        <f t="shared" si="167"/>
        <v>2.7212036815460285</v>
      </c>
      <c r="CL76" s="1">
        <f t="shared" si="167"/>
        <v>2.858027762719229</v>
      </c>
      <c r="CM76" s="1">
        <f t="shared" si="167"/>
        <v>2.995262316135949</v>
      </c>
      <c r="CN76" s="1">
        <f t="shared" si="167"/>
        <v>3.132908573212919</v>
      </c>
      <c r="CO76" s="1">
        <f t="shared" si="167"/>
        <v>3.2709677690611203</v>
      </c>
      <c r="CP76" s="1">
        <f t="shared" si="167"/>
        <v>3.4094411424968665</v>
      </c>
      <c r="CQ76" s="1">
        <f t="shared" si="167"/>
        <v>3.5483299360529195</v>
      </c>
      <c r="CR76" s="1">
        <f t="shared" si="167"/>
        <v>3.6876353959896404</v>
      </c>
      <c r="CS76" s="1">
        <f t="shared" si="167"/>
        <v>3.8273587723061717</v>
      </c>
      <c r="CT76" s="1">
        <f t="shared" si="167"/>
        <v>3.8598141038568716</v>
      </c>
    </row>
    <row r="77" spans="1:98" ht="12.75">
      <c r="A77" t="s">
        <v>99</v>
      </c>
      <c r="B77" s="1"/>
      <c r="C77" s="1"/>
      <c r="D77" s="1"/>
      <c r="E77" s="1">
        <f aca="true" t="shared" si="168" ref="E77:AJ77">E65</f>
        <v>8.171241461241152E-14</v>
      </c>
      <c r="F77" s="1">
        <f t="shared" si="168"/>
        <v>1.7497114868092467E-13</v>
      </c>
      <c r="G77" s="1">
        <f t="shared" si="168"/>
        <v>-1.5987211554602254E-13</v>
      </c>
      <c r="H77" s="1">
        <f t="shared" si="168"/>
        <v>1.0125233984581428E-13</v>
      </c>
      <c r="I77" s="1">
        <f t="shared" si="168"/>
        <v>-5.595524044110789E-14</v>
      </c>
      <c r="J77" s="1">
        <f t="shared" si="168"/>
        <v>-2.4646951146678475E-14</v>
      </c>
      <c r="K77" s="1">
        <f t="shared" si="168"/>
        <v>2.886579864025407E-15</v>
      </c>
      <c r="L77" s="1">
        <f t="shared" si="168"/>
        <v>1.2212453270876722E-14</v>
      </c>
      <c r="M77" s="1">
        <f t="shared" si="168"/>
        <v>91.283302192908</v>
      </c>
      <c r="N77" s="1">
        <f t="shared" si="168"/>
        <v>160.30968471133667</v>
      </c>
      <c r="O77" s="1">
        <f t="shared" si="168"/>
        <v>0</v>
      </c>
      <c r="P77" s="1">
        <f t="shared" si="168"/>
        <v>3.197442310920451E-14</v>
      </c>
      <c r="Q77" s="1">
        <f t="shared" si="168"/>
        <v>-1.9451107391432743E-13</v>
      </c>
      <c r="R77" s="1">
        <f t="shared" si="168"/>
        <v>1.5587531265737198E-13</v>
      </c>
      <c r="S77" s="1">
        <f t="shared" si="168"/>
        <v>-6.128431095930864E-14</v>
      </c>
      <c r="T77" s="1">
        <f t="shared" si="168"/>
        <v>7.327471962526033E-14</v>
      </c>
      <c r="U77" s="1">
        <f t="shared" si="168"/>
        <v>-6.816769371198461E-14</v>
      </c>
      <c r="V77" s="1">
        <f t="shared" si="168"/>
        <v>-2.375877272697835E-14</v>
      </c>
      <c r="W77" s="1">
        <f t="shared" si="168"/>
        <v>-2.1316282072803006E-14</v>
      </c>
      <c r="X77" s="1">
        <f t="shared" si="168"/>
        <v>-2.4091839634365897E-14</v>
      </c>
      <c r="Y77" s="1">
        <f t="shared" si="168"/>
        <v>23.281834371713614</v>
      </c>
      <c r="Z77" s="1">
        <f t="shared" si="168"/>
        <v>125.79769056963882</v>
      </c>
      <c r="AA77" s="1">
        <f t="shared" si="168"/>
        <v>-2.2728841031494084E-13</v>
      </c>
      <c r="AB77" s="1">
        <f t="shared" si="168"/>
        <v>-2.7977620220553945E-14</v>
      </c>
      <c r="AC77" s="1">
        <f t="shared" si="168"/>
        <v>-1.9539925233402755E-14</v>
      </c>
      <c r="AD77" s="1">
        <f t="shared" si="168"/>
        <v>8.482103908136196E-14</v>
      </c>
      <c r="AE77" s="1">
        <f t="shared" si="168"/>
        <v>5.0182080713057076E-14</v>
      </c>
      <c r="AF77" s="1">
        <f t="shared" si="168"/>
        <v>-8.615330671091215E-14</v>
      </c>
      <c r="AG77" s="1">
        <f t="shared" si="168"/>
        <v>-2.020605904817785E-14</v>
      </c>
      <c r="AH77" s="1">
        <f t="shared" si="168"/>
        <v>9.547918011776346E-15</v>
      </c>
      <c r="AI77" s="1">
        <f t="shared" si="168"/>
        <v>-5.440092820663267E-15</v>
      </c>
      <c r="AJ77" s="1">
        <f t="shared" si="168"/>
        <v>-1.3433698597964394E-14</v>
      </c>
      <c r="AK77" s="1">
        <f aca="true" t="shared" si="169" ref="AK77:BP77">AK65</f>
        <v>18.26964479070795</v>
      </c>
      <c r="AL77" s="1">
        <f t="shared" si="169"/>
        <v>98.71555159721115</v>
      </c>
      <c r="AM77" s="1">
        <f t="shared" si="169"/>
        <v>0</v>
      </c>
      <c r="AN77" s="1">
        <f t="shared" si="169"/>
        <v>-3.863576125695545E-14</v>
      </c>
      <c r="AO77" s="1">
        <f t="shared" si="169"/>
        <v>5.284661597215745E-14</v>
      </c>
      <c r="AP77" s="1">
        <f t="shared" si="169"/>
        <v>-2.020605904817785E-14</v>
      </c>
      <c r="AQ77" s="1">
        <f t="shared" si="169"/>
        <v>-2.19824158875781E-14</v>
      </c>
      <c r="AR77" s="1">
        <f t="shared" si="169"/>
        <v>-2.2870594307278225E-14</v>
      </c>
      <c r="AS77" s="1">
        <f t="shared" si="169"/>
        <v>-8.659739592076221E-15</v>
      </c>
      <c r="AT77" s="1">
        <f t="shared" si="169"/>
        <v>3.1086244689504383E-15</v>
      </c>
      <c r="AU77" s="1">
        <f t="shared" si="169"/>
        <v>1.5432100042289676E-14</v>
      </c>
      <c r="AV77" s="1">
        <f t="shared" si="169"/>
        <v>-2.4147350785597155E-14</v>
      </c>
      <c r="AW77" s="1">
        <f t="shared" si="169"/>
        <v>14.336495803962533</v>
      </c>
      <c r="AX77" s="1">
        <f t="shared" si="169"/>
        <v>77.4637442310371</v>
      </c>
      <c r="AY77" s="1">
        <f t="shared" si="169"/>
        <v>8.5265128291212E-17</v>
      </c>
      <c r="AZ77" s="1">
        <f t="shared" si="169"/>
        <v>-1.7319479184152442E-14</v>
      </c>
      <c r="BA77" s="1">
        <f t="shared" si="169"/>
        <v>3.574918139293004E-14</v>
      </c>
      <c r="BB77" s="1">
        <f t="shared" si="169"/>
        <v>-1.354472090042691E-14</v>
      </c>
      <c r="BC77" s="1">
        <f t="shared" si="169"/>
        <v>7.771561172376096E-15</v>
      </c>
      <c r="BD77" s="1">
        <f t="shared" si="169"/>
        <v>-3.1308289294429414E-14</v>
      </c>
      <c r="BE77" s="1">
        <f t="shared" si="169"/>
        <v>1.7319479184152442E-14</v>
      </c>
      <c r="BF77" s="1">
        <f t="shared" si="169"/>
        <v>7.438494264988549E-15</v>
      </c>
      <c r="BG77" s="1">
        <f t="shared" si="169"/>
        <v>1.5765166949677223E-14</v>
      </c>
      <c r="BH77" s="1">
        <f t="shared" si="169"/>
        <v>-9.71445146547012E-15</v>
      </c>
      <c r="BI77" s="1">
        <f t="shared" si="169"/>
        <v>11.250088017123474</v>
      </c>
      <c r="BJ77" s="1">
        <f t="shared" si="169"/>
        <v>60.78709558120994</v>
      </c>
      <c r="BK77" s="1">
        <f t="shared" si="169"/>
        <v>0</v>
      </c>
      <c r="BL77" s="1">
        <f t="shared" si="169"/>
        <v>-2.2426505097428162E-14</v>
      </c>
      <c r="BM77" s="1">
        <f t="shared" si="169"/>
        <v>5.595524044110789E-14</v>
      </c>
      <c r="BN77" s="1">
        <f t="shared" si="169"/>
        <v>-4.9960036108132044E-14</v>
      </c>
      <c r="BO77" s="1">
        <f t="shared" si="169"/>
        <v>1.1546319456101628E-14</v>
      </c>
      <c r="BP77" s="1">
        <f t="shared" si="169"/>
        <v>-1.176836406102666E-14</v>
      </c>
      <c r="BQ77" s="1">
        <f aca="true" t="shared" si="170" ref="BQ77:CT77">BQ65</f>
        <v>-7.438494264988549E-15</v>
      </c>
      <c r="BR77" s="1">
        <f t="shared" si="170"/>
        <v>-8.770761894538737E-15</v>
      </c>
      <c r="BS77" s="1">
        <f t="shared" si="170"/>
        <v>-1.226796442210798E-14</v>
      </c>
      <c r="BT77" s="1">
        <f t="shared" si="170"/>
        <v>1.2434497875801753E-14</v>
      </c>
      <c r="BU77" s="1">
        <f t="shared" si="170"/>
        <v>8.82813221052532</v>
      </c>
      <c r="BV77" s="1">
        <f t="shared" si="170"/>
        <v>47.700650489841166</v>
      </c>
      <c r="BW77" s="1">
        <f t="shared" si="170"/>
        <v>5.684341886080802E-14</v>
      </c>
      <c r="BX77" s="1">
        <f t="shared" si="170"/>
        <v>-4.218847493575595E-15</v>
      </c>
      <c r="BY77" s="1">
        <f t="shared" si="170"/>
        <v>-2.4646951146678475E-14</v>
      </c>
      <c r="BZ77" s="1">
        <f t="shared" si="170"/>
        <v>-4.263256414560601E-14</v>
      </c>
      <c r="CA77" s="1">
        <f t="shared" si="170"/>
        <v>1.9984014443252818E-14</v>
      </c>
      <c r="CB77" s="1">
        <f t="shared" si="170"/>
        <v>-3.9968028886505635E-15</v>
      </c>
      <c r="CC77" s="1">
        <f t="shared" si="170"/>
        <v>7.105427357601002E-15</v>
      </c>
      <c r="CD77" s="1">
        <f t="shared" si="170"/>
        <v>0</v>
      </c>
      <c r="CE77" s="1">
        <f t="shared" si="170"/>
        <v>9.43689570931383E-15</v>
      </c>
      <c r="CF77" s="1">
        <f t="shared" si="170"/>
        <v>1.1268763699945339E-14</v>
      </c>
      <c r="CG77" s="1">
        <f t="shared" si="170"/>
        <v>-2.581268532253489E-15</v>
      </c>
      <c r="CH77" s="1">
        <f t="shared" si="170"/>
        <v>38.42655325603455</v>
      </c>
      <c r="CI77" s="1">
        <f t="shared" si="170"/>
        <v>0</v>
      </c>
      <c r="CJ77" s="1">
        <f t="shared" si="170"/>
        <v>-2.1094237467877974E-14</v>
      </c>
      <c r="CK77" s="1">
        <f t="shared" si="170"/>
        <v>2.6201263381153694E-14</v>
      </c>
      <c r="CL77" s="1">
        <f t="shared" si="170"/>
        <v>3.8413716652030416E-14</v>
      </c>
      <c r="CM77" s="1">
        <f t="shared" si="170"/>
        <v>-3.086420008457935E-14</v>
      </c>
      <c r="CN77" s="1">
        <f t="shared" si="170"/>
        <v>1.887379141862766E-15</v>
      </c>
      <c r="CO77" s="1">
        <f t="shared" si="170"/>
        <v>2.886579864025407E-15</v>
      </c>
      <c r="CP77" s="1">
        <f t="shared" si="170"/>
        <v>4.6074255521944E-15</v>
      </c>
      <c r="CQ77" s="1">
        <f t="shared" si="170"/>
        <v>8.715250743307479E-15</v>
      </c>
      <c r="CR77" s="1">
        <f t="shared" si="170"/>
        <v>-6.2727600891321345E-15</v>
      </c>
      <c r="CS77" s="1">
        <f t="shared" si="170"/>
        <v>35.89573829826038</v>
      </c>
      <c r="CT77" s="1">
        <f t="shared" si="170"/>
        <v>186.74663748004195</v>
      </c>
    </row>
    <row r="78" spans="1:98" ht="12.75">
      <c r="A78" t="s">
        <v>101</v>
      </c>
      <c r="B78" s="1"/>
      <c r="C78" s="1"/>
      <c r="D78" s="1"/>
      <c r="E78" s="1">
        <f>E3-D3</f>
        <v>0</v>
      </c>
      <c r="F78" s="1">
        <f aca="true" t="shared" si="171" ref="F78:BQ78">F3-E3</f>
        <v>0</v>
      </c>
      <c r="G78" s="1">
        <f t="shared" si="171"/>
        <v>0</v>
      </c>
      <c r="H78" s="1">
        <f t="shared" si="171"/>
        <v>0</v>
      </c>
      <c r="I78" s="1">
        <f t="shared" si="171"/>
        <v>0</v>
      </c>
      <c r="J78" s="1">
        <f t="shared" si="171"/>
        <v>0</v>
      </c>
      <c r="K78" s="1">
        <f t="shared" si="171"/>
        <v>0</v>
      </c>
      <c r="L78" s="1">
        <f t="shared" si="171"/>
        <v>0</v>
      </c>
      <c r="M78" s="1">
        <f t="shared" si="171"/>
        <v>0</v>
      </c>
      <c r="N78" s="1">
        <f t="shared" si="171"/>
        <v>0</v>
      </c>
      <c r="O78" s="1">
        <f t="shared" si="171"/>
        <v>0</v>
      </c>
      <c r="P78" s="1">
        <f t="shared" si="171"/>
        <v>0</v>
      </c>
      <c r="Q78" s="1">
        <f t="shared" si="171"/>
        <v>0</v>
      </c>
      <c r="R78" s="1">
        <f t="shared" si="171"/>
        <v>0</v>
      </c>
      <c r="S78" s="1">
        <f t="shared" si="171"/>
        <v>0</v>
      </c>
      <c r="T78" s="1">
        <f t="shared" si="171"/>
        <v>0</v>
      </c>
      <c r="U78" s="1">
        <f t="shared" si="171"/>
        <v>0</v>
      </c>
      <c r="V78" s="1">
        <f t="shared" si="171"/>
        <v>0</v>
      </c>
      <c r="W78" s="1">
        <f t="shared" si="171"/>
        <v>0</v>
      </c>
      <c r="X78" s="1">
        <f t="shared" si="171"/>
        <v>0</v>
      </c>
      <c r="Y78" s="1">
        <f t="shared" si="171"/>
        <v>0</v>
      </c>
      <c r="Z78" s="1">
        <f t="shared" si="171"/>
        <v>0</v>
      </c>
      <c r="AA78" s="1">
        <f t="shared" si="171"/>
        <v>0</v>
      </c>
      <c r="AB78" s="1">
        <f t="shared" si="171"/>
        <v>0</v>
      </c>
      <c r="AC78" s="1">
        <f t="shared" si="171"/>
        <v>0</v>
      </c>
      <c r="AD78" s="1">
        <f t="shared" si="171"/>
        <v>0</v>
      </c>
      <c r="AE78" s="1">
        <f t="shared" si="171"/>
        <v>0</v>
      </c>
      <c r="AF78" s="1">
        <f t="shared" si="171"/>
        <v>0</v>
      </c>
      <c r="AG78" s="1">
        <f t="shared" si="171"/>
        <v>0</v>
      </c>
      <c r="AH78" s="1">
        <f t="shared" si="171"/>
        <v>0</v>
      </c>
      <c r="AI78" s="1">
        <f t="shared" si="171"/>
        <v>0</v>
      </c>
      <c r="AJ78" s="1">
        <f t="shared" si="171"/>
        <v>0</v>
      </c>
      <c r="AK78" s="1">
        <f t="shared" si="171"/>
        <v>0</v>
      </c>
      <c r="AL78" s="1">
        <f t="shared" si="171"/>
        <v>0</v>
      </c>
      <c r="AM78" s="1">
        <f t="shared" si="171"/>
        <v>0</v>
      </c>
      <c r="AN78" s="1">
        <f t="shared" si="171"/>
        <v>0</v>
      </c>
      <c r="AO78" s="1">
        <f t="shared" si="171"/>
        <v>0</v>
      </c>
      <c r="AP78" s="1">
        <f t="shared" si="171"/>
        <v>0</v>
      </c>
      <c r="AQ78" s="1">
        <f t="shared" si="171"/>
        <v>0</v>
      </c>
      <c r="AR78" s="1">
        <f t="shared" si="171"/>
        <v>0</v>
      </c>
      <c r="AS78" s="1">
        <f t="shared" si="171"/>
        <v>0</v>
      </c>
      <c r="AT78" s="1">
        <f t="shared" si="171"/>
        <v>0</v>
      </c>
      <c r="AU78" s="1">
        <f t="shared" si="171"/>
        <v>0</v>
      </c>
      <c r="AV78" s="1">
        <f t="shared" si="171"/>
        <v>0</v>
      </c>
      <c r="AW78" s="1">
        <f t="shared" si="171"/>
        <v>0</v>
      </c>
      <c r="AX78" s="1">
        <f t="shared" si="171"/>
        <v>0</v>
      </c>
      <c r="AY78" s="1">
        <f t="shared" si="171"/>
        <v>0</v>
      </c>
      <c r="AZ78" s="1">
        <f t="shared" si="171"/>
        <v>0</v>
      </c>
      <c r="BA78" s="1">
        <f t="shared" si="171"/>
        <v>0</v>
      </c>
      <c r="BB78" s="1">
        <f t="shared" si="171"/>
        <v>0</v>
      </c>
      <c r="BC78" s="1">
        <f t="shared" si="171"/>
        <v>0</v>
      </c>
      <c r="BD78" s="1">
        <f t="shared" si="171"/>
        <v>0</v>
      </c>
      <c r="BE78" s="1">
        <f t="shared" si="171"/>
        <v>0</v>
      </c>
      <c r="BF78" s="1">
        <f t="shared" si="171"/>
        <v>0</v>
      </c>
      <c r="BG78" s="1">
        <f t="shared" si="171"/>
        <v>0</v>
      </c>
      <c r="BH78" s="1">
        <f t="shared" si="171"/>
        <v>0</v>
      </c>
      <c r="BI78" s="1">
        <f t="shared" si="171"/>
        <v>0</v>
      </c>
      <c r="BJ78" s="1">
        <f t="shared" si="171"/>
        <v>0</v>
      </c>
      <c r="BK78" s="1">
        <f t="shared" si="171"/>
        <v>0</v>
      </c>
      <c r="BL78" s="1">
        <f t="shared" si="171"/>
        <v>0</v>
      </c>
      <c r="BM78" s="1">
        <f t="shared" si="171"/>
        <v>0</v>
      </c>
      <c r="BN78" s="1">
        <f t="shared" si="171"/>
        <v>0</v>
      </c>
      <c r="BO78" s="1">
        <f t="shared" si="171"/>
        <v>0</v>
      </c>
      <c r="BP78" s="1">
        <f t="shared" si="171"/>
        <v>0</v>
      </c>
      <c r="BQ78" s="1">
        <f t="shared" si="171"/>
        <v>0</v>
      </c>
      <c r="BR78" s="1">
        <f aca="true" t="shared" si="172" ref="BR78:CT78">BR3-BQ3</f>
        <v>0</v>
      </c>
      <c r="BS78" s="1">
        <f t="shared" si="172"/>
        <v>0</v>
      </c>
      <c r="BT78" s="1">
        <f t="shared" si="172"/>
        <v>0</v>
      </c>
      <c r="BU78" s="1">
        <f t="shared" si="172"/>
        <v>0</v>
      </c>
      <c r="BV78" s="1">
        <f t="shared" si="172"/>
        <v>0</v>
      </c>
      <c r="BW78" s="1">
        <f t="shared" si="172"/>
        <v>0</v>
      </c>
      <c r="BX78" s="1">
        <f t="shared" si="172"/>
        <v>0</v>
      </c>
      <c r="BY78" s="1">
        <f t="shared" si="172"/>
        <v>0</v>
      </c>
      <c r="BZ78" s="1">
        <f t="shared" si="172"/>
        <v>0</v>
      </c>
      <c r="CA78" s="1">
        <f t="shared" si="172"/>
        <v>0</v>
      </c>
      <c r="CB78" s="1">
        <f t="shared" si="172"/>
        <v>0</v>
      </c>
      <c r="CC78" s="1">
        <f t="shared" si="172"/>
        <v>0</v>
      </c>
      <c r="CD78" s="1">
        <f t="shared" si="172"/>
        <v>0</v>
      </c>
      <c r="CE78" s="1">
        <f t="shared" si="172"/>
        <v>0</v>
      </c>
      <c r="CF78" s="1">
        <f t="shared" si="172"/>
        <v>0</v>
      </c>
      <c r="CG78" s="1">
        <f t="shared" si="172"/>
        <v>0</v>
      </c>
      <c r="CH78" s="1">
        <f t="shared" si="172"/>
        <v>0</v>
      </c>
      <c r="CI78" s="1">
        <f t="shared" si="172"/>
        <v>0</v>
      </c>
      <c r="CJ78" s="1">
        <f t="shared" si="172"/>
        <v>0</v>
      </c>
      <c r="CK78" s="1">
        <f t="shared" si="172"/>
        <v>0</v>
      </c>
      <c r="CL78" s="1">
        <f t="shared" si="172"/>
        <v>0</v>
      </c>
      <c r="CM78" s="1">
        <f t="shared" si="172"/>
        <v>0</v>
      </c>
      <c r="CN78" s="1">
        <f t="shared" si="172"/>
        <v>0</v>
      </c>
      <c r="CO78" s="1">
        <f t="shared" si="172"/>
        <v>0</v>
      </c>
      <c r="CP78" s="1">
        <f t="shared" si="172"/>
        <v>0</v>
      </c>
      <c r="CQ78" s="1">
        <f t="shared" si="172"/>
        <v>0</v>
      </c>
      <c r="CR78" s="1">
        <f t="shared" si="172"/>
        <v>0</v>
      </c>
      <c r="CS78" s="1">
        <f t="shared" si="172"/>
        <v>0</v>
      </c>
      <c r="CT78" s="1">
        <f t="shared" si="172"/>
        <v>-140</v>
      </c>
    </row>
    <row r="79" spans="1:98" ht="12.75">
      <c r="A79" t="s">
        <v>100</v>
      </c>
      <c r="B79" s="1"/>
      <c r="C79" s="1"/>
      <c r="D79" s="1"/>
      <c r="E79" s="1">
        <f>E74-E75-E76+E77+E78</f>
        <v>-187.81685359546205</v>
      </c>
      <c r="F79" s="1">
        <f aca="true" t="shared" si="173" ref="F79:BQ79">F74-F75-F76+F77+F78</f>
        <v>-184.53478415624832</v>
      </c>
      <c r="G79" s="1">
        <f t="shared" si="173"/>
        <v>-181.3197789087174</v>
      </c>
      <c r="H79" s="1">
        <f t="shared" si="173"/>
        <v>-178.17050083744329</v>
      </c>
      <c r="I79" s="1">
        <f t="shared" si="173"/>
        <v>-175.08563968011578</v>
      </c>
      <c r="J79" s="1">
        <f t="shared" si="173"/>
        <v>-172.0639113925129</v>
      </c>
      <c r="K79" s="1">
        <f t="shared" si="173"/>
        <v>-169.10405762418006</v>
      </c>
      <c r="L79" s="1">
        <f t="shared" si="173"/>
        <v>-166.20484520459243</v>
      </c>
      <c r="M79" s="1">
        <f t="shared" si="173"/>
        <v>-72.08176344668729</v>
      </c>
      <c r="N79" s="1">
        <f t="shared" si="173"/>
        <v>2.842170943040401E-14</v>
      </c>
      <c r="O79" s="1">
        <f t="shared" si="173"/>
        <v>1363.3239940143833</v>
      </c>
      <c r="P79" s="1">
        <f t="shared" si="173"/>
        <v>-149.87144921472455</v>
      </c>
      <c r="Q79" s="1">
        <f t="shared" si="173"/>
        <v>-147.24183513843357</v>
      </c>
      <c r="R79" s="1">
        <f t="shared" si="173"/>
        <v>-144.6659167883919</v>
      </c>
      <c r="S79" s="1">
        <f t="shared" si="173"/>
        <v>-142.14262356040976</v>
      </c>
      <c r="T79" s="1">
        <f t="shared" si="173"/>
        <v>-139.6709062723103</v>
      </c>
      <c r="U79" s="1">
        <f t="shared" si="173"/>
        <v>-137.2497367355224</v>
      </c>
      <c r="V79" s="1">
        <f t="shared" si="173"/>
        <v>-134.8781073352361</v>
      </c>
      <c r="W79" s="1">
        <f t="shared" si="173"/>
        <v>-132.5550306189588</v>
      </c>
      <c r="X79" s="1">
        <f t="shared" si="173"/>
        <v>-130.27953889329834</v>
      </c>
      <c r="Y79" s="1">
        <f t="shared" si="173"/>
        <v>-104.76884945709762</v>
      </c>
      <c r="Z79" s="1">
        <f t="shared" si="173"/>
        <v>-2.842170943040401E-14</v>
      </c>
      <c r="AA79" s="1">
        <f t="shared" si="173"/>
        <v>1069.8231379720082</v>
      </c>
      <c r="AB79" s="1">
        <f t="shared" si="173"/>
        <v>-117.60663260916517</v>
      </c>
      <c r="AC79" s="1">
        <f t="shared" si="173"/>
        <v>-115.54313046653103</v>
      </c>
      <c r="AD79" s="1">
        <f t="shared" si="173"/>
        <v>-113.52176425827813</v>
      </c>
      <c r="AE79" s="1">
        <f t="shared" si="173"/>
        <v>-111.54169386339365</v>
      </c>
      <c r="AF79" s="1">
        <f t="shared" si="173"/>
        <v>-109.6020959710778</v>
      </c>
      <c r="AG79" s="1">
        <f t="shared" si="173"/>
        <v>-107.70216374456292</v>
      </c>
      <c r="AH79" s="1">
        <f t="shared" si="173"/>
        <v>-105.8411064916571</v>
      </c>
      <c r="AI79" s="1">
        <f t="shared" si="173"/>
        <v>-104.0181493418754</v>
      </c>
      <c r="AJ79" s="1">
        <f t="shared" si="173"/>
        <v>-102.23253293002948</v>
      </c>
      <c r="AK79" s="1">
        <f t="shared" si="173"/>
        <v>-82.21386829543749</v>
      </c>
      <c r="AL79" s="1">
        <f t="shared" si="173"/>
        <v>4.263256414560601E-14</v>
      </c>
      <c r="AM79" s="1">
        <f t="shared" si="173"/>
        <v>839.5081078050771</v>
      </c>
      <c r="AN79" s="1">
        <f t="shared" si="173"/>
        <v>-92.28789143054637</v>
      </c>
      <c r="AO79" s="1">
        <f t="shared" si="173"/>
        <v>-90.66862678975866</v>
      </c>
      <c r="AP79" s="1">
        <f t="shared" si="173"/>
        <v>-89.08242692135036</v>
      </c>
      <c r="AQ79" s="1">
        <f t="shared" si="173"/>
        <v>-87.52863256831233</v>
      </c>
      <c r="AR79" s="1">
        <f t="shared" si="173"/>
        <v>-86.00659766489122</v>
      </c>
      <c r="AS79" s="1">
        <f t="shared" si="173"/>
        <v>-84.51568907278235</v>
      </c>
      <c r="AT79" s="1">
        <f t="shared" si="173"/>
        <v>-83.05528632259922</v>
      </c>
      <c r="AU79" s="1">
        <f t="shared" si="173"/>
        <v>-81.62478136051355</v>
      </c>
      <c r="AV79" s="1">
        <f t="shared" si="173"/>
        <v>-80.2235782999628</v>
      </c>
      <c r="AW79" s="1">
        <f t="shared" si="173"/>
        <v>-64.5145973743604</v>
      </c>
      <c r="AX79" s="1">
        <f t="shared" si="173"/>
        <v>1.4210854715202004E-14</v>
      </c>
      <c r="AY79" s="1">
        <f t="shared" si="173"/>
        <v>658.7760519056012</v>
      </c>
      <c r="AZ79" s="1">
        <f t="shared" si="173"/>
        <v>-72.41985180377124</v>
      </c>
      <c r="BA79" s="1">
        <f t="shared" si="173"/>
        <v>-71.14918775999271</v>
      </c>
      <c r="BB79" s="1">
        <f t="shared" si="173"/>
        <v>-69.90447019606678</v>
      </c>
      <c r="BC79" s="1">
        <f t="shared" si="173"/>
        <v>-68.68518178199312</v>
      </c>
      <c r="BD79" s="1">
        <f t="shared" si="173"/>
        <v>-67.49081553917053</v>
      </c>
      <c r="BE79" s="1">
        <f t="shared" si="173"/>
        <v>-66.32087463338277</v>
      </c>
      <c r="BF79" s="1">
        <f t="shared" si="173"/>
        <v>-65.17487217192578</v>
      </c>
      <c r="BG79" s="1">
        <f t="shared" si="173"/>
        <v>-64.05233100479157</v>
      </c>
      <c r="BH79" s="1">
        <f t="shared" si="173"/>
        <v>-62.95278352982898</v>
      </c>
      <c r="BI79" s="1">
        <f t="shared" si="173"/>
        <v>-50.62568348467754</v>
      </c>
      <c r="BJ79" s="1">
        <f t="shared" si="173"/>
        <v>-7.105427357601002E-15</v>
      </c>
      <c r="BK79" s="1">
        <f t="shared" si="173"/>
        <v>516.9525851263097</v>
      </c>
      <c r="BL79" s="1">
        <f t="shared" si="173"/>
        <v>-56.82906884081511</v>
      </c>
      <c r="BM79" s="1">
        <f t="shared" si="173"/>
        <v>-55.8319575154136</v>
      </c>
      <c r="BN79" s="1">
        <f t="shared" si="173"/>
        <v>-54.85520682667454</v>
      </c>
      <c r="BO79" s="1">
        <f t="shared" si="173"/>
        <v>-53.898410817094806</v>
      </c>
      <c r="BP79" s="1">
        <f t="shared" si="173"/>
        <v>-52.96117165208761</v>
      </c>
      <c r="BQ79" s="1">
        <f t="shared" si="173"/>
        <v>-52.04309945753453</v>
      </c>
      <c r="BR79" s="1">
        <f aca="true" t="shared" si="174" ref="BR79:CT79">BR74-BR75-BR76+BR77+BR78</f>
        <v>-51.14381216058799</v>
      </c>
      <c r="BS79" s="1">
        <f t="shared" si="174"/>
        <v>-50.262935333657</v>
      </c>
      <c r="BT79" s="1">
        <f t="shared" si="174"/>
        <v>-49.400102041513435</v>
      </c>
      <c r="BU79" s="1">
        <f t="shared" si="174"/>
        <v>-39.72682048093105</v>
      </c>
      <c r="BV79" s="1">
        <f t="shared" si="174"/>
        <v>-1.4210854715202004E-14</v>
      </c>
      <c r="BW79" s="1">
        <f t="shared" si="174"/>
        <v>467.8952430342055</v>
      </c>
      <c r="BX79" s="1">
        <f t="shared" si="174"/>
        <v>-45.34295175094175</v>
      </c>
      <c r="BY79" s="1">
        <f t="shared" si="174"/>
        <v>-45.47898060619459</v>
      </c>
      <c r="BZ79" s="1">
        <f t="shared" si="174"/>
        <v>-45.61541754801319</v>
      </c>
      <c r="CA79" s="1">
        <f t="shared" si="174"/>
        <v>-45.75226380065717</v>
      </c>
      <c r="CB79" s="1">
        <f t="shared" si="174"/>
        <v>-45.88952059205917</v>
      </c>
      <c r="CC79" s="1">
        <f t="shared" si="174"/>
        <v>-46.02718915383533</v>
      </c>
      <c r="CD79" s="1">
        <f t="shared" si="174"/>
        <v>-46.16527072129684</v>
      </c>
      <c r="CE79" s="1">
        <f t="shared" si="174"/>
        <v>-46.30376653346073</v>
      </c>
      <c r="CF79" s="1">
        <f t="shared" si="174"/>
        <v>-46.442677833061104</v>
      </c>
      <c r="CG79" s="1">
        <f t="shared" si="174"/>
        <v>-46.5820058665603</v>
      </c>
      <c r="CH79" s="1">
        <f t="shared" si="174"/>
        <v>-8.295198628125426</v>
      </c>
      <c r="CI79" s="1">
        <f t="shared" si="174"/>
        <v>425.00841965801794</v>
      </c>
      <c r="CJ79" s="1">
        <f t="shared" si="174"/>
        <v>-45.47161222107032</v>
      </c>
      <c r="CK79" s="1">
        <f t="shared" si="174"/>
        <v>-45.60802705773349</v>
      </c>
      <c r="CL79" s="1">
        <f t="shared" si="174"/>
        <v>-45.74485113890668</v>
      </c>
      <c r="CM79" s="1">
        <f t="shared" si="174"/>
        <v>-45.882085692323464</v>
      </c>
      <c r="CN79" s="1">
        <f t="shared" si="174"/>
        <v>-46.0197319494004</v>
      </c>
      <c r="CO79" s="1">
        <f t="shared" si="174"/>
        <v>-46.15779114524861</v>
      </c>
      <c r="CP79" s="1">
        <f t="shared" si="174"/>
        <v>-46.296264518684346</v>
      </c>
      <c r="CQ79" s="1">
        <f t="shared" si="174"/>
        <v>-46.435153312240395</v>
      </c>
      <c r="CR79" s="1">
        <f t="shared" si="174"/>
        <v>-46.57445877217713</v>
      </c>
      <c r="CS79" s="1">
        <f t="shared" si="174"/>
        <v>-10.818443850233272</v>
      </c>
      <c r="CT79" s="1">
        <f t="shared" si="174"/>
        <v>-2.3874235921539366E-12</v>
      </c>
    </row>
    <row r="80" spans="2:98" ht="12.75">
      <c r="B80" s="1"/>
      <c r="C80" s="1"/>
      <c r="D80" s="1"/>
      <c r="E80" s="1"/>
      <c r="F80" s="1"/>
      <c r="G80" s="25"/>
      <c r="H80" s="25"/>
      <c r="I80" s="25"/>
      <c r="J80" s="25"/>
      <c r="K80" s="2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ht="13.5">
      <c r="A81" s="26"/>
      <c r="B81" s="26" t="s">
        <v>79</v>
      </c>
      <c r="C81" s="27">
        <v>1</v>
      </c>
      <c r="D81" s="27">
        <f aca="true" t="shared" si="175" ref="D81:E83">C81</f>
        <v>1</v>
      </c>
      <c r="E81" s="27">
        <f t="shared" si="175"/>
        <v>1</v>
      </c>
      <c r="F81" s="27">
        <f aca="true" t="shared" si="176" ref="F81:BQ81">E81</f>
        <v>1</v>
      </c>
      <c r="G81" s="27">
        <f t="shared" si="176"/>
        <v>1</v>
      </c>
      <c r="H81" s="27">
        <f t="shared" si="176"/>
        <v>1</v>
      </c>
      <c r="I81" s="27">
        <f t="shared" si="176"/>
        <v>1</v>
      </c>
      <c r="J81" s="27">
        <f t="shared" si="176"/>
        <v>1</v>
      </c>
      <c r="K81" s="27">
        <f t="shared" si="176"/>
        <v>1</v>
      </c>
      <c r="L81" s="27">
        <f t="shared" si="176"/>
        <v>1</v>
      </c>
      <c r="M81" s="27">
        <f t="shared" si="176"/>
        <v>1</v>
      </c>
      <c r="N81" s="27">
        <f t="shared" si="176"/>
        <v>1</v>
      </c>
      <c r="O81" s="27">
        <f t="shared" si="176"/>
        <v>1</v>
      </c>
      <c r="P81" s="27">
        <f t="shared" si="176"/>
        <v>1</v>
      </c>
      <c r="Q81" s="27">
        <f t="shared" si="176"/>
        <v>1</v>
      </c>
      <c r="R81" s="27">
        <f t="shared" si="176"/>
        <v>1</v>
      </c>
      <c r="S81" s="27">
        <f t="shared" si="176"/>
        <v>1</v>
      </c>
      <c r="T81" s="27">
        <f t="shared" si="176"/>
        <v>1</v>
      </c>
      <c r="U81" s="27">
        <f t="shared" si="176"/>
        <v>1</v>
      </c>
      <c r="V81" s="27">
        <f t="shared" si="176"/>
        <v>1</v>
      </c>
      <c r="W81" s="27">
        <f t="shared" si="176"/>
        <v>1</v>
      </c>
      <c r="X81" s="27">
        <f t="shared" si="176"/>
        <v>1</v>
      </c>
      <c r="Y81" s="27">
        <f t="shared" si="176"/>
        <v>1</v>
      </c>
      <c r="Z81" s="27">
        <f t="shared" si="176"/>
        <v>1</v>
      </c>
      <c r="AA81" s="27">
        <f t="shared" si="176"/>
        <v>1</v>
      </c>
      <c r="AB81" s="27">
        <f t="shared" si="176"/>
        <v>1</v>
      </c>
      <c r="AC81" s="27">
        <f t="shared" si="176"/>
        <v>1</v>
      </c>
      <c r="AD81" s="27">
        <f t="shared" si="176"/>
        <v>1</v>
      </c>
      <c r="AE81" s="27">
        <f t="shared" si="176"/>
        <v>1</v>
      </c>
      <c r="AF81" s="27">
        <f t="shared" si="176"/>
        <v>1</v>
      </c>
      <c r="AG81" s="27">
        <f t="shared" si="176"/>
        <v>1</v>
      </c>
      <c r="AH81" s="27">
        <f t="shared" si="176"/>
        <v>1</v>
      </c>
      <c r="AI81" s="27">
        <f t="shared" si="176"/>
        <v>1</v>
      </c>
      <c r="AJ81" s="27">
        <f t="shared" si="176"/>
        <v>1</v>
      </c>
      <c r="AK81" s="27">
        <f t="shared" si="176"/>
        <v>1</v>
      </c>
      <c r="AL81" s="27">
        <f t="shared" si="176"/>
        <v>1</v>
      </c>
      <c r="AM81" s="27">
        <f t="shared" si="176"/>
        <v>1</v>
      </c>
      <c r="AN81" s="27">
        <f t="shared" si="176"/>
        <v>1</v>
      </c>
      <c r="AO81" s="27">
        <f t="shared" si="176"/>
        <v>1</v>
      </c>
      <c r="AP81" s="27">
        <f t="shared" si="176"/>
        <v>1</v>
      </c>
      <c r="AQ81" s="27">
        <f t="shared" si="176"/>
        <v>1</v>
      </c>
      <c r="AR81" s="27">
        <f t="shared" si="176"/>
        <v>1</v>
      </c>
      <c r="AS81" s="27">
        <f t="shared" si="176"/>
        <v>1</v>
      </c>
      <c r="AT81" s="27">
        <f t="shared" si="176"/>
        <v>1</v>
      </c>
      <c r="AU81" s="27">
        <f t="shared" si="176"/>
        <v>1</v>
      </c>
      <c r="AV81" s="27">
        <f t="shared" si="176"/>
        <v>1</v>
      </c>
      <c r="AW81" s="27">
        <f t="shared" si="176"/>
        <v>1</v>
      </c>
      <c r="AX81" s="27">
        <f t="shared" si="176"/>
        <v>1</v>
      </c>
      <c r="AY81" s="27">
        <f t="shared" si="176"/>
        <v>1</v>
      </c>
      <c r="AZ81" s="27">
        <f t="shared" si="176"/>
        <v>1</v>
      </c>
      <c r="BA81" s="27">
        <f t="shared" si="176"/>
        <v>1</v>
      </c>
      <c r="BB81" s="27">
        <f t="shared" si="176"/>
        <v>1</v>
      </c>
      <c r="BC81" s="27">
        <f t="shared" si="176"/>
        <v>1</v>
      </c>
      <c r="BD81" s="27">
        <f t="shared" si="176"/>
        <v>1</v>
      </c>
      <c r="BE81" s="27">
        <f t="shared" si="176"/>
        <v>1</v>
      </c>
      <c r="BF81" s="27">
        <f t="shared" si="176"/>
        <v>1</v>
      </c>
      <c r="BG81" s="27">
        <f t="shared" si="176"/>
        <v>1</v>
      </c>
      <c r="BH81" s="27">
        <f t="shared" si="176"/>
        <v>1</v>
      </c>
      <c r="BI81" s="27">
        <f t="shared" si="176"/>
        <v>1</v>
      </c>
      <c r="BJ81" s="27">
        <f t="shared" si="176"/>
        <v>1</v>
      </c>
      <c r="BK81" s="27">
        <f t="shared" si="176"/>
        <v>1</v>
      </c>
      <c r="BL81" s="27">
        <f t="shared" si="176"/>
        <v>1</v>
      </c>
      <c r="BM81" s="27">
        <f t="shared" si="176"/>
        <v>1</v>
      </c>
      <c r="BN81" s="27">
        <f t="shared" si="176"/>
        <v>1</v>
      </c>
      <c r="BO81" s="27">
        <f t="shared" si="176"/>
        <v>1</v>
      </c>
      <c r="BP81" s="27">
        <f t="shared" si="176"/>
        <v>1</v>
      </c>
      <c r="BQ81" s="27">
        <f t="shared" si="176"/>
        <v>1</v>
      </c>
      <c r="BR81" s="27">
        <f aca="true" t="shared" si="177" ref="BR81:CT81">BQ81</f>
        <v>1</v>
      </c>
      <c r="BS81" s="27">
        <f t="shared" si="177"/>
        <v>1</v>
      </c>
      <c r="BT81" s="27">
        <f t="shared" si="177"/>
        <v>1</v>
      </c>
      <c r="BU81" s="27">
        <f t="shared" si="177"/>
        <v>1</v>
      </c>
      <c r="BV81" s="27">
        <f t="shared" si="177"/>
        <v>1</v>
      </c>
      <c r="BW81" s="27">
        <f t="shared" si="177"/>
        <v>1</v>
      </c>
      <c r="BX81" s="27">
        <f t="shared" si="177"/>
        <v>1</v>
      </c>
      <c r="BY81" s="27">
        <f t="shared" si="177"/>
        <v>1</v>
      </c>
      <c r="BZ81" s="27">
        <f t="shared" si="177"/>
        <v>1</v>
      </c>
      <c r="CA81" s="27">
        <f t="shared" si="177"/>
        <v>1</v>
      </c>
      <c r="CB81" s="27">
        <f t="shared" si="177"/>
        <v>1</v>
      </c>
      <c r="CC81" s="27">
        <f t="shared" si="177"/>
        <v>1</v>
      </c>
      <c r="CD81" s="27">
        <f t="shared" si="177"/>
        <v>1</v>
      </c>
      <c r="CE81" s="27">
        <f t="shared" si="177"/>
        <v>1</v>
      </c>
      <c r="CF81" s="27">
        <f t="shared" si="177"/>
        <v>1</v>
      </c>
      <c r="CG81" s="27">
        <f t="shared" si="177"/>
        <v>1</v>
      </c>
      <c r="CH81" s="27">
        <f t="shared" si="177"/>
        <v>1</v>
      </c>
      <c r="CI81" s="27">
        <f t="shared" si="177"/>
        <v>1</v>
      </c>
      <c r="CJ81" s="27">
        <f t="shared" si="177"/>
        <v>1</v>
      </c>
      <c r="CK81" s="27">
        <f t="shared" si="177"/>
        <v>1</v>
      </c>
      <c r="CL81" s="27">
        <f t="shared" si="177"/>
        <v>1</v>
      </c>
      <c r="CM81" s="27">
        <f t="shared" si="177"/>
        <v>1</v>
      </c>
      <c r="CN81" s="27">
        <f t="shared" si="177"/>
        <v>1</v>
      </c>
      <c r="CO81" s="27">
        <f t="shared" si="177"/>
        <v>1</v>
      </c>
      <c r="CP81" s="27">
        <f t="shared" si="177"/>
        <v>1</v>
      </c>
      <c r="CQ81" s="27">
        <f t="shared" si="177"/>
        <v>1</v>
      </c>
      <c r="CR81" s="27">
        <f t="shared" si="177"/>
        <v>1</v>
      </c>
      <c r="CS81" s="27">
        <f t="shared" si="177"/>
        <v>1</v>
      </c>
      <c r="CT81" s="27">
        <f t="shared" si="177"/>
        <v>1</v>
      </c>
    </row>
    <row r="82" spans="1:98" ht="13.5">
      <c r="A82" s="26"/>
      <c r="B82" s="26" t="s">
        <v>80</v>
      </c>
      <c r="C82" s="29">
        <v>0.004</v>
      </c>
      <c r="D82" s="29">
        <f t="shared" si="175"/>
        <v>0.004</v>
      </c>
      <c r="E82" s="29">
        <f t="shared" si="175"/>
        <v>0.004</v>
      </c>
      <c r="F82" s="29">
        <f aca="true" t="shared" si="178" ref="F82:BQ82">E82</f>
        <v>0.004</v>
      </c>
      <c r="G82" s="29">
        <f t="shared" si="178"/>
        <v>0.004</v>
      </c>
      <c r="H82" s="29">
        <f t="shared" si="178"/>
        <v>0.004</v>
      </c>
      <c r="I82" s="29">
        <f t="shared" si="178"/>
        <v>0.004</v>
      </c>
      <c r="J82" s="29">
        <f t="shared" si="178"/>
        <v>0.004</v>
      </c>
      <c r="K82" s="29">
        <f t="shared" si="178"/>
        <v>0.004</v>
      </c>
      <c r="L82" s="29">
        <f t="shared" si="178"/>
        <v>0.004</v>
      </c>
      <c r="M82" s="29">
        <f t="shared" si="178"/>
        <v>0.004</v>
      </c>
      <c r="N82" s="29">
        <f t="shared" si="178"/>
        <v>0.004</v>
      </c>
      <c r="O82" s="29">
        <f t="shared" si="178"/>
        <v>0.004</v>
      </c>
      <c r="P82" s="29">
        <f t="shared" si="178"/>
        <v>0.004</v>
      </c>
      <c r="Q82" s="29">
        <f t="shared" si="178"/>
        <v>0.004</v>
      </c>
      <c r="R82" s="29">
        <f t="shared" si="178"/>
        <v>0.004</v>
      </c>
      <c r="S82" s="29">
        <f t="shared" si="178"/>
        <v>0.004</v>
      </c>
      <c r="T82" s="29">
        <f t="shared" si="178"/>
        <v>0.004</v>
      </c>
      <c r="U82" s="29">
        <f t="shared" si="178"/>
        <v>0.004</v>
      </c>
      <c r="V82" s="29">
        <f t="shared" si="178"/>
        <v>0.004</v>
      </c>
      <c r="W82" s="29">
        <f t="shared" si="178"/>
        <v>0.004</v>
      </c>
      <c r="X82" s="29">
        <f t="shared" si="178"/>
        <v>0.004</v>
      </c>
      <c r="Y82" s="29">
        <f t="shared" si="178"/>
        <v>0.004</v>
      </c>
      <c r="Z82" s="29">
        <f t="shared" si="178"/>
        <v>0.004</v>
      </c>
      <c r="AA82" s="29">
        <f t="shared" si="178"/>
        <v>0.004</v>
      </c>
      <c r="AB82" s="29">
        <f t="shared" si="178"/>
        <v>0.004</v>
      </c>
      <c r="AC82" s="29">
        <f t="shared" si="178"/>
        <v>0.004</v>
      </c>
      <c r="AD82" s="29">
        <f t="shared" si="178"/>
        <v>0.004</v>
      </c>
      <c r="AE82" s="29">
        <f t="shared" si="178"/>
        <v>0.004</v>
      </c>
      <c r="AF82" s="29">
        <f t="shared" si="178"/>
        <v>0.004</v>
      </c>
      <c r="AG82" s="29">
        <f t="shared" si="178"/>
        <v>0.004</v>
      </c>
      <c r="AH82" s="29">
        <f t="shared" si="178"/>
        <v>0.004</v>
      </c>
      <c r="AI82" s="29">
        <f t="shared" si="178"/>
        <v>0.004</v>
      </c>
      <c r="AJ82" s="29">
        <f t="shared" si="178"/>
        <v>0.004</v>
      </c>
      <c r="AK82" s="29">
        <f t="shared" si="178"/>
        <v>0.004</v>
      </c>
      <c r="AL82" s="29">
        <f t="shared" si="178"/>
        <v>0.004</v>
      </c>
      <c r="AM82" s="29">
        <f t="shared" si="178"/>
        <v>0.004</v>
      </c>
      <c r="AN82" s="29">
        <f t="shared" si="178"/>
        <v>0.004</v>
      </c>
      <c r="AO82" s="29">
        <f t="shared" si="178"/>
        <v>0.004</v>
      </c>
      <c r="AP82" s="29">
        <f t="shared" si="178"/>
        <v>0.004</v>
      </c>
      <c r="AQ82" s="29">
        <f t="shared" si="178"/>
        <v>0.004</v>
      </c>
      <c r="AR82" s="29">
        <f t="shared" si="178"/>
        <v>0.004</v>
      </c>
      <c r="AS82" s="29">
        <f t="shared" si="178"/>
        <v>0.004</v>
      </c>
      <c r="AT82" s="29">
        <f t="shared" si="178"/>
        <v>0.004</v>
      </c>
      <c r="AU82" s="29">
        <f t="shared" si="178"/>
        <v>0.004</v>
      </c>
      <c r="AV82" s="29">
        <f t="shared" si="178"/>
        <v>0.004</v>
      </c>
      <c r="AW82" s="29">
        <f t="shared" si="178"/>
        <v>0.004</v>
      </c>
      <c r="AX82" s="29">
        <f t="shared" si="178"/>
        <v>0.004</v>
      </c>
      <c r="AY82" s="29">
        <f t="shared" si="178"/>
        <v>0.004</v>
      </c>
      <c r="AZ82" s="29">
        <f t="shared" si="178"/>
        <v>0.004</v>
      </c>
      <c r="BA82" s="29">
        <f t="shared" si="178"/>
        <v>0.004</v>
      </c>
      <c r="BB82" s="29">
        <f t="shared" si="178"/>
        <v>0.004</v>
      </c>
      <c r="BC82" s="29">
        <f t="shared" si="178"/>
        <v>0.004</v>
      </c>
      <c r="BD82" s="29">
        <f t="shared" si="178"/>
        <v>0.004</v>
      </c>
      <c r="BE82" s="29">
        <f t="shared" si="178"/>
        <v>0.004</v>
      </c>
      <c r="BF82" s="29">
        <f t="shared" si="178"/>
        <v>0.004</v>
      </c>
      <c r="BG82" s="29">
        <f t="shared" si="178"/>
        <v>0.004</v>
      </c>
      <c r="BH82" s="29">
        <f t="shared" si="178"/>
        <v>0.004</v>
      </c>
      <c r="BI82" s="29">
        <f t="shared" si="178"/>
        <v>0.004</v>
      </c>
      <c r="BJ82" s="29">
        <f t="shared" si="178"/>
        <v>0.004</v>
      </c>
      <c r="BK82" s="29">
        <f t="shared" si="178"/>
        <v>0.004</v>
      </c>
      <c r="BL82" s="29">
        <f t="shared" si="178"/>
        <v>0.004</v>
      </c>
      <c r="BM82" s="29">
        <f t="shared" si="178"/>
        <v>0.004</v>
      </c>
      <c r="BN82" s="29">
        <f t="shared" si="178"/>
        <v>0.004</v>
      </c>
      <c r="BO82" s="29">
        <f t="shared" si="178"/>
        <v>0.004</v>
      </c>
      <c r="BP82" s="29">
        <f t="shared" si="178"/>
        <v>0.004</v>
      </c>
      <c r="BQ82" s="29">
        <f t="shared" si="178"/>
        <v>0.004</v>
      </c>
      <c r="BR82" s="29">
        <f aca="true" t="shared" si="179" ref="BR82:CT82">BQ82</f>
        <v>0.004</v>
      </c>
      <c r="BS82" s="29">
        <f t="shared" si="179"/>
        <v>0.004</v>
      </c>
      <c r="BT82" s="29">
        <f t="shared" si="179"/>
        <v>0.004</v>
      </c>
      <c r="BU82" s="29">
        <f t="shared" si="179"/>
        <v>0.004</v>
      </c>
      <c r="BV82" s="29">
        <f t="shared" si="179"/>
        <v>0.004</v>
      </c>
      <c r="BW82" s="29">
        <f t="shared" si="179"/>
        <v>0.004</v>
      </c>
      <c r="BX82" s="29">
        <f t="shared" si="179"/>
        <v>0.004</v>
      </c>
      <c r="BY82" s="29">
        <f t="shared" si="179"/>
        <v>0.004</v>
      </c>
      <c r="BZ82" s="29">
        <f t="shared" si="179"/>
        <v>0.004</v>
      </c>
      <c r="CA82" s="29">
        <f t="shared" si="179"/>
        <v>0.004</v>
      </c>
      <c r="CB82" s="29">
        <f t="shared" si="179"/>
        <v>0.004</v>
      </c>
      <c r="CC82" s="29">
        <f t="shared" si="179"/>
        <v>0.004</v>
      </c>
      <c r="CD82" s="29">
        <f t="shared" si="179"/>
        <v>0.004</v>
      </c>
      <c r="CE82" s="29">
        <f t="shared" si="179"/>
        <v>0.004</v>
      </c>
      <c r="CF82" s="29">
        <f t="shared" si="179"/>
        <v>0.004</v>
      </c>
      <c r="CG82" s="29">
        <f t="shared" si="179"/>
        <v>0.004</v>
      </c>
      <c r="CH82" s="29">
        <f t="shared" si="179"/>
        <v>0.004</v>
      </c>
      <c r="CI82" s="29">
        <f t="shared" si="179"/>
        <v>0.004</v>
      </c>
      <c r="CJ82" s="29">
        <f t="shared" si="179"/>
        <v>0.004</v>
      </c>
      <c r="CK82" s="29">
        <f t="shared" si="179"/>
        <v>0.004</v>
      </c>
      <c r="CL82" s="29">
        <f t="shared" si="179"/>
        <v>0.004</v>
      </c>
      <c r="CM82" s="29">
        <f t="shared" si="179"/>
        <v>0.004</v>
      </c>
      <c r="CN82" s="29">
        <f t="shared" si="179"/>
        <v>0.004</v>
      </c>
      <c r="CO82" s="29">
        <f t="shared" si="179"/>
        <v>0.004</v>
      </c>
      <c r="CP82" s="29">
        <f t="shared" si="179"/>
        <v>0.004</v>
      </c>
      <c r="CQ82" s="29">
        <f t="shared" si="179"/>
        <v>0.004</v>
      </c>
      <c r="CR82" s="29">
        <f t="shared" si="179"/>
        <v>0.004</v>
      </c>
      <c r="CS82" s="29">
        <f t="shared" si="179"/>
        <v>0.004</v>
      </c>
      <c r="CT82" s="29">
        <f t="shared" si="179"/>
        <v>0.004</v>
      </c>
    </row>
    <row r="83" spans="1:98" ht="13.5">
      <c r="A83" s="26"/>
      <c r="B83" s="26" t="s">
        <v>81</v>
      </c>
      <c r="C83" s="29">
        <v>0.0045</v>
      </c>
      <c r="D83" s="29">
        <f t="shared" si="175"/>
        <v>0.0045</v>
      </c>
      <c r="E83" s="29">
        <f t="shared" si="175"/>
        <v>0.0045</v>
      </c>
      <c r="F83" s="29">
        <f aca="true" t="shared" si="180" ref="F83:BQ83">E83</f>
        <v>0.0045</v>
      </c>
      <c r="G83" s="29">
        <f t="shared" si="180"/>
        <v>0.0045</v>
      </c>
      <c r="H83" s="29">
        <f t="shared" si="180"/>
        <v>0.0045</v>
      </c>
      <c r="I83" s="29">
        <f t="shared" si="180"/>
        <v>0.0045</v>
      </c>
      <c r="J83" s="29">
        <f t="shared" si="180"/>
        <v>0.0045</v>
      </c>
      <c r="K83" s="29">
        <f t="shared" si="180"/>
        <v>0.0045</v>
      </c>
      <c r="L83" s="29">
        <f t="shared" si="180"/>
        <v>0.0045</v>
      </c>
      <c r="M83" s="29">
        <f t="shared" si="180"/>
        <v>0.0045</v>
      </c>
      <c r="N83" s="29">
        <f t="shared" si="180"/>
        <v>0.0045</v>
      </c>
      <c r="O83" s="29">
        <f t="shared" si="180"/>
        <v>0.0045</v>
      </c>
      <c r="P83" s="29">
        <f t="shared" si="180"/>
        <v>0.0045</v>
      </c>
      <c r="Q83" s="29">
        <f t="shared" si="180"/>
        <v>0.0045</v>
      </c>
      <c r="R83" s="29">
        <f t="shared" si="180"/>
        <v>0.0045</v>
      </c>
      <c r="S83" s="29">
        <f t="shared" si="180"/>
        <v>0.0045</v>
      </c>
      <c r="T83" s="29">
        <f t="shared" si="180"/>
        <v>0.0045</v>
      </c>
      <c r="U83" s="29">
        <f t="shared" si="180"/>
        <v>0.0045</v>
      </c>
      <c r="V83" s="29">
        <f t="shared" si="180"/>
        <v>0.0045</v>
      </c>
      <c r="W83" s="29">
        <f t="shared" si="180"/>
        <v>0.0045</v>
      </c>
      <c r="X83" s="29">
        <f t="shared" si="180"/>
        <v>0.0045</v>
      </c>
      <c r="Y83" s="29">
        <f t="shared" si="180"/>
        <v>0.0045</v>
      </c>
      <c r="Z83" s="29">
        <f t="shared" si="180"/>
        <v>0.0045</v>
      </c>
      <c r="AA83" s="29">
        <f t="shared" si="180"/>
        <v>0.0045</v>
      </c>
      <c r="AB83" s="29">
        <f t="shared" si="180"/>
        <v>0.0045</v>
      </c>
      <c r="AC83" s="29">
        <f t="shared" si="180"/>
        <v>0.0045</v>
      </c>
      <c r="AD83" s="29">
        <f t="shared" si="180"/>
        <v>0.0045</v>
      </c>
      <c r="AE83" s="29">
        <f t="shared" si="180"/>
        <v>0.0045</v>
      </c>
      <c r="AF83" s="29">
        <f t="shared" si="180"/>
        <v>0.0045</v>
      </c>
      <c r="AG83" s="29">
        <f t="shared" si="180"/>
        <v>0.0045</v>
      </c>
      <c r="AH83" s="29">
        <f t="shared" si="180"/>
        <v>0.0045</v>
      </c>
      <c r="AI83" s="29">
        <f t="shared" si="180"/>
        <v>0.0045</v>
      </c>
      <c r="AJ83" s="29">
        <f t="shared" si="180"/>
        <v>0.0045</v>
      </c>
      <c r="AK83" s="29">
        <f t="shared" si="180"/>
        <v>0.0045</v>
      </c>
      <c r="AL83" s="29">
        <f t="shared" si="180"/>
        <v>0.0045</v>
      </c>
      <c r="AM83" s="29">
        <f t="shared" si="180"/>
        <v>0.0045</v>
      </c>
      <c r="AN83" s="29">
        <f t="shared" si="180"/>
        <v>0.0045</v>
      </c>
      <c r="AO83" s="29">
        <f t="shared" si="180"/>
        <v>0.0045</v>
      </c>
      <c r="AP83" s="29">
        <f t="shared" si="180"/>
        <v>0.0045</v>
      </c>
      <c r="AQ83" s="29">
        <f t="shared" si="180"/>
        <v>0.0045</v>
      </c>
      <c r="AR83" s="29">
        <f t="shared" si="180"/>
        <v>0.0045</v>
      </c>
      <c r="AS83" s="29">
        <f t="shared" si="180"/>
        <v>0.0045</v>
      </c>
      <c r="AT83" s="29">
        <f t="shared" si="180"/>
        <v>0.0045</v>
      </c>
      <c r="AU83" s="29">
        <f t="shared" si="180"/>
        <v>0.0045</v>
      </c>
      <c r="AV83" s="29">
        <f t="shared" si="180"/>
        <v>0.0045</v>
      </c>
      <c r="AW83" s="29">
        <f t="shared" si="180"/>
        <v>0.0045</v>
      </c>
      <c r="AX83" s="29">
        <f t="shared" si="180"/>
        <v>0.0045</v>
      </c>
      <c r="AY83" s="29">
        <f t="shared" si="180"/>
        <v>0.0045</v>
      </c>
      <c r="AZ83" s="29">
        <f t="shared" si="180"/>
        <v>0.0045</v>
      </c>
      <c r="BA83" s="29">
        <f t="shared" si="180"/>
        <v>0.0045</v>
      </c>
      <c r="BB83" s="29">
        <f t="shared" si="180"/>
        <v>0.0045</v>
      </c>
      <c r="BC83" s="29">
        <f t="shared" si="180"/>
        <v>0.0045</v>
      </c>
      <c r="BD83" s="29">
        <f t="shared" si="180"/>
        <v>0.0045</v>
      </c>
      <c r="BE83" s="29">
        <f t="shared" si="180"/>
        <v>0.0045</v>
      </c>
      <c r="BF83" s="29">
        <f t="shared" si="180"/>
        <v>0.0045</v>
      </c>
      <c r="BG83" s="29">
        <f t="shared" si="180"/>
        <v>0.0045</v>
      </c>
      <c r="BH83" s="29">
        <f t="shared" si="180"/>
        <v>0.0045</v>
      </c>
      <c r="BI83" s="29">
        <f t="shared" si="180"/>
        <v>0.0045</v>
      </c>
      <c r="BJ83" s="29">
        <f t="shared" si="180"/>
        <v>0.0045</v>
      </c>
      <c r="BK83" s="29">
        <f t="shared" si="180"/>
        <v>0.0045</v>
      </c>
      <c r="BL83" s="29">
        <f t="shared" si="180"/>
        <v>0.0045</v>
      </c>
      <c r="BM83" s="29">
        <f t="shared" si="180"/>
        <v>0.0045</v>
      </c>
      <c r="BN83" s="29">
        <f t="shared" si="180"/>
        <v>0.0045</v>
      </c>
      <c r="BO83" s="29">
        <f t="shared" si="180"/>
        <v>0.0045</v>
      </c>
      <c r="BP83" s="29">
        <f t="shared" si="180"/>
        <v>0.0045</v>
      </c>
      <c r="BQ83" s="29">
        <f t="shared" si="180"/>
        <v>0.0045</v>
      </c>
      <c r="BR83" s="29">
        <f aca="true" t="shared" si="181" ref="BR83:CT83">BQ83</f>
        <v>0.0045</v>
      </c>
      <c r="BS83" s="29">
        <f t="shared" si="181"/>
        <v>0.0045</v>
      </c>
      <c r="BT83" s="29">
        <f t="shared" si="181"/>
        <v>0.0045</v>
      </c>
      <c r="BU83" s="29">
        <f t="shared" si="181"/>
        <v>0.0045</v>
      </c>
      <c r="BV83" s="29">
        <f t="shared" si="181"/>
        <v>0.0045</v>
      </c>
      <c r="BW83" s="29">
        <f t="shared" si="181"/>
        <v>0.0045</v>
      </c>
      <c r="BX83" s="29">
        <f t="shared" si="181"/>
        <v>0.0045</v>
      </c>
      <c r="BY83" s="29">
        <f t="shared" si="181"/>
        <v>0.0045</v>
      </c>
      <c r="BZ83" s="29">
        <f t="shared" si="181"/>
        <v>0.0045</v>
      </c>
      <c r="CA83" s="29">
        <f t="shared" si="181"/>
        <v>0.0045</v>
      </c>
      <c r="CB83" s="29">
        <f t="shared" si="181"/>
        <v>0.0045</v>
      </c>
      <c r="CC83" s="29">
        <f t="shared" si="181"/>
        <v>0.0045</v>
      </c>
      <c r="CD83" s="29">
        <f t="shared" si="181"/>
        <v>0.0045</v>
      </c>
      <c r="CE83" s="29">
        <f t="shared" si="181"/>
        <v>0.0045</v>
      </c>
      <c r="CF83" s="29">
        <f t="shared" si="181"/>
        <v>0.0045</v>
      </c>
      <c r="CG83" s="29">
        <f t="shared" si="181"/>
        <v>0.0045</v>
      </c>
      <c r="CH83" s="29">
        <f t="shared" si="181"/>
        <v>0.0045</v>
      </c>
      <c r="CI83" s="29">
        <f t="shared" si="181"/>
        <v>0.0045</v>
      </c>
      <c r="CJ83" s="29">
        <f t="shared" si="181"/>
        <v>0.0045</v>
      </c>
      <c r="CK83" s="29">
        <f t="shared" si="181"/>
        <v>0.0045</v>
      </c>
      <c r="CL83" s="29">
        <f t="shared" si="181"/>
        <v>0.0045</v>
      </c>
      <c r="CM83" s="29">
        <f t="shared" si="181"/>
        <v>0.0045</v>
      </c>
      <c r="CN83" s="29">
        <f t="shared" si="181"/>
        <v>0.0045</v>
      </c>
      <c r="CO83" s="29">
        <f t="shared" si="181"/>
        <v>0.0045</v>
      </c>
      <c r="CP83" s="29">
        <f t="shared" si="181"/>
        <v>0.0045</v>
      </c>
      <c r="CQ83" s="29">
        <f t="shared" si="181"/>
        <v>0.0045</v>
      </c>
      <c r="CR83" s="29">
        <f t="shared" si="181"/>
        <v>0.0045</v>
      </c>
      <c r="CS83" s="29">
        <f t="shared" si="181"/>
        <v>0.0045</v>
      </c>
      <c r="CT83" s="29">
        <f t="shared" si="181"/>
        <v>0.0045</v>
      </c>
    </row>
    <row r="84" spans="1:98" ht="13.5">
      <c r="A84" s="31"/>
      <c r="B84" s="32" t="s">
        <v>82</v>
      </c>
      <c r="C84" s="33">
        <f aca="true" t="shared" si="182" ref="C84:AH84">C82+C81*C83</f>
        <v>0.0085</v>
      </c>
      <c r="D84" s="33">
        <f t="shared" si="182"/>
        <v>0.0085</v>
      </c>
      <c r="E84" s="33">
        <f t="shared" si="182"/>
        <v>0.0085</v>
      </c>
      <c r="F84" s="33">
        <f t="shared" si="182"/>
        <v>0.0085</v>
      </c>
      <c r="G84" s="33">
        <f t="shared" si="182"/>
        <v>0.0085</v>
      </c>
      <c r="H84" s="33">
        <f t="shared" si="182"/>
        <v>0.0085</v>
      </c>
      <c r="I84" s="33">
        <f t="shared" si="182"/>
        <v>0.0085</v>
      </c>
      <c r="J84" s="33">
        <f t="shared" si="182"/>
        <v>0.0085</v>
      </c>
      <c r="K84" s="33">
        <f t="shared" si="182"/>
        <v>0.0085</v>
      </c>
      <c r="L84" s="33">
        <f t="shared" si="182"/>
        <v>0.0085</v>
      </c>
      <c r="M84" s="33">
        <f t="shared" si="182"/>
        <v>0.0085</v>
      </c>
      <c r="N84" s="33">
        <f t="shared" si="182"/>
        <v>0.0085</v>
      </c>
      <c r="O84" s="33">
        <f t="shared" si="182"/>
        <v>0.0085</v>
      </c>
      <c r="P84" s="33">
        <f t="shared" si="182"/>
        <v>0.0085</v>
      </c>
      <c r="Q84" s="33">
        <f t="shared" si="182"/>
        <v>0.0085</v>
      </c>
      <c r="R84" s="33">
        <f t="shared" si="182"/>
        <v>0.0085</v>
      </c>
      <c r="S84" s="33">
        <f t="shared" si="182"/>
        <v>0.0085</v>
      </c>
      <c r="T84" s="33">
        <f t="shared" si="182"/>
        <v>0.0085</v>
      </c>
      <c r="U84" s="33">
        <f t="shared" si="182"/>
        <v>0.0085</v>
      </c>
      <c r="V84" s="33">
        <f t="shared" si="182"/>
        <v>0.0085</v>
      </c>
      <c r="W84" s="33">
        <f t="shared" si="182"/>
        <v>0.0085</v>
      </c>
      <c r="X84" s="33">
        <f t="shared" si="182"/>
        <v>0.0085</v>
      </c>
      <c r="Y84" s="33">
        <f t="shared" si="182"/>
        <v>0.0085</v>
      </c>
      <c r="Z84" s="33">
        <f t="shared" si="182"/>
        <v>0.0085</v>
      </c>
      <c r="AA84" s="33">
        <f t="shared" si="182"/>
        <v>0.0085</v>
      </c>
      <c r="AB84" s="33">
        <f t="shared" si="182"/>
        <v>0.0085</v>
      </c>
      <c r="AC84" s="33">
        <f t="shared" si="182"/>
        <v>0.0085</v>
      </c>
      <c r="AD84" s="33">
        <f t="shared" si="182"/>
        <v>0.0085</v>
      </c>
      <c r="AE84" s="33">
        <f t="shared" si="182"/>
        <v>0.0085</v>
      </c>
      <c r="AF84" s="33">
        <f t="shared" si="182"/>
        <v>0.0085</v>
      </c>
      <c r="AG84" s="33">
        <f t="shared" si="182"/>
        <v>0.0085</v>
      </c>
      <c r="AH84" s="33">
        <f t="shared" si="182"/>
        <v>0.0085</v>
      </c>
      <c r="AI84" s="33">
        <f aca="true" t="shared" si="183" ref="AI84:BN84">AI82+AI81*AI83</f>
        <v>0.0085</v>
      </c>
      <c r="AJ84" s="33">
        <f t="shared" si="183"/>
        <v>0.0085</v>
      </c>
      <c r="AK84" s="33">
        <f t="shared" si="183"/>
        <v>0.0085</v>
      </c>
      <c r="AL84" s="33">
        <f t="shared" si="183"/>
        <v>0.0085</v>
      </c>
      <c r="AM84" s="33">
        <f t="shared" si="183"/>
        <v>0.0085</v>
      </c>
      <c r="AN84" s="33">
        <f t="shared" si="183"/>
        <v>0.0085</v>
      </c>
      <c r="AO84" s="33">
        <f t="shared" si="183"/>
        <v>0.0085</v>
      </c>
      <c r="AP84" s="33">
        <f t="shared" si="183"/>
        <v>0.0085</v>
      </c>
      <c r="AQ84" s="33">
        <f t="shared" si="183"/>
        <v>0.0085</v>
      </c>
      <c r="AR84" s="33">
        <f t="shared" si="183"/>
        <v>0.0085</v>
      </c>
      <c r="AS84" s="33">
        <f t="shared" si="183"/>
        <v>0.0085</v>
      </c>
      <c r="AT84" s="33">
        <f t="shared" si="183"/>
        <v>0.0085</v>
      </c>
      <c r="AU84" s="33">
        <f t="shared" si="183"/>
        <v>0.0085</v>
      </c>
      <c r="AV84" s="33">
        <f t="shared" si="183"/>
        <v>0.0085</v>
      </c>
      <c r="AW84" s="33">
        <f t="shared" si="183"/>
        <v>0.0085</v>
      </c>
      <c r="AX84" s="33">
        <f t="shared" si="183"/>
        <v>0.0085</v>
      </c>
      <c r="AY84" s="33">
        <f t="shared" si="183"/>
        <v>0.0085</v>
      </c>
      <c r="AZ84" s="33">
        <f t="shared" si="183"/>
        <v>0.0085</v>
      </c>
      <c r="BA84" s="33">
        <f t="shared" si="183"/>
        <v>0.0085</v>
      </c>
      <c r="BB84" s="33">
        <f t="shared" si="183"/>
        <v>0.0085</v>
      </c>
      <c r="BC84" s="33">
        <f t="shared" si="183"/>
        <v>0.0085</v>
      </c>
      <c r="BD84" s="33">
        <f t="shared" si="183"/>
        <v>0.0085</v>
      </c>
      <c r="BE84" s="33">
        <f t="shared" si="183"/>
        <v>0.0085</v>
      </c>
      <c r="BF84" s="33">
        <f t="shared" si="183"/>
        <v>0.0085</v>
      </c>
      <c r="BG84" s="33">
        <f t="shared" si="183"/>
        <v>0.0085</v>
      </c>
      <c r="BH84" s="33">
        <f t="shared" si="183"/>
        <v>0.0085</v>
      </c>
      <c r="BI84" s="33">
        <f t="shared" si="183"/>
        <v>0.0085</v>
      </c>
      <c r="BJ84" s="33">
        <f t="shared" si="183"/>
        <v>0.0085</v>
      </c>
      <c r="BK84" s="33">
        <f t="shared" si="183"/>
        <v>0.0085</v>
      </c>
      <c r="BL84" s="33">
        <f t="shared" si="183"/>
        <v>0.0085</v>
      </c>
      <c r="BM84" s="33">
        <f t="shared" si="183"/>
        <v>0.0085</v>
      </c>
      <c r="BN84" s="33">
        <f t="shared" si="183"/>
        <v>0.0085</v>
      </c>
      <c r="BO84" s="33">
        <f aca="true" t="shared" si="184" ref="BO84:CT84">BO82+BO81*BO83</f>
        <v>0.0085</v>
      </c>
      <c r="BP84" s="33">
        <f t="shared" si="184"/>
        <v>0.0085</v>
      </c>
      <c r="BQ84" s="33">
        <f t="shared" si="184"/>
        <v>0.0085</v>
      </c>
      <c r="BR84" s="33">
        <f t="shared" si="184"/>
        <v>0.0085</v>
      </c>
      <c r="BS84" s="33">
        <f t="shared" si="184"/>
        <v>0.0085</v>
      </c>
      <c r="BT84" s="33">
        <f t="shared" si="184"/>
        <v>0.0085</v>
      </c>
      <c r="BU84" s="33">
        <f t="shared" si="184"/>
        <v>0.0085</v>
      </c>
      <c r="BV84" s="33">
        <f t="shared" si="184"/>
        <v>0.0085</v>
      </c>
      <c r="BW84" s="33">
        <f t="shared" si="184"/>
        <v>0.0085</v>
      </c>
      <c r="BX84" s="33">
        <f t="shared" si="184"/>
        <v>0.0085</v>
      </c>
      <c r="BY84" s="33">
        <f t="shared" si="184"/>
        <v>0.0085</v>
      </c>
      <c r="BZ84" s="33">
        <f t="shared" si="184"/>
        <v>0.0085</v>
      </c>
      <c r="CA84" s="33">
        <f t="shared" si="184"/>
        <v>0.0085</v>
      </c>
      <c r="CB84" s="33">
        <f t="shared" si="184"/>
        <v>0.0085</v>
      </c>
      <c r="CC84" s="33">
        <f t="shared" si="184"/>
        <v>0.0085</v>
      </c>
      <c r="CD84" s="33">
        <f t="shared" si="184"/>
        <v>0.0085</v>
      </c>
      <c r="CE84" s="33">
        <f t="shared" si="184"/>
        <v>0.0085</v>
      </c>
      <c r="CF84" s="33">
        <f t="shared" si="184"/>
        <v>0.0085</v>
      </c>
      <c r="CG84" s="33">
        <f t="shared" si="184"/>
        <v>0.0085</v>
      </c>
      <c r="CH84" s="33">
        <f t="shared" si="184"/>
        <v>0.0085</v>
      </c>
      <c r="CI84" s="33">
        <f t="shared" si="184"/>
        <v>0.0085</v>
      </c>
      <c r="CJ84" s="33">
        <f t="shared" si="184"/>
        <v>0.0085</v>
      </c>
      <c r="CK84" s="33">
        <f t="shared" si="184"/>
        <v>0.0085</v>
      </c>
      <c r="CL84" s="33">
        <f t="shared" si="184"/>
        <v>0.0085</v>
      </c>
      <c r="CM84" s="33">
        <f t="shared" si="184"/>
        <v>0.0085</v>
      </c>
      <c r="CN84" s="33">
        <f t="shared" si="184"/>
        <v>0.0085</v>
      </c>
      <c r="CO84" s="33">
        <f t="shared" si="184"/>
        <v>0.0085</v>
      </c>
      <c r="CP84" s="33">
        <f t="shared" si="184"/>
        <v>0.0085</v>
      </c>
      <c r="CQ84" s="33">
        <f t="shared" si="184"/>
        <v>0.0085</v>
      </c>
      <c r="CR84" s="33">
        <f t="shared" si="184"/>
        <v>0.0085</v>
      </c>
      <c r="CS84" s="33">
        <f t="shared" si="184"/>
        <v>0.0085</v>
      </c>
      <c r="CT84" s="33">
        <f t="shared" si="184"/>
        <v>0.0085</v>
      </c>
    </row>
    <row r="85" spans="1:98" ht="13.5">
      <c r="A85" s="31"/>
      <c r="B85" s="34" t="s">
        <v>83</v>
      </c>
      <c r="C85" s="35">
        <v>1</v>
      </c>
      <c r="D85" s="36">
        <f aca="true" t="shared" si="185" ref="D85:N85">C85/(1+C84)</f>
        <v>0.991571641051066</v>
      </c>
      <c r="E85" s="36">
        <f t="shared" si="185"/>
        <v>0.983214319336704</v>
      </c>
      <c r="F85" s="37">
        <f t="shared" si="185"/>
        <v>0.9749274361296024</v>
      </c>
      <c r="G85" s="36">
        <f t="shared" si="185"/>
        <v>0.9667103977487382</v>
      </c>
      <c r="H85" s="36">
        <f t="shared" si="185"/>
        <v>0.9585626155168451</v>
      </c>
      <c r="I85" s="36">
        <f t="shared" si="185"/>
        <v>0.95048350571824</v>
      </c>
      <c r="J85" s="36">
        <f t="shared" si="185"/>
        <v>0.9424724895570056</v>
      </c>
      <c r="K85" s="36">
        <f t="shared" si="185"/>
        <v>0.9345289931155236</v>
      </c>
      <c r="L85" s="37">
        <f t="shared" si="185"/>
        <v>0.92665244731336</v>
      </c>
      <c r="M85" s="36">
        <f t="shared" si="185"/>
        <v>0.9188422878664949</v>
      </c>
      <c r="N85" s="36">
        <f t="shared" si="185"/>
        <v>0.9110979552468963</v>
      </c>
      <c r="O85" s="36">
        <f>N85/(1+N84)</f>
        <v>0.9034188946424356</v>
      </c>
      <c r="P85" s="38">
        <f>O85/(1+O84)</f>
        <v>0.89580455591714</v>
      </c>
      <c r="Q85" s="38">
        <f aca="true" t="shared" si="186" ref="Q85:CB85">P85/(1+P84)</f>
        <v>0.8882543935717799</v>
      </c>
      <c r="R85" s="38">
        <f t="shared" si="186"/>
        <v>0.8807678667047892</v>
      </c>
      <c r="S85" s="38">
        <f t="shared" si="186"/>
        <v>0.8733444389735144</v>
      </c>
      <c r="T85" s="38">
        <f t="shared" si="186"/>
        <v>0.8659835785557902</v>
      </c>
      <c r="U85" s="38">
        <f t="shared" si="186"/>
        <v>0.8586847581118396</v>
      </c>
      <c r="V85" s="38">
        <f t="shared" si="186"/>
        <v>0.8514474547464945</v>
      </c>
      <c r="W85" s="38">
        <f t="shared" si="186"/>
        <v>0.8442711499717348</v>
      </c>
      <c r="X85" s="38">
        <f t="shared" si="186"/>
        <v>0.8371553296695438</v>
      </c>
      <c r="Y85" s="38">
        <f t="shared" si="186"/>
        <v>0.8300994840550756</v>
      </c>
      <c r="Z85" s="38">
        <f t="shared" si="186"/>
        <v>0.8231031076401345</v>
      </c>
      <c r="AA85" s="38">
        <f t="shared" si="186"/>
        <v>0.8161656991969604</v>
      </c>
      <c r="AB85" s="38">
        <f t="shared" si="186"/>
        <v>0.8092867617223207</v>
      </c>
      <c r="AC85" s="38">
        <f t="shared" si="186"/>
        <v>0.8024658024019046</v>
      </c>
      <c r="AD85" s="38">
        <f t="shared" si="186"/>
        <v>0.795702332575017</v>
      </c>
      <c r="AE85" s="38">
        <f t="shared" si="186"/>
        <v>0.7889958676995706</v>
      </c>
      <c r="AF85" s="38">
        <f t="shared" si="186"/>
        <v>0.782345927317373</v>
      </c>
      <c r="AG85" s="38">
        <f t="shared" si="186"/>
        <v>0.7757520350197055</v>
      </c>
      <c r="AH85" s="38">
        <f t="shared" si="186"/>
        <v>0.7692137184131934</v>
      </c>
      <c r="AI85" s="38">
        <f t="shared" si="186"/>
        <v>0.7627305090859627</v>
      </c>
      <c r="AJ85" s="38">
        <f t="shared" si="186"/>
        <v>0.7563019425740831</v>
      </c>
      <c r="AK85" s="38">
        <f t="shared" si="186"/>
        <v>0.7499275583282927</v>
      </c>
      <c r="AL85" s="38">
        <f t="shared" si="186"/>
        <v>0.7436068996810042</v>
      </c>
      <c r="AM85" s="38">
        <f t="shared" si="186"/>
        <v>0.7373395138135888</v>
      </c>
      <c r="AN85" s="38">
        <f t="shared" si="186"/>
        <v>0.7311249517239353</v>
      </c>
      <c r="AO85" s="38">
        <f t="shared" si="186"/>
        <v>0.724962768194284</v>
      </c>
      <c r="AP85" s="38">
        <f t="shared" si="186"/>
        <v>0.7188525217593297</v>
      </c>
      <c r="AQ85" s="38">
        <f t="shared" si="186"/>
        <v>0.7127937746745956</v>
      </c>
      <c r="AR85" s="38">
        <f t="shared" si="186"/>
        <v>0.7067860928850725</v>
      </c>
      <c r="AS85" s="38">
        <f t="shared" si="186"/>
        <v>0.7008290459941225</v>
      </c>
      <c r="AT85" s="38">
        <f t="shared" si="186"/>
        <v>0.6949222072326451</v>
      </c>
      <c r="AU85" s="38">
        <f t="shared" si="186"/>
        <v>0.6890651534285028</v>
      </c>
      <c r="AV85" s="38">
        <f t="shared" si="186"/>
        <v>0.6832574649762051</v>
      </c>
      <c r="AW85" s="38">
        <f t="shared" si="186"/>
        <v>0.6774987258068469</v>
      </c>
      <c r="AX85" s="38">
        <f t="shared" si="186"/>
        <v>0.6717885233583014</v>
      </c>
      <c r="AY85" s="38">
        <f t="shared" si="186"/>
        <v>0.6661264485456633</v>
      </c>
      <c r="AZ85" s="38">
        <f t="shared" si="186"/>
        <v>0.6605120957319418</v>
      </c>
      <c r="BA85" s="38">
        <f t="shared" si="186"/>
        <v>0.6549450626990003</v>
      </c>
      <c r="BB85" s="38">
        <f t="shared" si="186"/>
        <v>0.6494249506187411</v>
      </c>
      <c r="BC85" s="38">
        <f t="shared" si="186"/>
        <v>0.6439513640245326</v>
      </c>
      <c r="BD85" s="38">
        <f t="shared" si="186"/>
        <v>0.6385239107828782</v>
      </c>
      <c r="BE85" s="38">
        <f t="shared" si="186"/>
        <v>0.633142202065323</v>
      </c>
      <c r="BF85" s="38">
        <f t="shared" si="186"/>
        <v>0.6278058523205979</v>
      </c>
      <c r="BG85" s="38">
        <f t="shared" si="186"/>
        <v>0.6225144792469984</v>
      </c>
      <c r="BH85" s="38">
        <f t="shared" si="186"/>
        <v>0.617267703764996</v>
      </c>
      <c r="BI85" s="38">
        <f t="shared" si="186"/>
        <v>0.6120651499900803</v>
      </c>
      <c r="BJ85" s="38">
        <f t="shared" si="186"/>
        <v>0.6069064452058308</v>
      </c>
      <c r="BK85" s="38">
        <f t="shared" si="186"/>
        <v>0.6017912198372145</v>
      </c>
      <c r="BL85" s="38">
        <f t="shared" si="186"/>
        <v>0.5967191074241096</v>
      </c>
      <c r="BM85" s="38">
        <f t="shared" si="186"/>
        <v>0.5916897445950517</v>
      </c>
      <c r="BN85" s="38">
        <f t="shared" si="186"/>
        <v>0.5867027710412016</v>
      </c>
      <c r="BO85" s="38">
        <f t="shared" si="186"/>
        <v>0.5817578294905321</v>
      </c>
      <c r="BP85" s="38">
        <f t="shared" si="186"/>
        <v>0.5768545656822331</v>
      </c>
      <c r="BQ85" s="38">
        <f t="shared" si="186"/>
        <v>0.5719926283413318</v>
      </c>
      <c r="BR85" s="38">
        <f t="shared" si="186"/>
        <v>0.5671716691535269</v>
      </c>
      <c r="BS85" s="38">
        <f t="shared" si="186"/>
        <v>0.562391342740235</v>
      </c>
      <c r="BT85" s="38">
        <f t="shared" si="186"/>
        <v>0.5576513066338473</v>
      </c>
      <c r="BU85" s="38">
        <f t="shared" si="186"/>
        <v>0.5529512212531952</v>
      </c>
      <c r="BV85" s="38">
        <f t="shared" si="186"/>
        <v>0.5482907498792218</v>
      </c>
      <c r="BW85" s="38">
        <f t="shared" si="186"/>
        <v>0.5436695586308595</v>
      </c>
      <c r="BX85" s="38">
        <f t="shared" si="186"/>
        <v>0.5390873164411101</v>
      </c>
      <c r="BY85" s="38">
        <f t="shared" si="186"/>
        <v>0.5345436950333268</v>
      </c>
      <c r="BZ85" s="38">
        <f t="shared" si="186"/>
        <v>0.5300383688976964</v>
      </c>
      <c r="CA85" s="38">
        <f t="shared" si="186"/>
        <v>0.5255710152679192</v>
      </c>
      <c r="CB85" s="38">
        <f t="shared" si="186"/>
        <v>0.5211413140980855</v>
      </c>
      <c r="CC85" s="38">
        <f aca="true" t="shared" si="187" ref="CC85:CT85">CB85/(1+CB84)</f>
        <v>0.5167489480397477</v>
      </c>
      <c r="CD85" s="38">
        <f t="shared" si="187"/>
        <v>0.5123936024191846</v>
      </c>
      <c r="CE85" s="38">
        <f t="shared" si="187"/>
        <v>0.5080749652148584</v>
      </c>
      <c r="CF85" s="38">
        <f t="shared" si="187"/>
        <v>0.5037927270350604</v>
      </c>
      <c r="CG85" s="38">
        <f t="shared" si="187"/>
        <v>0.49954658109574657</v>
      </c>
      <c r="CH85" s="38">
        <f t="shared" si="187"/>
        <v>0.49533622319855886</v>
      </c>
      <c r="CI85" s="38">
        <f t="shared" si="187"/>
        <v>0.4911613517090321</v>
      </c>
      <c r="CJ85" s="38">
        <f t="shared" si="187"/>
        <v>0.4870216675349847</v>
      </c>
      <c r="CK85" s="38">
        <f t="shared" si="187"/>
        <v>0.4829168741050915</v>
      </c>
      <c r="CL85" s="38">
        <f t="shared" si="187"/>
        <v>0.4788466773476366</v>
      </c>
      <c r="CM85" s="38">
        <f t="shared" si="187"/>
        <v>0.4748107856694463</v>
      </c>
      <c r="CN85" s="38">
        <f t="shared" si="187"/>
        <v>0.4708089099349988</v>
      </c>
      <c r="CO85" s="38">
        <f t="shared" si="187"/>
        <v>0.4668407634457103</v>
      </c>
      <c r="CP85" s="38">
        <f t="shared" si="187"/>
        <v>0.46290606191939543</v>
      </c>
      <c r="CQ85" s="38">
        <f t="shared" si="187"/>
        <v>0.4590045234699013</v>
      </c>
      <c r="CR85" s="38">
        <f t="shared" si="187"/>
        <v>0.4551358685869126</v>
      </c>
      <c r="CS85" s="38">
        <f t="shared" si="187"/>
        <v>0.45129982011592723</v>
      </c>
      <c r="CT85" s="38">
        <f t="shared" si="187"/>
        <v>0.44749610323840083</v>
      </c>
    </row>
    <row r="86" spans="1:98" ht="13.5">
      <c r="A86" s="26"/>
      <c r="B86" s="26" t="s">
        <v>64</v>
      </c>
      <c r="C86" s="39"/>
      <c r="D86" s="40">
        <f>D55</f>
        <v>196.2</v>
      </c>
      <c r="E86" s="40">
        <f aca="true" t="shared" si="188" ref="E86:BP86">E55</f>
        <v>192.2760000000001</v>
      </c>
      <c r="F86" s="40">
        <f t="shared" si="188"/>
        <v>188.43047999999985</v>
      </c>
      <c r="G86" s="40">
        <f t="shared" si="188"/>
        <v>184.66187039999994</v>
      </c>
      <c r="H86" s="40">
        <f t="shared" si="188"/>
        <v>180.96863299200004</v>
      </c>
      <c r="I86" s="40">
        <f t="shared" si="188"/>
        <v>177.34926033216004</v>
      </c>
      <c r="J86" s="40">
        <f t="shared" si="188"/>
        <v>173.80227512551676</v>
      </c>
      <c r="K86" s="40">
        <f t="shared" si="188"/>
        <v>170.32622962300647</v>
      </c>
      <c r="L86" s="40">
        <f t="shared" si="188"/>
        <v>166.91970503054637</v>
      </c>
      <c r="M86" s="40">
        <f t="shared" si="188"/>
        <v>163.58131092993537</v>
      </c>
      <c r="N86" s="40">
        <f t="shared" si="188"/>
        <v>160.30968471133667</v>
      </c>
      <c r="O86" s="40">
        <f t="shared" si="188"/>
        <v>-1363.3239940143833</v>
      </c>
      <c r="P86" s="40">
        <f t="shared" si="188"/>
        <v>153.9614211967676</v>
      </c>
      <c r="Q86" s="40">
        <f t="shared" si="188"/>
        <v>150.88219277283233</v>
      </c>
      <c r="R86" s="40">
        <f t="shared" si="188"/>
        <v>147.86454891737583</v>
      </c>
      <c r="S86" s="40">
        <f t="shared" si="188"/>
        <v>144.90725793902834</v>
      </c>
      <c r="T86" s="40">
        <f t="shared" si="188"/>
        <v>142.00911278024762</v>
      </c>
      <c r="U86" s="40">
        <f t="shared" si="188"/>
        <v>139.1689305246426</v>
      </c>
      <c r="V86" s="40">
        <f t="shared" si="188"/>
        <v>136.3855519141498</v>
      </c>
      <c r="W86" s="40">
        <f t="shared" si="188"/>
        <v>133.65784087586687</v>
      </c>
      <c r="X86" s="40">
        <f t="shared" si="188"/>
        <v>130.98468405834953</v>
      </c>
      <c r="Y86" s="40">
        <f t="shared" si="188"/>
        <v>128.3649903771825</v>
      </c>
      <c r="Z86" s="40">
        <f t="shared" si="188"/>
        <v>125.79769056963885</v>
      </c>
      <c r="AA86" s="40">
        <f t="shared" si="188"/>
        <v>-1069.8231379720085</v>
      </c>
      <c r="AB86" s="40">
        <f t="shared" si="188"/>
        <v>120.81610202308121</v>
      </c>
      <c r="AC86" s="40">
        <f t="shared" si="188"/>
        <v>118.39977998261952</v>
      </c>
      <c r="AD86" s="40">
        <f t="shared" si="188"/>
        <v>116.03178438296717</v>
      </c>
      <c r="AE86" s="40">
        <f t="shared" si="188"/>
        <v>113.71114869530783</v>
      </c>
      <c r="AF86" s="40">
        <f t="shared" si="188"/>
        <v>111.43692572140164</v>
      </c>
      <c r="AG86" s="40">
        <f t="shared" si="188"/>
        <v>109.2081872069736</v>
      </c>
      <c r="AH86" s="40">
        <f t="shared" si="188"/>
        <v>107.02402346283412</v>
      </c>
      <c r="AI86" s="40">
        <f t="shared" si="188"/>
        <v>104.88354299357744</v>
      </c>
      <c r="AJ86" s="40">
        <f t="shared" si="188"/>
        <v>102.78587213370582</v>
      </c>
      <c r="AK86" s="40">
        <f t="shared" si="188"/>
        <v>100.73015469103173</v>
      </c>
      <c r="AL86" s="40">
        <f t="shared" si="188"/>
        <v>98.71555159721115</v>
      </c>
      <c r="AM86" s="40">
        <f t="shared" si="188"/>
        <v>-839.5081078050771</v>
      </c>
      <c r="AN86" s="40">
        <f t="shared" si="188"/>
        <v>94.80641575396152</v>
      </c>
      <c r="AO86" s="40">
        <f t="shared" si="188"/>
        <v>92.91028743888236</v>
      </c>
      <c r="AP86" s="40">
        <f t="shared" si="188"/>
        <v>91.05208169010466</v>
      </c>
      <c r="AQ86" s="40">
        <f t="shared" si="188"/>
        <v>89.23104005630246</v>
      </c>
      <c r="AR86" s="40">
        <f t="shared" si="188"/>
        <v>87.44641925517652</v>
      </c>
      <c r="AS86" s="40">
        <f t="shared" si="188"/>
        <v>85.69749087007297</v>
      </c>
      <c r="AT86" s="40">
        <f t="shared" si="188"/>
        <v>83.98354105267153</v>
      </c>
      <c r="AU86" s="40">
        <f t="shared" si="188"/>
        <v>82.30387023161809</v>
      </c>
      <c r="AV86" s="40">
        <f t="shared" si="188"/>
        <v>80.65779282698576</v>
      </c>
      <c r="AW86" s="40">
        <f t="shared" si="188"/>
        <v>79.04463697044595</v>
      </c>
      <c r="AX86" s="40">
        <f t="shared" si="188"/>
        <v>77.46374423103713</v>
      </c>
      <c r="AY86" s="40">
        <f t="shared" si="188"/>
        <v>-658.7760519056012</v>
      </c>
      <c r="AZ86" s="40">
        <f t="shared" si="188"/>
        <v>74.39617995948807</v>
      </c>
      <c r="BA86" s="40">
        <f t="shared" si="188"/>
        <v>72.90825636029827</v>
      </c>
      <c r="BB86" s="40">
        <f t="shared" si="188"/>
        <v>71.45009123309238</v>
      </c>
      <c r="BC86" s="40">
        <f t="shared" si="188"/>
        <v>70.02108940843036</v>
      </c>
      <c r="BD86" s="40">
        <f t="shared" si="188"/>
        <v>68.62066762026193</v>
      </c>
      <c r="BE86" s="40">
        <f t="shared" si="188"/>
        <v>67.24825426785655</v>
      </c>
      <c r="BF86" s="40">
        <f t="shared" si="188"/>
        <v>65.90328918249946</v>
      </c>
      <c r="BG86" s="40">
        <f t="shared" si="188"/>
        <v>64.58522339884951</v>
      </c>
      <c r="BH86" s="40">
        <f t="shared" si="188"/>
        <v>63.2935189308725</v>
      </c>
      <c r="BI86" s="40">
        <f t="shared" si="188"/>
        <v>62.02764855225506</v>
      </c>
      <c r="BJ86" s="40">
        <f t="shared" si="188"/>
        <v>60.78709558120994</v>
      </c>
      <c r="BK86" s="40">
        <f t="shared" si="188"/>
        <v>-516.9525851263097</v>
      </c>
      <c r="BL86" s="40">
        <f t="shared" si="188"/>
        <v>58.37992659619403</v>
      </c>
      <c r="BM86" s="40">
        <f t="shared" si="188"/>
        <v>57.21232806427013</v>
      </c>
      <c r="BN86" s="40">
        <f t="shared" si="188"/>
        <v>56.06808150298478</v>
      </c>
      <c r="BO86" s="40">
        <f t="shared" si="188"/>
        <v>54.94671987292506</v>
      </c>
      <c r="BP86" s="40">
        <f t="shared" si="188"/>
        <v>53.84778547546654</v>
      </c>
      <c r="BQ86" s="40">
        <f aca="true" t="shared" si="189" ref="BQ86:CT86">BQ55</f>
        <v>52.770829765957146</v>
      </c>
      <c r="BR86" s="40">
        <f t="shared" si="189"/>
        <v>51.71541317063806</v>
      </c>
      <c r="BS86" s="40">
        <f t="shared" si="189"/>
        <v>50.68110490722529</v>
      </c>
      <c r="BT86" s="40">
        <f t="shared" si="189"/>
        <v>49.66748280908081</v>
      </c>
      <c r="BU86" s="40">
        <f t="shared" si="189"/>
        <v>48.67413315289914</v>
      </c>
      <c r="BV86" s="40">
        <f t="shared" si="189"/>
        <v>47.700650489841166</v>
      </c>
      <c r="BW86" s="40">
        <f t="shared" si="189"/>
        <v>-467.8952430342054</v>
      </c>
      <c r="BX86" s="40">
        <f t="shared" si="189"/>
        <v>46.74663748004439</v>
      </c>
      <c r="BY86" s="40">
        <f t="shared" si="189"/>
        <v>46.74663748004428</v>
      </c>
      <c r="BZ86" s="40">
        <f t="shared" si="189"/>
        <v>46.74663748004439</v>
      </c>
      <c r="CA86" s="40">
        <f t="shared" si="189"/>
        <v>46.746637480044335</v>
      </c>
      <c r="CB86" s="40">
        <f t="shared" si="189"/>
        <v>46.746637480044335</v>
      </c>
      <c r="CC86" s="40">
        <f t="shared" si="189"/>
        <v>46.746637480044335</v>
      </c>
      <c r="CD86" s="40">
        <f t="shared" si="189"/>
        <v>46.746637480044335</v>
      </c>
      <c r="CE86" s="40">
        <f t="shared" si="189"/>
        <v>46.746637480044335</v>
      </c>
      <c r="CF86" s="40">
        <f t="shared" si="189"/>
        <v>46.746637480044335</v>
      </c>
      <c r="CG86" s="40">
        <f t="shared" si="189"/>
        <v>46.746637480044335</v>
      </c>
      <c r="CH86" s="40">
        <f t="shared" si="189"/>
        <v>46.74663748004439</v>
      </c>
      <c r="CI86" s="40">
        <f t="shared" si="189"/>
        <v>-425.00841965801794</v>
      </c>
      <c r="CJ86" s="40">
        <f t="shared" si="189"/>
        <v>46.74663748004439</v>
      </c>
      <c r="CK86" s="40">
        <f t="shared" si="189"/>
        <v>46.74663748004428</v>
      </c>
      <c r="CL86" s="40">
        <f t="shared" si="189"/>
        <v>46.746637480044335</v>
      </c>
      <c r="CM86" s="40">
        <f t="shared" si="189"/>
        <v>46.746637480044335</v>
      </c>
      <c r="CN86" s="40">
        <f t="shared" si="189"/>
        <v>46.746637480044335</v>
      </c>
      <c r="CO86" s="40">
        <f t="shared" si="189"/>
        <v>46.746637480044335</v>
      </c>
      <c r="CP86" s="40">
        <f t="shared" si="189"/>
        <v>46.746637480044335</v>
      </c>
      <c r="CQ86" s="40">
        <f t="shared" si="189"/>
        <v>46.746637480044335</v>
      </c>
      <c r="CR86" s="40">
        <f t="shared" si="189"/>
        <v>46.746637480044335</v>
      </c>
      <c r="CS86" s="40">
        <f t="shared" si="189"/>
        <v>46.74663748004439</v>
      </c>
      <c r="CT86" s="40">
        <f t="shared" si="189"/>
        <v>186.74663748004195</v>
      </c>
    </row>
    <row r="87" spans="1:98" ht="13.5">
      <c r="A87" s="26"/>
      <c r="B87" s="34" t="s">
        <v>84</v>
      </c>
      <c r="C87" s="39"/>
      <c r="D87" s="41">
        <f>D85*D86</f>
        <v>194.54635597421913</v>
      </c>
      <c r="E87" s="41">
        <f aca="true" t="shared" si="190" ref="E87:O87">E85*E86</f>
        <v>189.0485164647842</v>
      </c>
      <c r="F87" s="42">
        <f t="shared" si="190"/>
        <v>183.70604475507017</v>
      </c>
      <c r="G87" s="41">
        <f t="shared" si="190"/>
        <v>178.5145501834099</v>
      </c>
      <c r="H87" s="41">
        <f t="shared" si="190"/>
        <v>173.4697661673196</v>
      </c>
      <c r="I87" s="41">
        <f t="shared" si="190"/>
        <v>168.56754669704827</v>
      </c>
      <c r="J87" s="41">
        <f t="shared" si="190"/>
        <v>163.8038629282174</v>
      </c>
      <c r="K87" s="41">
        <f t="shared" si="190"/>
        <v>159.1747998707517</v>
      </c>
      <c r="L87" s="42">
        <f t="shared" si="190"/>
        <v>154.67655317137996</v>
      </c>
      <c r="M87" s="41">
        <f t="shared" si="190"/>
        <v>150.30542598706228</v>
      </c>
      <c r="N87" s="41">
        <f t="shared" si="190"/>
        <v>146.05782594677348</v>
      </c>
      <c r="O87" s="41">
        <f t="shared" si="190"/>
        <v>-1231.6526557119846</v>
      </c>
      <c r="P87" s="41">
        <f aca="true" t="shared" si="191" ref="P87:AU87">P85*P86</f>
        <v>137.91934254354214</v>
      </c>
      <c r="Q87" s="41">
        <f t="shared" si="191"/>
        <v>134.02177064221257</v>
      </c>
      <c r="R87" s="41">
        <f t="shared" si="191"/>
        <v>130.23434331122306</v>
      </c>
      <c r="S87" s="41">
        <f t="shared" si="191"/>
        <v>126.55394788795105</v>
      </c>
      <c r="T87" s="41">
        <f t="shared" si="191"/>
        <v>122.97755967297164</v>
      </c>
      <c r="U87" s="41">
        <f t="shared" si="191"/>
        <v>119.50223944423615</v>
      </c>
      <c r="V87" s="41">
        <f t="shared" si="191"/>
        <v>116.12513104149875</v>
      </c>
      <c r="W87" s="41">
        <f t="shared" si="191"/>
        <v>112.84345901900726</v>
      </c>
      <c r="X87" s="41">
        <f t="shared" si="191"/>
        <v>109.65452636452864</v>
      </c>
      <c r="Y87" s="41">
        <f t="shared" si="191"/>
        <v>106.55571228283394</v>
      </c>
      <c r="Z87" s="41">
        <f t="shared" si="191"/>
        <v>103.54447004182178</v>
      </c>
      <c r="AA87" s="41">
        <f t="shared" si="191"/>
        <v>-873.1529494200105</v>
      </c>
      <c r="AB87" s="41">
        <f t="shared" si="191"/>
        <v>97.77487197017292</v>
      </c>
      <c r="AC87" s="41">
        <f t="shared" si="191"/>
        <v>95.01177444796173</v>
      </c>
      <c r="AD87" s="41">
        <f t="shared" si="191"/>
        <v>92.32676148636841</v>
      </c>
      <c r="AE87" s="41">
        <f t="shared" si="191"/>
        <v>89.7176264319693</v>
      </c>
      <c r="AF87" s="41">
        <f t="shared" si="191"/>
        <v>87.18222499090717</v>
      </c>
      <c r="AG87" s="41">
        <f t="shared" si="191"/>
        <v>84.71847346662274</v>
      </c>
      <c r="AH87" s="41">
        <f t="shared" si="191"/>
        <v>82.32434704738749</v>
      </c>
      <c r="AI87" s="41">
        <f t="shared" si="191"/>
        <v>79.99787814223077</v>
      </c>
      <c r="AJ87" s="41">
        <f t="shared" si="191"/>
        <v>77.73715476389303</v>
      </c>
      <c r="AK87" s="41">
        <f t="shared" si="191"/>
        <v>75.54031895747664</v>
      </c>
      <c r="AL87" s="41">
        <f t="shared" si="191"/>
        <v>73.40556527350239</v>
      </c>
      <c r="AM87" s="41">
        <f t="shared" si="191"/>
        <v>-619.0025000515614</v>
      </c>
      <c r="AN87" s="41">
        <f t="shared" si="191"/>
        <v>69.31533614123445</v>
      </c>
      <c r="AO87" s="41">
        <f t="shared" si="191"/>
        <v>67.35649917541876</v>
      </c>
      <c r="AP87" s="41">
        <f t="shared" si="191"/>
        <v>65.45301853436823</v>
      </c>
      <c r="AQ87" s="41">
        <f t="shared" si="191"/>
        <v>63.60332985987187</v>
      </c>
      <c r="AR87" s="41">
        <f t="shared" si="191"/>
        <v>61.80591300215619</v>
      </c>
      <c r="AS87" s="41">
        <f t="shared" si="191"/>
        <v>60.059290770563265</v>
      </c>
      <c r="AT87" s="41">
        <f t="shared" si="191"/>
        <v>58.36202771953596</v>
      </c>
      <c r="AU87" s="41">
        <f t="shared" si="191"/>
        <v>56.71272896890951</v>
      </c>
      <c r="AV87" s="41">
        <f aca="true" t="shared" si="192" ref="AV87:CA87">AV85*AV86</f>
        <v>55.110039057542224</v>
      </c>
      <c r="AW87" s="41">
        <f t="shared" si="192"/>
        <v>53.55264082934191</v>
      </c>
      <c r="AX87" s="41">
        <f t="shared" si="192"/>
        <v>52.03925435077357</v>
      </c>
      <c r="AY87" s="41">
        <f t="shared" si="192"/>
        <v>-438.8281518428117</v>
      </c>
      <c r="AZ87" s="41">
        <f t="shared" si="192"/>
        <v>49.13957673949215</v>
      </c>
      <c r="BA87" s="41">
        <f t="shared" si="192"/>
        <v>47.75090253317034</v>
      </c>
      <c r="BB87" s="41">
        <f t="shared" si="192"/>
        <v>46.401471970755566</v>
      </c>
      <c r="BC87" s="41">
        <f t="shared" si="192"/>
        <v>45.090176035042475</v>
      </c>
      <c r="BD87" s="41">
        <f t="shared" si="192"/>
        <v>43.81593704942166</v>
      </c>
      <c r="BE87" s="41">
        <f t="shared" si="192"/>
        <v>42.577707792199455</v>
      </c>
      <c r="BF87" s="41">
        <f t="shared" si="192"/>
        <v>41.37447063594992</v>
      </c>
      <c r="BG87" s="41">
        <f t="shared" si="192"/>
        <v>40.20523671118586</v>
      </c>
      <c r="BH87" s="41">
        <f t="shared" si="192"/>
        <v>39.06904509366597</v>
      </c>
      <c r="BI87" s="41">
        <f t="shared" si="192"/>
        <v>37.96496201466798</v>
      </c>
      <c r="BJ87" s="41">
        <f t="shared" si="192"/>
        <v>36.89208009357919</v>
      </c>
      <c r="BK87" s="41">
        <f t="shared" si="192"/>
        <v>-311.0975268011634</v>
      </c>
      <c r="BL87" s="41">
        <f t="shared" si="192"/>
        <v>34.83641768996594</v>
      </c>
      <c r="BM87" s="41">
        <f t="shared" si="192"/>
        <v>33.851947780036305</v>
      </c>
      <c r="BN87" s="41">
        <f t="shared" si="192"/>
        <v>32.89529878476511</v>
      </c>
      <c r="BO87" s="41">
        <f t="shared" si="192"/>
        <v>31.965684490897168</v>
      </c>
      <c r="BP87" s="41">
        <f t="shared" si="192"/>
        <v>31.06234090340031</v>
      </c>
      <c r="BQ87" s="41">
        <f t="shared" si="192"/>
        <v>30.184525617582814</v>
      </c>
      <c r="BR87" s="41">
        <f t="shared" si="192"/>
        <v>29.331517208955077</v>
      </c>
      <c r="BS87" s="41">
        <f t="shared" si="192"/>
        <v>28.502614640333142</v>
      </c>
      <c r="BT87" s="41">
        <f t="shared" si="192"/>
        <v>27.697136685698062</v>
      </c>
      <c r="BU87" s="41">
        <f t="shared" si="192"/>
        <v>26.914421370336214</v>
      </c>
      <c r="BV87" s="41">
        <f t="shared" si="192"/>
        <v>26.15382542680168</v>
      </c>
      <c r="BW87" s="41">
        <f t="shared" si="192"/>
        <v>-254.3804002658852</v>
      </c>
      <c r="BX87" s="41">
        <f t="shared" si="192"/>
        <v>25.200519351762548</v>
      </c>
      <c r="BY87" s="41">
        <f t="shared" si="192"/>
        <v>24.98812032896627</v>
      </c>
      <c r="BZ87" s="41">
        <f t="shared" si="192"/>
        <v>24.77751148137465</v>
      </c>
      <c r="CA87" s="41">
        <f t="shared" si="192"/>
        <v>24.568677720748262</v>
      </c>
      <c r="CB87" s="41">
        <f aca="true" t="shared" si="193" ref="CB87:CT87">CB85*CB86</f>
        <v>24.36160408601712</v>
      </c>
      <c r="CC87" s="41">
        <f t="shared" si="193"/>
        <v>24.15627574220835</v>
      </c>
      <c r="CD87" s="41">
        <f t="shared" si="193"/>
        <v>23.95267797938359</v>
      </c>
      <c r="CE87" s="41">
        <f t="shared" si="193"/>
        <v>23.750796211585122</v>
      </c>
      <c r="CF87" s="41">
        <f t="shared" si="193"/>
        <v>23.550615975790897</v>
      </c>
      <c r="CG87" s="41">
        <f t="shared" si="193"/>
        <v>23.352122930878433</v>
      </c>
      <c r="CH87" s="41">
        <f t="shared" si="193"/>
        <v>23.155302856597384</v>
      </c>
      <c r="CI87" s="41">
        <f t="shared" si="193"/>
        <v>-208.74770988695167</v>
      </c>
      <c r="CJ87" s="41">
        <f t="shared" si="193"/>
        <v>22.766625337184635</v>
      </c>
      <c r="CK87" s="41">
        <f t="shared" si="193"/>
        <v>22.574740046786893</v>
      </c>
      <c r="CL87" s="41">
        <f t="shared" si="193"/>
        <v>22.384472034493726</v>
      </c>
      <c r="CM87" s="41">
        <f t="shared" si="193"/>
        <v>22.195807669304635</v>
      </c>
      <c r="CN87" s="41">
        <f t="shared" si="193"/>
        <v>22.008733435106233</v>
      </c>
      <c r="CO87" s="41">
        <f t="shared" si="193"/>
        <v>21.823235929703753</v>
      </c>
      <c r="CP87" s="41">
        <f t="shared" si="193"/>
        <v>21.639301863860933</v>
      </c>
      <c r="CQ87" s="41">
        <f t="shared" si="193"/>
        <v>21.456918060347977</v>
      </c>
      <c r="CR87" s="41">
        <f t="shared" si="193"/>
        <v>21.2760714529975</v>
      </c>
      <c r="CS87" s="41">
        <f t="shared" si="193"/>
        <v>21.096749085768497</v>
      </c>
      <c r="CT87" s="41">
        <f t="shared" si="193"/>
        <v>83.56839256519307</v>
      </c>
    </row>
    <row r="88" spans="1:98" ht="14.25" thickBot="1">
      <c r="A88" s="43"/>
      <c r="B88" s="44" t="s">
        <v>85</v>
      </c>
      <c r="C88" s="45">
        <f>SUM(D87:$CT87)/C85</f>
        <v>2216.331501219665</v>
      </c>
      <c r="D88" s="45">
        <f>SUM(E87:$CT87)/D85</f>
        <v>2038.9703189800323</v>
      </c>
      <c r="E88" s="45">
        <f>SUM(F87:$CT87)/E85</f>
        <v>1864.0255666913627</v>
      </c>
      <c r="F88" s="45">
        <f>SUM(G87:$CT87)/F85</f>
        <v>1691.4393040082393</v>
      </c>
      <c r="G88" s="45">
        <f>SUM(H87:$CT87)/G85</f>
        <v>1521.1546676923092</v>
      </c>
      <c r="H88" s="45">
        <f>SUM(I87:$CT87)/H85</f>
        <v>1353.115849375695</v>
      </c>
      <c r="I88" s="45">
        <f>SUM(J87:$CT87)/I85</f>
        <v>1187.2680737632281</v>
      </c>
      <c r="J88" s="45">
        <f>SUM(K87:$CT87)/J85</f>
        <v>1023.5575772646986</v>
      </c>
      <c r="K88" s="45">
        <f>SUM(L87:$CT87)/K85</f>
        <v>861.9315870484418</v>
      </c>
      <c r="L88" s="45">
        <f>SUM(M87:$CT87)/L85</f>
        <v>702.3383005078072</v>
      </c>
      <c r="M88" s="45">
        <f>SUM(N87:$CT87)/M85</f>
        <v>544.726865132188</v>
      </c>
      <c r="N88" s="99">
        <f>SUM(O87:$CT87)/N85</f>
        <v>389.0473587744752</v>
      </c>
      <c r="O88" s="98">
        <f>SUM(P87:$CT87)/O85</f>
        <v>1755.6782553384405</v>
      </c>
      <c r="P88" s="45">
        <f>SUM(Q87:$CT87)/P85</f>
        <v>1616.6400993120499</v>
      </c>
      <c r="Q88" s="45">
        <f>SUM(R87:$CT87)/Q85</f>
        <v>1479.4993473833702</v>
      </c>
      <c r="R88" s="45">
        <f>SUM(S87:$CT87)/R85</f>
        <v>1344.2105429187536</v>
      </c>
      <c r="S88" s="45">
        <f>SUM(T87:$CT87)/S85</f>
        <v>1210.7290745945345</v>
      </c>
      <c r="T88" s="45">
        <f>SUM(U87:$CT87)/T85</f>
        <v>1079.0111589483404</v>
      </c>
      <c r="U88" s="45">
        <f>SUM(V87:$CT87)/U85</f>
        <v>949.0138232747585</v>
      </c>
      <c r="V88" s="45">
        <f>SUM(W87:$CT87)/V85</f>
        <v>820.6948888584438</v>
      </c>
      <c r="W88" s="45">
        <f>SUM(X87:$CT87)/W85</f>
        <v>694.0129545378737</v>
      </c>
      <c r="X88" s="45">
        <f>SUM(Y87:$CT87)/X85</f>
        <v>568.927380593096</v>
      </c>
      <c r="Y88" s="45">
        <f>SUM(Z87:$CT87)/Y85</f>
        <v>445.398272950955</v>
      </c>
      <c r="Z88" s="45">
        <f>SUM(AA87:$CT87)/Z85</f>
        <v>323.3864677013994</v>
      </c>
      <c r="AA88" s="45">
        <f>SUM(AB87:$CT87)/AA85</f>
        <v>1395.9583906488701</v>
      </c>
      <c r="AB88" s="45">
        <f>SUM(AC87:$CT87)/AB85</f>
        <v>1287.0079349463037</v>
      </c>
      <c r="AC88" s="45">
        <f>SUM(AD87:$CT87)/AC85</f>
        <v>1179.5477224107278</v>
      </c>
      <c r="AD88" s="45">
        <f>SUM(AE87:$CT87)/AD85</f>
        <v>1073.5420936682517</v>
      </c>
      <c r="AE88" s="45">
        <f>SUM(AF87:$CT87)/AE85</f>
        <v>968.9560527691239</v>
      </c>
      <c r="AF88" s="45">
        <f>SUM(AG87:$CT87)/AF85</f>
        <v>865.7552534962595</v>
      </c>
      <c r="AG88" s="45">
        <f>SUM(AH87:$CT87)/AG85</f>
        <v>763.9059859440041</v>
      </c>
      <c r="AH88" s="45">
        <f>SUM(AI87:$CT87)/AH85</f>
        <v>663.3751633616939</v>
      </c>
      <c r="AI88" s="45">
        <f>SUM(AJ87:$CT87)/AI85</f>
        <v>564.1303092566909</v>
      </c>
      <c r="AJ88" s="45">
        <f>SUM(AK87:$CT87)/AJ85</f>
        <v>466.13954475166713</v>
      </c>
      <c r="AK88" s="45">
        <f>SUM(AL87:$CT87)/AK85</f>
        <v>369.3715761910246</v>
      </c>
      <c r="AL88" s="45">
        <f>SUM(AM87:$CT87)/AL85</f>
        <v>273.79568299143693</v>
      </c>
      <c r="AM88" s="45">
        <f>SUM(AN87:$CT87)/AM85</f>
        <v>1115.6310541019416</v>
      </c>
      <c r="AN88" s="45">
        <f>SUM(AO87:$CT87)/AN85</f>
        <v>1030.307502307846</v>
      </c>
      <c r="AO88" s="45">
        <f>SUM(AP87:$CT87)/AO85</f>
        <v>946.1548286385803</v>
      </c>
      <c r="AP88" s="45">
        <f>SUM(AQ87:$CT87)/AP85</f>
        <v>863.1450629919036</v>
      </c>
      <c r="AQ88" s="45">
        <f>SUM(AR87:$CT87)/AQ85</f>
        <v>781.2507559710323</v>
      </c>
      <c r="AR88" s="45">
        <f>SUM(AS87:$CT87)/AR85</f>
        <v>700.4449681416095</v>
      </c>
      <c r="AS88" s="45">
        <f>SUM(AT87:$CT87)/AS85</f>
        <v>620.7012595007401</v>
      </c>
      <c r="AT88" s="45">
        <f>SUM(AU87:$CT87)/AT85</f>
        <v>541.9936791538249</v>
      </c>
      <c r="AU88" s="45">
        <f>SUM(AV87:$CT87)/AU85</f>
        <v>464.29675519501444</v>
      </c>
      <c r="AV88" s="45">
        <f>SUM(AW87:$CT87)/AV85</f>
        <v>387.58548478718643</v>
      </c>
      <c r="AW88" s="45">
        <f>SUM(AX87:$CT87)/AW85</f>
        <v>311.83532443743144</v>
      </c>
      <c r="AX88" s="45">
        <f>SUM(AY87:$CT87)/AX85</f>
        <v>237.02218046411247</v>
      </c>
      <c r="AY88" s="45">
        <f>SUM(AZ87:$CT87)/AY85</f>
        <v>897.8129209036586</v>
      </c>
      <c r="AZ88" s="45">
        <f>SUM(BA87:$CT87)/AZ85</f>
        <v>831.0481507718515</v>
      </c>
      <c r="BA88" s="45">
        <f>SUM(BB87:$CT87)/BA85</f>
        <v>765.2038036931139</v>
      </c>
      <c r="BB88" s="45">
        <f>SUM(BC87:$CT87)/BB85</f>
        <v>700.257944791413</v>
      </c>
      <c r="BC88" s="45">
        <f>SUM(BD87:$CT87)/BC85</f>
        <v>636.1890479137095</v>
      </c>
      <c r="BD88" s="45">
        <f>SUM(BE87:$CT87)/BD85</f>
        <v>572.9759872007141</v>
      </c>
      <c r="BE88" s="45">
        <f>SUM(BF87:$CT87)/BE85</f>
        <v>510.5980288240637</v>
      </c>
      <c r="BF88" s="45">
        <f>SUM(BG87:$CT87)/BF85</f>
        <v>449.0348228865688</v>
      </c>
      <c r="BG88" s="45">
        <f>SUM(BH87:$CT87)/BG85</f>
        <v>388.2663954822551</v>
      </c>
      <c r="BH88" s="45">
        <f>SUM(BI87:$CT87)/BH85</f>
        <v>328.27314091298183</v>
      </c>
      <c r="BI88" s="45">
        <f>SUM(BJ87:$CT87)/BI85</f>
        <v>269.035814058487</v>
      </c>
      <c r="BJ88" s="45">
        <f>SUM(BK87:$CT87)/BJ85</f>
        <v>210.5355228967743</v>
      </c>
      <c r="BK88" s="45">
        <f>SUM(BL87:$CT87)/BK85</f>
        <v>729.2776599677063</v>
      </c>
      <c r="BL88" s="45">
        <f>SUM(BM87:$CT87)/BL85</f>
        <v>677.0965934812377</v>
      </c>
      <c r="BM88" s="45">
        <f>SUM(BN87:$CT87)/BM85</f>
        <v>625.6395864615581</v>
      </c>
      <c r="BN88" s="45">
        <f>SUM(BO87:$CT87)/BN85</f>
        <v>574.8894414434966</v>
      </c>
      <c r="BO88" s="45">
        <f>SUM(BP87:$CT87)/BO85</f>
        <v>524.8292818228413</v>
      </c>
      <c r="BP88" s="45">
        <f>SUM(BQ87:$CT87)/BP85</f>
        <v>475.44254524286896</v>
      </c>
      <c r="BQ88" s="45">
        <f>SUM(BR87:$CT87)/BQ85</f>
        <v>426.71297711147616</v>
      </c>
      <c r="BR88" s="45">
        <f>SUM(BS87:$CT87)/BR85</f>
        <v>378.6246242462855</v>
      </c>
      <c r="BS88" s="45">
        <f>SUM(BT87:$CT87)/BS85</f>
        <v>331.1618286451536</v>
      </c>
      <c r="BT88" s="45">
        <f>SUM(BU87:$CT87)/BT85</f>
        <v>284.30922137955656</v>
      </c>
      <c r="BU88" s="45">
        <f>SUM(BV87:$CT87)/BU85</f>
        <v>238.0517166083838</v>
      </c>
      <c r="BV88" s="45">
        <f>SUM(BW87:$CT87)/BV85</f>
        <v>192.37450570971373</v>
      </c>
      <c r="BW88" s="45">
        <f>SUM(BX87:$CT87)/BW85</f>
        <v>661.9049320424517</v>
      </c>
      <c r="BX88" s="45">
        <f>SUM(BY87:$CT87)/BX85</f>
        <v>620.7844864847682</v>
      </c>
      <c r="BY88" s="45">
        <f>SUM(BZ87:$CT87)/BY85</f>
        <v>579.3145171398446</v>
      </c>
      <c r="BZ88" s="45">
        <f>SUM(CA87:$CT87)/BZ85</f>
        <v>537.4920530554889</v>
      </c>
      <c r="CA88" s="45">
        <f>SUM(CB87:$CT87)/CA85</f>
        <v>495.3140980264161</v>
      </c>
      <c r="CB88" s="45">
        <f>SUM(CC87:$CT87)/CB85</f>
        <v>452.77763037959613</v>
      </c>
      <c r="CC88" s="45">
        <f>SUM(CD87:$CT87)/CC85</f>
        <v>409.8796027577783</v>
      </c>
      <c r="CD88" s="45">
        <f>SUM(CE87:$CT87)/CD85</f>
        <v>366.6169419011751</v>
      </c>
      <c r="CE88" s="45">
        <f>SUM(CF87:$CT87)/CE85</f>
        <v>322.98654842729064</v>
      </c>
      <c r="CF88" s="45">
        <f>SUM(CG87:$CT87)/CF85</f>
        <v>278.98529660887834</v>
      </c>
      <c r="CG88" s="45">
        <f>SUM(CH87:$CT87)/CG85</f>
        <v>234.6100341500095</v>
      </c>
      <c r="CH88" s="45">
        <f>SUM(CI87:$CT87)/CH85</f>
        <v>189.85758196024008</v>
      </c>
      <c r="CI88" s="45">
        <f>SUM(CJ87:$CT87)/CI85</f>
        <v>616.4797910649202</v>
      </c>
      <c r="CJ88" s="45">
        <f>SUM(CK87:$CT87)/CJ85</f>
        <v>574.9732318089276</v>
      </c>
      <c r="CK88" s="45">
        <f>SUM(CL87:$CT87)/CK85</f>
        <v>533.1138667992591</v>
      </c>
      <c r="CL88" s="45">
        <f>SUM(CM87:$CT87)/CL85</f>
        <v>490.8986971870084</v>
      </c>
      <c r="CM88" s="45">
        <f>SUM(CN87:$CT87)/CM85</f>
        <v>448.32469863305374</v>
      </c>
      <c r="CN88" s="45">
        <f>SUM(CO87:$CT87)/CN85</f>
        <v>405.3888210913903</v>
      </c>
      <c r="CO88" s="45">
        <f>SUM(CP87:$CT87)/CO85</f>
        <v>362.0879885906228</v>
      </c>
      <c r="CP88" s="45">
        <f>SUM(CQ87:$CT87)/CP85</f>
        <v>318.41909901359867</v>
      </c>
      <c r="CQ88" s="45">
        <f>SUM(CR87:$CT87)/CQ85</f>
        <v>274.37902387517</v>
      </c>
      <c r="CR88" s="45">
        <f>SUM(CS87:$CT87)/CR85</f>
        <v>229.96460809806456</v>
      </c>
      <c r="CS88" s="45">
        <f>SUM(CT87:$CT87)/CS85</f>
        <v>185.1726697868537</v>
      </c>
      <c r="CT88" s="45"/>
    </row>
    <row r="89" spans="1:18" ht="13.5">
      <c r="A89" s="26"/>
      <c r="B89" s="46" t="s">
        <v>6</v>
      </c>
      <c r="C89" s="47"/>
      <c r="D89" s="30">
        <f>D88/C88-1</f>
        <v>-0.08002466334211711</v>
      </c>
      <c r="E89" s="30">
        <f aca="true" t="shared" si="194" ref="E89:O89">E88/D88-1</f>
        <v>-0.08580053895840101</v>
      </c>
      <c r="F89" s="48">
        <f t="shared" si="194"/>
        <v>-0.09258792677906413</v>
      </c>
      <c r="G89" s="30">
        <f t="shared" si="194"/>
        <v>-0.1006743995556938</v>
      </c>
      <c r="H89" s="30">
        <f t="shared" si="194"/>
        <v>-0.11046793720952786</v>
      </c>
      <c r="I89" s="30">
        <f t="shared" si="194"/>
        <v>-0.12256731431309908</v>
      </c>
      <c r="J89" s="30">
        <f t="shared" si="194"/>
        <v>-0.13788840120969814</v>
      </c>
      <c r="K89" s="30">
        <f t="shared" si="194"/>
        <v>-0.157906104948368</v>
      </c>
      <c r="L89" s="48">
        <f t="shared" si="194"/>
        <v>-0.18515771894047695</v>
      </c>
      <c r="M89" s="30">
        <f t="shared" si="194"/>
        <v>-0.2244095690946406</v>
      </c>
      <c r="N89" s="30">
        <f t="shared" si="194"/>
        <v>-0.2857937001508716</v>
      </c>
      <c r="O89" s="30">
        <f t="shared" si="194"/>
        <v>3.5127623044889518</v>
      </c>
      <c r="P89" s="49"/>
      <c r="Q89" s="28"/>
      <c r="R89" s="28"/>
    </row>
    <row r="90" spans="1:18" ht="13.5">
      <c r="A90" s="26"/>
      <c r="B90" s="26"/>
      <c r="C90" s="50"/>
      <c r="D90" s="50"/>
      <c r="E90" s="50"/>
      <c r="F90" s="51"/>
      <c r="G90" s="50"/>
      <c r="H90" s="50"/>
      <c r="I90" s="52"/>
      <c r="J90" s="52"/>
      <c r="K90" s="52"/>
      <c r="L90" s="53"/>
      <c r="M90" s="52"/>
      <c r="N90" s="52"/>
      <c r="O90" s="52"/>
      <c r="P90" s="54"/>
      <c r="Q90" s="28"/>
      <c r="R90" s="28"/>
    </row>
    <row r="91" spans="1:98" ht="13.5">
      <c r="A91" s="26"/>
      <c r="B91" s="26" t="s">
        <v>7</v>
      </c>
      <c r="C91" s="41">
        <f>C10</f>
        <v>1677.5494863867993</v>
      </c>
      <c r="D91" s="41">
        <f aca="true" t="shared" si="195" ref="D91:BO91">D10</f>
        <v>1486.3821348459596</v>
      </c>
      <c r="E91" s="41">
        <f t="shared" si="195"/>
        <v>1298.5652812504975</v>
      </c>
      <c r="F91" s="41">
        <f t="shared" si="195"/>
        <v>1114.0304970942493</v>
      </c>
      <c r="G91" s="41">
        <f t="shared" si="195"/>
        <v>932.710718185532</v>
      </c>
      <c r="H91" s="41">
        <f t="shared" si="195"/>
        <v>754.5402173480886</v>
      </c>
      <c r="I91" s="41">
        <f t="shared" si="195"/>
        <v>579.4545776679728</v>
      </c>
      <c r="J91" s="41">
        <f t="shared" si="195"/>
        <v>407.3906662754599</v>
      </c>
      <c r="K91" s="41">
        <f t="shared" si="195"/>
        <v>238.28660865127983</v>
      </c>
      <c r="L91" s="41">
        <f t="shared" si="195"/>
        <v>72.08176344668732</v>
      </c>
      <c r="M91" s="41">
        <f t="shared" si="195"/>
        <v>0</v>
      </c>
      <c r="N91" s="41">
        <f t="shared" si="195"/>
        <v>0</v>
      </c>
      <c r="O91" s="41">
        <f t="shared" si="195"/>
        <v>1363.3239940143833</v>
      </c>
      <c r="P91" s="41">
        <f t="shared" si="195"/>
        <v>1213.4525447996589</v>
      </c>
      <c r="Q91" s="41">
        <f t="shared" si="195"/>
        <v>1066.2107096612253</v>
      </c>
      <c r="R91" s="41">
        <f t="shared" si="195"/>
        <v>921.5447928728333</v>
      </c>
      <c r="S91" s="41">
        <f t="shared" si="195"/>
        <v>779.4021693124234</v>
      </c>
      <c r="T91" s="41">
        <f t="shared" si="195"/>
        <v>639.7312630401132</v>
      </c>
      <c r="U91" s="41">
        <f t="shared" si="195"/>
        <v>502.48152630459083</v>
      </c>
      <c r="V91" s="41">
        <f t="shared" si="195"/>
        <v>367.6034189693548</v>
      </c>
      <c r="W91" s="41">
        <f t="shared" si="195"/>
        <v>235.04838835039595</v>
      </c>
      <c r="X91" s="41">
        <f t="shared" si="195"/>
        <v>104.76884945709759</v>
      </c>
      <c r="Y91" s="41">
        <f t="shared" si="195"/>
        <v>0</v>
      </c>
      <c r="Z91" s="41">
        <f t="shared" si="195"/>
        <v>-2.842170943040401E-14</v>
      </c>
      <c r="AA91" s="41">
        <f t="shared" si="195"/>
        <v>1069.8231379720082</v>
      </c>
      <c r="AB91" s="41">
        <f t="shared" si="195"/>
        <v>952.216505362843</v>
      </c>
      <c r="AC91" s="41">
        <f t="shared" si="195"/>
        <v>836.673374896312</v>
      </c>
      <c r="AD91" s="41">
        <f t="shared" si="195"/>
        <v>723.1516106380338</v>
      </c>
      <c r="AE91" s="41">
        <f t="shared" si="195"/>
        <v>611.6099167746402</v>
      </c>
      <c r="AF91" s="41">
        <f t="shared" si="195"/>
        <v>502.00782080356237</v>
      </c>
      <c r="AG91" s="41">
        <f t="shared" si="195"/>
        <v>394.30565705899943</v>
      </c>
      <c r="AH91" s="41">
        <f t="shared" si="195"/>
        <v>288.4645505673423</v>
      </c>
      <c r="AI91" s="41">
        <f t="shared" si="195"/>
        <v>184.4464012254669</v>
      </c>
      <c r="AJ91" s="41">
        <f t="shared" si="195"/>
        <v>82.21386829543746</v>
      </c>
      <c r="AK91" s="41">
        <f t="shared" si="195"/>
        <v>0</v>
      </c>
      <c r="AL91" s="41">
        <f t="shared" si="195"/>
        <v>0</v>
      </c>
      <c r="AM91" s="41">
        <f t="shared" si="195"/>
        <v>839.5081078050771</v>
      </c>
      <c r="AN91" s="41">
        <f t="shared" si="195"/>
        <v>747.2202163745308</v>
      </c>
      <c r="AO91" s="41">
        <f t="shared" si="195"/>
        <v>656.551589584772</v>
      </c>
      <c r="AP91" s="41">
        <f t="shared" si="195"/>
        <v>567.4691626634217</v>
      </c>
      <c r="AQ91" s="41">
        <f t="shared" si="195"/>
        <v>479.94053009510947</v>
      </c>
      <c r="AR91" s="41">
        <f t="shared" si="195"/>
        <v>393.93393243021825</v>
      </c>
      <c r="AS91" s="41">
        <f t="shared" si="195"/>
        <v>309.4182433574359</v>
      </c>
      <c r="AT91" s="41">
        <f t="shared" si="195"/>
        <v>226.3629570348367</v>
      </c>
      <c r="AU91" s="41">
        <f t="shared" si="195"/>
        <v>144.73817567432314</v>
      </c>
      <c r="AV91" s="41">
        <f t="shared" si="195"/>
        <v>64.51459737436033</v>
      </c>
      <c r="AW91" s="41">
        <f t="shared" si="195"/>
        <v>0</v>
      </c>
      <c r="AX91" s="41">
        <f t="shared" si="195"/>
        <v>-2.842170943040401E-14</v>
      </c>
      <c r="AY91" s="41">
        <f t="shared" si="195"/>
        <v>658.7760519056012</v>
      </c>
      <c r="AZ91" s="41">
        <f t="shared" si="195"/>
        <v>586.3562001018299</v>
      </c>
      <c r="BA91" s="41">
        <f t="shared" si="195"/>
        <v>515.2070123418372</v>
      </c>
      <c r="BB91" s="41">
        <f t="shared" si="195"/>
        <v>445.3025421457703</v>
      </c>
      <c r="BC91" s="41">
        <f t="shared" si="195"/>
        <v>376.61736036377727</v>
      </c>
      <c r="BD91" s="41">
        <f t="shared" si="195"/>
        <v>309.12654482460664</v>
      </c>
      <c r="BE91" s="41">
        <f t="shared" si="195"/>
        <v>242.80567019122392</v>
      </c>
      <c r="BF91" s="41">
        <f t="shared" si="195"/>
        <v>177.63079801929814</v>
      </c>
      <c r="BG91" s="41">
        <f t="shared" si="195"/>
        <v>113.57846701450654</v>
      </c>
      <c r="BH91" s="41">
        <f t="shared" si="195"/>
        <v>50.62568348467755</v>
      </c>
      <c r="BI91" s="41">
        <f t="shared" si="195"/>
        <v>0</v>
      </c>
      <c r="BJ91" s="41">
        <f t="shared" si="195"/>
        <v>0</v>
      </c>
      <c r="BK91" s="41">
        <f t="shared" si="195"/>
        <v>516.9525851263097</v>
      </c>
      <c r="BL91" s="41">
        <f t="shared" si="195"/>
        <v>460.1235162854946</v>
      </c>
      <c r="BM91" s="41">
        <f t="shared" si="195"/>
        <v>404.291558770081</v>
      </c>
      <c r="BN91" s="41">
        <f t="shared" si="195"/>
        <v>349.4363519434064</v>
      </c>
      <c r="BO91" s="41">
        <f t="shared" si="195"/>
        <v>295.5379411263116</v>
      </c>
      <c r="BP91" s="41">
        <f aca="true" t="shared" si="196" ref="BP91:CT91">BP10</f>
        <v>242.57676947422397</v>
      </c>
      <c r="BQ91" s="41">
        <f t="shared" si="196"/>
        <v>190.53367001668948</v>
      </c>
      <c r="BR91" s="41">
        <f t="shared" si="196"/>
        <v>139.3898578561015</v>
      </c>
      <c r="BS91" s="41">
        <f t="shared" si="196"/>
        <v>89.12692252244449</v>
      </c>
      <c r="BT91" s="41">
        <f t="shared" si="196"/>
        <v>39.726820480931025</v>
      </c>
      <c r="BU91" s="41">
        <f t="shared" si="196"/>
        <v>0</v>
      </c>
      <c r="BV91" s="41">
        <f t="shared" si="196"/>
        <v>0</v>
      </c>
      <c r="BW91" s="41">
        <f t="shared" si="196"/>
        <v>467.89524303420546</v>
      </c>
      <c r="BX91" s="41">
        <f t="shared" si="196"/>
        <v>422.5522912832637</v>
      </c>
      <c r="BY91" s="41">
        <f t="shared" si="196"/>
        <v>377.0733106770692</v>
      </c>
      <c r="BZ91" s="41">
        <f t="shared" si="196"/>
        <v>331.45789312905595</v>
      </c>
      <c r="CA91" s="41">
        <f t="shared" si="196"/>
        <v>285.7056293283988</v>
      </c>
      <c r="CB91" s="41">
        <f t="shared" si="196"/>
        <v>239.81610873633966</v>
      </c>
      <c r="CC91" s="41">
        <f t="shared" si="196"/>
        <v>193.78891958250435</v>
      </c>
      <c r="CD91" s="41">
        <f t="shared" si="196"/>
        <v>147.62364886120753</v>
      </c>
      <c r="CE91" s="41">
        <f t="shared" si="196"/>
        <v>101.31988232774683</v>
      </c>
      <c r="CF91" s="41">
        <f t="shared" si="196"/>
        <v>54.87720449468574</v>
      </c>
      <c r="CG91" s="41">
        <f t="shared" si="196"/>
        <v>8.295198628125462</v>
      </c>
      <c r="CH91" s="41">
        <f t="shared" si="196"/>
        <v>0</v>
      </c>
      <c r="CI91" s="41">
        <f t="shared" si="196"/>
        <v>425.00841965801794</v>
      </c>
      <c r="CJ91" s="41">
        <f t="shared" si="196"/>
        <v>379.5368074369476</v>
      </c>
      <c r="CK91" s="41">
        <f t="shared" si="196"/>
        <v>333.9287803792142</v>
      </c>
      <c r="CL91" s="41">
        <f t="shared" si="196"/>
        <v>288.1839292403075</v>
      </c>
      <c r="CM91" s="41">
        <f t="shared" si="196"/>
        <v>242.30184354798408</v>
      </c>
      <c r="CN91" s="41">
        <f t="shared" si="196"/>
        <v>196.2821115985837</v>
      </c>
      <c r="CO91" s="41">
        <f t="shared" si="196"/>
        <v>150.12432045333512</v>
      </c>
      <c r="CP91" s="41">
        <f t="shared" si="196"/>
        <v>103.82805593465079</v>
      </c>
      <c r="CQ91" s="41">
        <f t="shared" si="196"/>
        <v>57.39290262241042</v>
      </c>
      <c r="CR91" s="41">
        <f t="shared" si="196"/>
        <v>10.818443850233308</v>
      </c>
      <c r="CS91" s="41">
        <f t="shared" si="196"/>
        <v>0</v>
      </c>
      <c r="CT91" s="41">
        <f t="shared" si="196"/>
        <v>0</v>
      </c>
    </row>
    <row r="92" spans="1:98" ht="13.5">
      <c r="A92" s="55"/>
      <c r="B92" s="34" t="s">
        <v>8</v>
      </c>
      <c r="C92" s="35">
        <v>1</v>
      </c>
      <c r="D92" s="36">
        <f aca="true" t="shared" si="197" ref="D92:AI92">C92/(1+C97)</f>
        <v>0.9950248756218907</v>
      </c>
      <c r="E92" s="36">
        <f t="shared" si="197"/>
        <v>0.990074503106359</v>
      </c>
      <c r="F92" s="36">
        <f t="shared" si="197"/>
        <v>0.98514875930981</v>
      </c>
      <c r="G92" s="36">
        <f t="shared" si="197"/>
        <v>0.9802475217013037</v>
      </c>
      <c r="H92" s="36">
        <f t="shared" si="197"/>
        <v>0.9753706683595063</v>
      </c>
      <c r="I92" s="36">
        <f t="shared" si="197"/>
        <v>0.970518077969658</v>
      </c>
      <c r="J92" s="36">
        <f t="shared" si="197"/>
        <v>0.9656896298205554</v>
      </c>
      <c r="K92" s="36">
        <f t="shared" si="197"/>
        <v>0.9608852038015477</v>
      </c>
      <c r="L92" s="36">
        <f t="shared" si="197"/>
        <v>0.9561046803995501</v>
      </c>
      <c r="M92" s="36">
        <f t="shared" si="197"/>
        <v>0.9513479406960699</v>
      </c>
      <c r="N92" s="36">
        <f t="shared" si="197"/>
        <v>0.9466148663642487</v>
      </c>
      <c r="O92" s="36">
        <f t="shared" si="197"/>
        <v>0.9419053396659193</v>
      </c>
      <c r="P92" s="36">
        <f t="shared" si="197"/>
        <v>0.937219243448676</v>
      </c>
      <c r="Q92" s="36">
        <f t="shared" si="197"/>
        <v>0.9325564611429613</v>
      </c>
      <c r="R92" s="36">
        <f t="shared" si="197"/>
        <v>0.9279168767591656</v>
      </c>
      <c r="S92" s="36">
        <f t="shared" si="197"/>
        <v>0.9233003748847419</v>
      </c>
      <c r="T92" s="36">
        <f t="shared" si="197"/>
        <v>0.9187068406813353</v>
      </c>
      <c r="U92" s="36">
        <f t="shared" si="197"/>
        <v>0.9141361598819259</v>
      </c>
      <c r="V92" s="36">
        <f t="shared" si="197"/>
        <v>0.909588218787986</v>
      </c>
      <c r="W92" s="36">
        <f t="shared" si="197"/>
        <v>0.9050629042666528</v>
      </c>
      <c r="X92" s="36">
        <f t="shared" si="197"/>
        <v>0.9005601037479133</v>
      </c>
      <c r="Y92" s="36">
        <f t="shared" si="197"/>
        <v>0.8960797052218044</v>
      </c>
      <c r="Z92" s="36">
        <f t="shared" si="197"/>
        <v>0.8916215972356263</v>
      </c>
      <c r="AA92" s="36">
        <f t="shared" si="197"/>
        <v>0.8871856688911706</v>
      </c>
      <c r="AB92" s="36">
        <f t="shared" si="197"/>
        <v>0.8827718098419609</v>
      </c>
      <c r="AC92" s="36">
        <f t="shared" si="197"/>
        <v>0.8783799102905084</v>
      </c>
      <c r="AD92" s="36">
        <f t="shared" si="197"/>
        <v>0.8740098609855806</v>
      </c>
      <c r="AE92" s="36">
        <f t="shared" si="197"/>
        <v>0.8696615532194834</v>
      </c>
      <c r="AF92" s="36">
        <f t="shared" si="197"/>
        <v>0.8653348788253566</v>
      </c>
      <c r="AG92" s="36">
        <f t="shared" si="197"/>
        <v>0.8610297301744844</v>
      </c>
      <c r="AH92" s="36">
        <f t="shared" si="197"/>
        <v>0.8567460001736164</v>
      </c>
      <c r="AI92" s="36">
        <f t="shared" si="197"/>
        <v>0.8524835822623049</v>
      </c>
      <c r="AJ92" s="36">
        <f aca="true" t="shared" si="198" ref="AJ92:BO92">AI92/(1+AI97)</f>
        <v>0.8482423704102537</v>
      </c>
      <c r="AK92" s="36">
        <f t="shared" si="198"/>
        <v>0.8440222591146804</v>
      </c>
      <c r="AL92" s="36">
        <f t="shared" si="198"/>
        <v>0.839823143397692</v>
      </c>
      <c r="AM92" s="36">
        <f t="shared" si="198"/>
        <v>0.8356449188036738</v>
      </c>
      <c r="AN92" s="36">
        <f t="shared" si="198"/>
        <v>0.8314874813966904</v>
      </c>
      <c r="AO92" s="36">
        <f t="shared" si="198"/>
        <v>0.827350727757901</v>
      </c>
      <c r="AP92" s="36">
        <f t="shared" si="198"/>
        <v>0.8232345549829861</v>
      </c>
      <c r="AQ92" s="36">
        <f t="shared" si="198"/>
        <v>0.8191388606795883</v>
      </c>
      <c r="AR92" s="36">
        <f t="shared" si="198"/>
        <v>0.8150635429647646</v>
      </c>
      <c r="AS92" s="36">
        <f t="shared" si="198"/>
        <v>0.8110085004624524</v>
      </c>
      <c r="AT92" s="36">
        <f t="shared" si="198"/>
        <v>0.8069736323009478</v>
      </c>
      <c r="AU92" s="36">
        <f t="shared" si="198"/>
        <v>0.8029588381103959</v>
      </c>
      <c r="AV92" s="36">
        <f t="shared" si="198"/>
        <v>0.7989640180202945</v>
      </c>
      <c r="AW92" s="36">
        <f t="shared" si="198"/>
        <v>0.7949890726570096</v>
      </c>
      <c r="AX92" s="36">
        <f t="shared" si="198"/>
        <v>0.7910339031413032</v>
      </c>
      <c r="AY92" s="36">
        <f t="shared" si="198"/>
        <v>0.7870984110858739</v>
      </c>
      <c r="AZ92" s="36">
        <f t="shared" si="198"/>
        <v>0.7831824985929094</v>
      </c>
      <c r="BA92" s="36">
        <f t="shared" si="198"/>
        <v>0.7792860682516513</v>
      </c>
      <c r="BB92" s="36">
        <f t="shared" si="198"/>
        <v>0.7754090231359715</v>
      </c>
      <c r="BC92" s="36">
        <f t="shared" si="198"/>
        <v>0.7715512668019617</v>
      </c>
      <c r="BD92" s="36">
        <f t="shared" si="198"/>
        <v>0.7677127032855341</v>
      </c>
      <c r="BE92" s="36">
        <f t="shared" si="198"/>
        <v>0.763893237100034</v>
      </c>
      <c r="BF92" s="36">
        <f t="shared" si="198"/>
        <v>0.7600927732338647</v>
      </c>
      <c r="BG92" s="36">
        <f t="shared" si="198"/>
        <v>0.7563112171481242</v>
      </c>
      <c r="BH92" s="36">
        <f t="shared" si="198"/>
        <v>0.752548474774253</v>
      </c>
      <c r="BI92" s="36">
        <f t="shared" si="198"/>
        <v>0.7488044525116946</v>
      </c>
      <c r="BJ92" s="36">
        <f t="shared" si="198"/>
        <v>0.7450790572255668</v>
      </c>
      <c r="BK92" s="36">
        <f t="shared" si="198"/>
        <v>0.7413721962443451</v>
      </c>
      <c r="BL92" s="36">
        <f t="shared" si="198"/>
        <v>0.7376837773575574</v>
      </c>
      <c r="BM92" s="36">
        <f t="shared" si="198"/>
        <v>0.73401370881349</v>
      </c>
      <c r="BN92" s="36">
        <f t="shared" si="198"/>
        <v>0.7303618993169055</v>
      </c>
      <c r="BO92" s="36">
        <f t="shared" si="198"/>
        <v>0.7267282580267718</v>
      </c>
      <c r="BP92" s="36">
        <f aca="true" t="shared" si="199" ref="BP92:CT92">BO92/(1+BO97)</f>
        <v>0.7231126945540018</v>
      </c>
      <c r="BQ92" s="36">
        <f t="shared" si="199"/>
        <v>0.719515118959206</v>
      </c>
      <c r="BR92" s="36">
        <f t="shared" si="199"/>
        <v>0.7159354417504538</v>
      </c>
      <c r="BS92" s="36">
        <f t="shared" si="199"/>
        <v>0.7123735738810486</v>
      </c>
      <c r="BT92" s="36">
        <f t="shared" si="199"/>
        <v>0.7088294267473121</v>
      </c>
      <c r="BU92" s="36">
        <f t="shared" si="199"/>
        <v>0.7053029121863803</v>
      </c>
      <c r="BV92" s="36">
        <f t="shared" si="199"/>
        <v>0.7017939424740103</v>
      </c>
      <c r="BW92" s="36">
        <f t="shared" si="199"/>
        <v>0.6983024303223984</v>
      </c>
      <c r="BX92" s="36">
        <f t="shared" si="199"/>
        <v>0.6948282888780084</v>
      </c>
      <c r="BY92" s="36">
        <f t="shared" si="199"/>
        <v>0.6913714317194114</v>
      </c>
      <c r="BZ92" s="36">
        <f t="shared" si="199"/>
        <v>0.6879317728551358</v>
      </c>
      <c r="CA92" s="36">
        <f t="shared" si="199"/>
        <v>0.6845092267215283</v>
      </c>
      <c r="CB92" s="36">
        <f t="shared" si="199"/>
        <v>0.6811037081806252</v>
      </c>
      <c r="CC92" s="36">
        <f t="shared" si="199"/>
        <v>0.6777151325180351</v>
      </c>
      <c r="CD92" s="36">
        <f t="shared" si="199"/>
        <v>0.674343415440831</v>
      </c>
      <c r="CE92" s="36">
        <f t="shared" si="199"/>
        <v>0.6709884730754538</v>
      </c>
      <c r="CF92" s="36">
        <f t="shared" si="199"/>
        <v>0.6676502219656257</v>
      </c>
      <c r="CG92" s="36">
        <f t="shared" si="199"/>
        <v>0.6643285790702744</v>
      </c>
      <c r="CH92" s="36">
        <f t="shared" si="199"/>
        <v>0.6610234617614672</v>
      </c>
      <c r="CI92" s="36">
        <f t="shared" si="199"/>
        <v>0.6577347878223555</v>
      </c>
      <c r="CJ92" s="36">
        <f t="shared" si="199"/>
        <v>0.6544624754451299</v>
      </c>
      <c r="CK92" s="36">
        <f t="shared" si="199"/>
        <v>0.651206443228985</v>
      </c>
      <c r="CL92" s="36">
        <f t="shared" si="199"/>
        <v>0.6479666101780946</v>
      </c>
      <c r="CM92" s="36">
        <f t="shared" si="199"/>
        <v>0.6447428956995968</v>
      </c>
      <c r="CN92" s="36">
        <f t="shared" si="199"/>
        <v>0.6415352196015889</v>
      </c>
      <c r="CO92" s="36">
        <f t="shared" si="199"/>
        <v>0.6383435020911333</v>
      </c>
      <c r="CP92" s="36">
        <f t="shared" si="199"/>
        <v>0.6351676637722721</v>
      </c>
      <c r="CQ92" s="36">
        <f t="shared" si="199"/>
        <v>0.6320076256440519</v>
      </c>
      <c r="CR92" s="36">
        <f t="shared" si="199"/>
        <v>0.6288633090985591</v>
      </c>
      <c r="CS92" s="36">
        <f t="shared" si="199"/>
        <v>0.6257346359189644</v>
      </c>
      <c r="CT92" s="36">
        <f t="shared" si="199"/>
        <v>0.6226215282775766</v>
      </c>
    </row>
    <row r="93" spans="1:98" ht="15.75" customHeight="1">
      <c r="A93" s="55"/>
      <c r="B93" s="26" t="s">
        <v>78</v>
      </c>
      <c r="C93" s="56"/>
      <c r="D93" s="57">
        <f aca="true" t="shared" si="200" ref="D93:AI93">D67</f>
        <v>199.55509897277372</v>
      </c>
      <c r="E93" s="57">
        <f t="shared" si="200"/>
        <v>195.24876426969195</v>
      </c>
      <c r="F93" s="57">
        <f t="shared" si="200"/>
        <v>191.02761056250066</v>
      </c>
      <c r="G93" s="57">
        <f t="shared" si="200"/>
        <v>186.8899313941886</v>
      </c>
      <c r="H93" s="57">
        <f t="shared" si="200"/>
        <v>182.834054428371</v>
      </c>
      <c r="I93" s="57">
        <f t="shared" si="200"/>
        <v>178.8583407668563</v>
      </c>
      <c r="J93" s="57">
        <f t="shared" si="200"/>
        <v>174.96118428085273</v>
      </c>
      <c r="K93" s="57">
        <f t="shared" si="200"/>
        <v>171.1410109555574</v>
      </c>
      <c r="L93" s="57">
        <f t="shared" si="200"/>
        <v>167.39627824784893</v>
      </c>
      <c r="M93" s="57">
        <f t="shared" si="200"/>
        <v>72.44217226392075</v>
      </c>
      <c r="N93" s="57">
        <f t="shared" si="200"/>
        <v>0</v>
      </c>
      <c r="O93" s="57">
        <f t="shared" si="200"/>
        <v>-1363.3239940143833</v>
      </c>
      <c r="P93" s="57">
        <f t="shared" si="200"/>
        <v>156.68806918479632</v>
      </c>
      <c r="Q93" s="57">
        <f t="shared" si="200"/>
        <v>153.30909786243183</v>
      </c>
      <c r="R93" s="57">
        <f t="shared" si="200"/>
        <v>149.99697033669813</v>
      </c>
      <c r="S93" s="57">
        <f t="shared" si="200"/>
        <v>146.75034752477407</v>
      </c>
      <c r="T93" s="57">
        <f t="shared" si="200"/>
        <v>143.5679171188724</v>
      </c>
      <c r="U93" s="57">
        <f t="shared" si="200"/>
        <v>140.4483930507229</v>
      </c>
      <c r="V93" s="57">
        <f t="shared" si="200"/>
        <v>137.390514966759</v>
      </c>
      <c r="W93" s="57">
        <f t="shared" si="200"/>
        <v>134.3930477138056</v>
      </c>
      <c r="X93" s="57">
        <f t="shared" si="200"/>
        <v>131.45478083505034</v>
      </c>
      <c r="Y93" s="57">
        <f t="shared" si="200"/>
        <v>105.29269370438307</v>
      </c>
      <c r="Z93" s="57">
        <f t="shared" si="200"/>
        <v>2.842170943040401E-14</v>
      </c>
      <c r="AA93" s="57">
        <f t="shared" si="200"/>
        <v>-1069.8231379720082</v>
      </c>
      <c r="AB93" s="57">
        <f t="shared" si="200"/>
        <v>122.95574829902526</v>
      </c>
      <c r="AC93" s="57">
        <f t="shared" si="200"/>
        <v>120.30421299334523</v>
      </c>
      <c r="AD93" s="57">
        <f t="shared" si="200"/>
        <v>117.70513113275972</v>
      </c>
      <c r="AE93" s="57">
        <f t="shared" si="200"/>
        <v>115.15745191658384</v>
      </c>
      <c r="AF93" s="57">
        <f t="shared" si="200"/>
        <v>112.660145554951</v>
      </c>
      <c r="AG93" s="57">
        <f t="shared" si="200"/>
        <v>110.21220284858074</v>
      </c>
      <c r="AH93" s="57">
        <f t="shared" si="200"/>
        <v>107.81263477695211</v>
      </c>
      <c r="AI93" s="57">
        <f t="shared" si="200"/>
        <v>105.46047209471213</v>
      </c>
      <c r="AJ93" s="57">
        <f aca="true" t="shared" si="201" ref="AJ93:BO93">AJ67</f>
        <v>103.15476493615677</v>
      </c>
      <c r="AK93" s="57">
        <f t="shared" si="201"/>
        <v>82.62493763691465</v>
      </c>
      <c r="AL93" s="57">
        <f t="shared" si="201"/>
        <v>0</v>
      </c>
      <c r="AM93" s="57">
        <f t="shared" si="201"/>
        <v>-839.5081078050771</v>
      </c>
      <c r="AN93" s="57">
        <f t="shared" si="201"/>
        <v>96.4854319695717</v>
      </c>
      <c r="AO93" s="57">
        <f t="shared" si="201"/>
        <v>94.40472787163137</v>
      </c>
      <c r="AP93" s="57">
        <f t="shared" si="201"/>
        <v>92.36518486927422</v>
      </c>
      <c r="AQ93" s="57">
        <f t="shared" si="201"/>
        <v>90.36597838162933</v>
      </c>
      <c r="AR93" s="57">
        <f t="shared" si="201"/>
        <v>88.40630031536676</v>
      </c>
      <c r="AS93" s="57">
        <f t="shared" si="201"/>
        <v>86.48535873493341</v>
      </c>
      <c r="AT93" s="57">
        <f t="shared" si="201"/>
        <v>84.6023775393864</v>
      </c>
      <c r="AU93" s="57">
        <f t="shared" si="201"/>
        <v>82.75659614568775</v>
      </c>
      <c r="AV93" s="57">
        <f t="shared" si="201"/>
        <v>80.94726917833442</v>
      </c>
      <c r="AW93" s="57">
        <f t="shared" si="201"/>
        <v>64.83717036123214</v>
      </c>
      <c r="AX93" s="57">
        <f t="shared" si="201"/>
        <v>2.842170943040401E-14</v>
      </c>
      <c r="AY93" s="57">
        <f t="shared" si="201"/>
        <v>-658.7760519056012</v>
      </c>
      <c r="AZ93" s="57">
        <f t="shared" si="201"/>
        <v>75.71373206329929</v>
      </c>
      <c r="BA93" s="57">
        <f t="shared" si="201"/>
        <v>74.08096876050189</v>
      </c>
      <c r="BB93" s="57">
        <f t="shared" si="201"/>
        <v>72.48050525777607</v>
      </c>
      <c r="BC93" s="57">
        <f t="shared" si="201"/>
        <v>70.91169449272189</v>
      </c>
      <c r="BD93" s="57">
        <f t="shared" si="201"/>
        <v>69.37390234098952</v>
      </c>
      <c r="BE93" s="57">
        <f t="shared" si="201"/>
        <v>67.86650735750575</v>
      </c>
      <c r="BF93" s="57">
        <f t="shared" si="201"/>
        <v>66.3889005228819</v>
      </c>
      <c r="BG93" s="57">
        <f t="shared" si="201"/>
        <v>64.94048499488808</v>
      </c>
      <c r="BH93" s="57">
        <f t="shared" si="201"/>
        <v>63.52067586490153</v>
      </c>
      <c r="BI93" s="57">
        <f t="shared" si="201"/>
        <v>50.87881190210094</v>
      </c>
      <c r="BJ93" s="57">
        <f t="shared" si="201"/>
        <v>0</v>
      </c>
      <c r="BK93" s="57">
        <f t="shared" si="201"/>
        <v>-516.9525851263097</v>
      </c>
      <c r="BL93" s="57">
        <f t="shared" si="201"/>
        <v>59.41383176644668</v>
      </c>
      <c r="BM93" s="57">
        <f t="shared" si="201"/>
        <v>58.132575096841066</v>
      </c>
      <c r="BN93" s="57">
        <f t="shared" si="201"/>
        <v>56.87666462052499</v>
      </c>
      <c r="BO93" s="57">
        <f t="shared" si="201"/>
        <v>55.64559257681186</v>
      </c>
      <c r="BP93" s="57">
        <f aca="true" t="shared" si="202" ref="BP93:CT93">BP67</f>
        <v>54.43886135771917</v>
      </c>
      <c r="BQ93" s="57">
        <f t="shared" si="202"/>
        <v>53.2559833049056</v>
      </c>
      <c r="BR93" s="57">
        <f t="shared" si="202"/>
        <v>52.09648051067145</v>
      </c>
      <c r="BS93" s="57">
        <f t="shared" si="202"/>
        <v>50.95988462293751</v>
      </c>
      <c r="BT93" s="57">
        <f t="shared" si="202"/>
        <v>49.84573665412569</v>
      </c>
      <c r="BU93" s="57">
        <f t="shared" si="202"/>
        <v>39.92545458333568</v>
      </c>
      <c r="BV93" s="57">
        <f t="shared" si="202"/>
        <v>0</v>
      </c>
      <c r="BW93" s="57">
        <f t="shared" si="202"/>
        <v>-467.89524303420546</v>
      </c>
      <c r="BX93" s="57">
        <f t="shared" si="202"/>
        <v>47.682427966112805</v>
      </c>
      <c r="BY93" s="57">
        <f t="shared" si="202"/>
        <v>47.59174206261083</v>
      </c>
      <c r="BZ93" s="57">
        <f t="shared" si="202"/>
        <v>47.50078410139857</v>
      </c>
      <c r="CA93" s="57">
        <f t="shared" si="202"/>
        <v>47.409553266302424</v>
      </c>
      <c r="CB93" s="57">
        <f t="shared" si="202"/>
        <v>47.31804873870114</v>
      </c>
      <c r="CC93" s="57">
        <f t="shared" si="202"/>
        <v>47.226269697517004</v>
      </c>
      <c r="CD93" s="57">
        <f t="shared" si="202"/>
        <v>47.134215319209346</v>
      </c>
      <c r="CE93" s="57">
        <f t="shared" si="202"/>
        <v>47.04188477776674</v>
      </c>
      <c r="CF93" s="57">
        <f t="shared" si="202"/>
        <v>46.949277244699815</v>
      </c>
      <c r="CG93" s="57">
        <f t="shared" si="202"/>
        <v>46.85639188903371</v>
      </c>
      <c r="CH93" s="57">
        <f t="shared" si="202"/>
        <v>8.33667462126609</v>
      </c>
      <c r="CI93" s="57">
        <f t="shared" si="202"/>
        <v>-425.00841965801794</v>
      </c>
      <c r="CJ93" s="57">
        <f t="shared" si="202"/>
        <v>47.59665431936045</v>
      </c>
      <c r="CK93" s="57">
        <f t="shared" si="202"/>
        <v>47.50571109491815</v>
      </c>
      <c r="CL93" s="57">
        <f t="shared" si="202"/>
        <v>47.41449504080273</v>
      </c>
      <c r="CM93" s="57">
        <f t="shared" si="202"/>
        <v>47.32300533852498</v>
      </c>
      <c r="CN93" s="57">
        <f t="shared" si="202"/>
        <v>47.231241167140304</v>
      </c>
      <c r="CO93" s="57">
        <f t="shared" si="202"/>
        <v>47.1392017032415</v>
      </c>
      <c r="CP93" s="57">
        <f t="shared" si="202"/>
        <v>47.046886120951</v>
      </c>
      <c r="CQ93" s="57">
        <f t="shared" si="202"/>
        <v>46.954293591913626</v>
      </c>
      <c r="CR93" s="57">
        <f t="shared" si="202"/>
        <v>46.86142328528916</v>
      </c>
      <c r="CS93" s="57">
        <f t="shared" si="202"/>
        <v>10.872536069484475</v>
      </c>
      <c r="CT93" s="57">
        <f t="shared" si="202"/>
        <v>0</v>
      </c>
    </row>
    <row r="94" spans="1:98" ht="15.75" customHeight="1" thickBot="1">
      <c r="A94" s="55"/>
      <c r="B94" s="34" t="s">
        <v>9</v>
      </c>
      <c r="C94" s="56"/>
      <c r="D94" s="57">
        <f aca="true" t="shared" si="203" ref="D94:AI94">D93*D92</f>
        <v>198.56228753509825</v>
      </c>
      <c r="E94" s="57">
        <f t="shared" si="203"/>
        <v>193.31082326644588</v>
      </c>
      <c r="F94" s="57">
        <f t="shared" si="203"/>
        <v>188.19061353956508</v>
      </c>
      <c r="G94" s="57">
        <f t="shared" si="203"/>
        <v>183.19839208008005</v>
      </c>
      <c r="H94" s="57">
        <f t="shared" si="203"/>
        <v>178.33097386667856</v>
      </c>
      <c r="I94" s="57">
        <f t="shared" si="203"/>
        <v>173.5852531098915</v>
      </c>
      <c r="J94" s="57">
        <f t="shared" si="203"/>
        <v>168.95820128114266</v>
      </c>
      <c r="K94" s="57">
        <f t="shared" si="203"/>
        <v>164.44686519083368</v>
      </c>
      <c r="L94" s="57">
        <f t="shared" si="203"/>
        <v>160.04836511423375</v>
      </c>
      <c r="M94" s="57">
        <f t="shared" si="203"/>
        <v>68.91771140283096</v>
      </c>
      <c r="N94" s="57">
        <f t="shared" si="203"/>
        <v>0</v>
      </c>
      <c r="O94" s="57">
        <f t="shared" si="203"/>
        <v>-1284.1221496568153</v>
      </c>
      <c r="P94" s="57">
        <f t="shared" si="203"/>
        <v>146.85107365880862</v>
      </c>
      <c r="Q94" s="57">
        <f t="shared" si="203"/>
        <v>142.96938976360937</v>
      </c>
      <c r="R94" s="57">
        <f t="shared" si="203"/>
        <v>139.18472023816614</v>
      </c>
      <c r="S94" s="57">
        <f t="shared" si="203"/>
        <v>135.49465088409005</v>
      </c>
      <c r="T94" s="57">
        <f t="shared" si="203"/>
        <v>131.89682755947908</v>
      </c>
      <c r="U94" s="57">
        <f t="shared" si="203"/>
        <v>128.3889546849752</v>
      </c>
      <c r="V94" s="57">
        <f t="shared" si="203"/>
        <v>124.96879378697847</v>
      </c>
      <c r="W94" s="57">
        <f t="shared" si="203"/>
        <v>121.63416207710374</v>
      </c>
      <c r="X94" s="57">
        <f t="shared" si="203"/>
        <v>118.38293106697213</v>
      </c>
      <c r="Y94" s="57">
        <f t="shared" si="203"/>
        <v>94.35064593663331</v>
      </c>
      <c r="Z94" s="57">
        <f t="shared" si="203"/>
        <v>2.5341409958503683E-14</v>
      </c>
      <c r="AA94" s="57">
        <f t="shared" si="203"/>
        <v>-949.1317562569471</v>
      </c>
      <c r="AB94" s="57">
        <f t="shared" si="203"/>
        <v>108.54186845640314</v>
      </c>
      <c r="AC94" s="57">
        <f t="shared" si="203"/>
        <v>105.67280381666481</v>
      </c>
      <c r="AD94" s="57">
        <f t="shared" si="203"/>
        <v>102.87544529863285</v>
      </c>
      <c r="AE94" s="57">
        <f t="shared" si="203"/>
        <v>100.14800849857427</v>
      </c>
      <c r="AF94" s="57">
        <f t="shared" si="203"/>
        <v>97.48875340224056</v>
      </c>
      <c r="AG94" s="57">
        <f t="shared" si="203"/>
        <v>94.89598328064902</v>
      </c>
      <c r="AH94" s="57">
        <f t="shared" si="203"/>
        <v>92.36804361333265</v>
      </c>
      <c r="AI94" s="57">
        <f t="shared" si="203"/>
        <v>89.90332103837405</v>
      </c>
      <c r="AJ94" s="57">
        <f aca="true" t="shared" si="204" ref="AJ94:BO94">AJ93*AJ92</f>
        <v>87.50024232855814</v>
      </c>
      <c r="AK94" s="57">
        <f t="shared" si="204"/>
        <v>69.73728652351829</v>
      </c>
      <c r="AL94" s="57">
        <f t="shared" si="204"/>
        <v>0</v>
      </c>
      <c r="AM94" s="57">
        <f t="shared" si="204"/>
        <v>-701.5306845817994</v>
      </c>
      <c r="AN94" s="57">
        <f t="shared" si="204"/>
        <v>80.2264288198509</v>
      </c>
      <c r="AO94" s="57">
        <f t="shared" si="204"/>
        <v>78.10582030838081</v>
      </c>
      <c r="AP94" s="57">
        <f t="shared" si="204"/>
        <v>76.03821186177821</v>
      </c>
      <c r="AQ94" s="57">
        <f t="shared" si="204"/>
        <v>74.02228457572416</v>
      </c>
      <c r="AR94" s="57">
        <f t="shared" si="204"/>
        <v>72.05675235544982</v>
      </c>
      <c r="AS94" s="57">
        <f t="shared" si="204"/>
        <v>70.14036109957561</v>
      </c>
      <c r="AT94" s="57">
        <f t="shared" si="204"/>
        <v>68.27188790425475</v>
      </c>
      <c r="AU94" s="57">
        <f t="shared" si="204"/>
        <v>66.4501402871127</v>
      </c>
      <c r="AV94" s="57">
        <f t="shared" si="204"/>
        <v>64.67395543049241</v>
      </c>
      <c r="AW94" s="57">
        <f t="shared" si="204"/>
        <v>51.544841939180486</v>
      </c>
      <c r="AX94" s="57">
        <f t="shared" si="204"/>
        <v>2.2482535744680467E-14</v>
      </c>
      <c r="AY94" s="57">
        <f t="shared" si="204"/>
        <v>-518.5215837163239</v>
      </c>
      <c r="AZ94" s="57">
        <f t="shared" si="204"/>
        <v>59.29766985512882</v>
      </c>
      <c r="BA94" s="57">
        <f t="shared" si="204"/>
        <v>57.73026687764492</v>
      </c>
      <c r="BB94" s="57">
        <f t="shared" si="204"/>
        <v>56.20203777833379</v>
      </c>
      <c r="BC94" s="57">
        <f t="shared" si="204"/>
        <v>54.71200771693327</v>
      </c>
      <c r="BD94" s="57">
        <f t="shared" si="204"/>
        <v>53.25922610366771</v>
      </c>
      <c r="BE94" s="57">
        <f t="shared" si="204"/>
        <v>51.84276599599834</v>
      </c>
      <c r="BF94" s="57">
        <f t="shared" si="204"/>
        <v>50.46172351038447</v>
      </c>
      <c r="BG94" s="57">
        <f t="shared" si="204"/>
        <v>49.115217248673304</v>
      </c>
      <c r="BH94" s="57">
        <f t="shared" si="204"/>
        <v>47.80238773876135</v>
      </c>
      <c r="BI94" s="57">
        <f t="shared" si="204"/>
        <v>38.098280890798186</v>
      </c>
      <c r="BJ94" s="57">
        <f t="shared" si="204"/>
        <v>0</v>
      </c>
      <c r="BK94" s="57">
        <f t="shared" si="204"/>
        <v>-383.25427338928404</v>
      </c>
      <c r="BL94" s="57">
        <f t="shared" si="204"/>
        <v>43.82861984475882</v>
      </c>
      <c r="BM94" s="57">
        <f t="shared" si="204"/>
        <v>42.67010704971104</v>
      </c>
      <c r="BN94" s="57">
        <f t="shared" si="204"/>
        <v>41.54054879905728</v>
      </c>
      <c r="BO94" s="57">
        <f t="shared" si="204"/>
        <v>40.439224560213944</v>
      </c>
      <c r="BP94" s="57">
        <f aca="true" t="shared" si="205" ref="BP94:CT94">BP93*BP92</f>
        <v>39.365431724832035</v>
      </c>
      <c r="BQ94" s="57">
        <f t="shared" si="205"/>
        <v>38.318485162918634</v>
      </c>
      <c r="BR94" s="57">
        <f t="shared" si="205"/>
        <v>37.29771678805147</v>
      </c>
      <c r="BS94" s="57">
        <f t="shared" si="205"/>
        <v>36.30247513340789</v>
      </c>
      <c r="BT94" s="57">
        <f t="shared" si="205"/>
        <v>35.332124938341394</v>
      </c>
      <c r="BU94" s="57">
        <f t="shared" si="205"/>
        <v>28.159539387991718</v>
      </c>
      <c r="BV94" s="57">
        <f t="shared" si="205"/>
        <v>0</v>
      </c>
      <c r="BW94" s="57">
        <f t="shared" si="205"/>
        <v>-326.7323853470749</v>
      </c>
      <c r="BX94" s="57">
        <f t="shared" si="205"/>
        <v>33.131099833243056</v>
      </c>
      <c r="BY94" s="57">
        <f t="shared" si="205"/>
        <v>32.90357084784818</v>
      </c>
      <c r="BZ94" s="57">
        <f t="shared" si="205"/>
        <v>32.67729861888417</v>
      </c>
      <c r="CA94" s="57">
        <f t="shared" si="205"/>
        <v>32.45227664552978</v>
      </c>
      <c r="CB94" s="57">
        <f t="shared" si="205"/>
        <v>32.228498459800896</v>
      </c>
      <c r="CC94" s="57">
        <f t="shared" si="205"/>
        <v>32.0059576263852</v>
      </c>
      <c r="CD94" s="57">
        <f t="shared" si="205"/>
        <v>31.78464774247917</v>
      </c>
      <c r="CE94" s="57">
        <f t="shared" si="205"/>
        <v>31.56456243762514</v>
      </c>
      <c r="CF94" s="57">
        <f t="shared" si="205"/>
        <v>31.345695373549532</v>
      </c>
      <c r="CG94" s="57">
        <f t="shared" si="205"/>
        <v>31.128040244001696</v>
      </c>
      <c r="CH94" s="57">
        <f t="shared" si="205"/>
        <v>5.510737517728279</v>
      </c>
      <c r="CI94" s="57">
        <f t="shared" si="205"/>
        <v>-279.54282272648106</v>
      </c>
      <c r="CJ94" s="57">
        <f t="shared" si="205"/>
        <v>31.150224208754775</v>
      </c>
      <c r="CK94" s="57">
        <f t="shared" si="205"/>
        <v>30.93602515518538</v>
      </c>
      <c r="CL94" s="57">
        <f t="shared" si="205"/>
        <v>30.723009624895024</v>
      </c>
      <c r="CM94" s="57">
        <f t="shared" si="205"/>
        <v>30.51117149516807</v>
      </c>
      <c r="CN94" s="57">
        <f t="shared" si="205"/>
        <v>30.30050467421696</v>
      </c>
      <c r="CO94" s="57">
        <f t="shared" si="205"/>
        <v>30.091003101027493</v>
      </c>
      <c r="CP94" s="57">
        <f t="shared" si="205"/>
        <v>29.88266074520458</v>
      </c>
      <c r="CQ94" s="57">
        <f t="shared" si="205"/>
        <v>29.675471606819052</v>
      </c>
      <c r="CR94" s="57">
        <f t="shared" si="205"/>
        <v>29.469429716255217</v>
      </c>
      <c r="CS94" s="57">
        <f t="shared" si="205"/>
        <v>6.803322398954676</v>
      </c>
      <c r="CT94" s="57">
        <f t="shared" si="205"/>
        <v>0</v>
      </c>
    </row>
    <row r="95" spans="1:98" ht="15.75" customHeight="1" thickBot="1">
      <c r="A95" s="58" t="s">
        <v>37</v>
      </c>
      <c r="B95" s="59" t="s">
        <v>10</v>
      </c>
      <c r="C95" s="60">
        <f>SUM(D94:$CT94)/C92</f>
        <v>1677.5494863868034</v>
      </c>
      <c r="D95" s="45">
        <f>SUM(E94:$CT94)/D92</f>
        <v>1486.3821348459635</v>
      </c>
      <c r="E95" s="45">
        <f>SUM(F94:$CT94)/E92</f>
        <v>1298.5652812505014</v>
      </c>
      <c r="F95" s="45">
        <f>SUM(G94:$CT94)/F92</f>
        <v>1114.0304970942527</v>
      </c>
      <c r="G95" s="45">
        <f>SUM(H94:$CT94)/G92</f>
        <v>932.7107181855351</v>
      </c>
      <c r="H95" s="45">
        <f>SUM(I94:$CT94)/H92</f>
        <v>754.5402173480916</v>
      </c>
      <c r="I95" s="45">
        <f>SUM(J94:$CT94)/I92</f>
        <v>579.4545776679756</v>
      </c>
      <c r="J95" s="45">
        <f>SUM(K94:$CT94)/J92</f>
        <v>407.39066627546276</v>
      </c>
      <c r="K95" s="45">
        <f>SUM(L94:$CT94)/K92</f>
        <v>238.28660865128268</v>
      </c>
      <c r="L95" s="45">
        <f>SUM(M94:$CT94)/L92</f>
        <v>72.08176344669006</v>
      </c>
      <c r="M95" s="45">
        <f>SUM(N94:$CT94)/M92</f>
        <v>2.7214439456625618E-12</v>
      </c>
      <c r="N95" s="45">
        <f>SUM(O94:$CT94)/N92</f>
        <v>2.7350511653908743E-12</v>
      </c>
      <c r="O95" s="99">
        <f>SUM(P94:$CT94)/O92</f>
        <v>1363.3239940143867</v>
      </c>
      <c r="P95" s="45">
        <f>SUM(Q94:$CT94)/P92</f>
        <v>1213.4525447996618</v>
      </c>
      <c r="Q95" s="45">
        <f>SUM(R94:$CT94)/Q92</f>
        <v>1066.2107096612276</v>
      </c>
      <c r="R95" s="45">
        <f>SUM(S94:$CT94)/R92</f>
        <v>921.5447928728356</v>
      </c>
      <c r="S95" s="45">
        <f>SUM(T94:$CT94)/S92</f>
        <v>779.4021693124258</v>
      </c>
      <c r="T95" s="45">
        <f>SUM(U94:$CT94)/T92</f>
        <v>639.7312630401156</v>
      </c>
      <c r="U95" s="45">
        <f>SUM(V94:$CT94)/U92</f>
        <v>502.48152630459276</v>
      </c>
      <c r="V95" s="45">
        <f>SUM(W94:$CT94)/V92</f>
        <v>367.6034189693567</v>
      </c>
      <c r="W95" s="45">
        <f>SUM(X94:$CT94)/W92</f>
        <v>235.0483883503979</v>
      </c>
      <c r="X95" s="45">
        <f>SUM(Y94:$CT94)/X92</f>
        <v>104.76884945709958</v>
      </c>
      <c r="Y95" s="45">
        <f>SUM(Z94:$CT94)/Y92</f>
        <v>1.874325890727771E-12</v>
      </c>
      <c r="Z95" s="45">
        <f>SUM(AA94:$CT94)/Z92</f>
        <v>1.8836975201814095E-12</v>
      </c>
      <c r="AA95" s="45">
        <f>SUM(AB94:$CT94)/AA92</f>
        <v>1069.8231379720103</v>
      </c>
      <c r="AB95" s="45">
        <f>SUM(AC94:$CT94)/AB92</f>
        <v>952.2165053628448</v>
      </c>
      <c r="AC95" s="45">
        <f>SUM(AD94:$CT94)/AC92</f>
        <v>836.6733748963138</v>
      </c>
      <c r="AD95" s="45">
        <f>SUM(AE94:$CT94)/AD92</f>
        <v>723.1516106380358</v>
      </c>
      <c r="AE95" s="45">
        <f>SUM(AF94:$CT94)/AE92</f>
        <v>611.6099167746418</v>
      </c>
      <c r="AF95" s="45">
        <f>SUM(AG94:$CT94)/AF92</f>
        <v>502.0078208035639</v>
      </c>
      <c r="AG95" s="45">
        <f>SUM(AH94:$CT94)/AG92</f>
        <v>394.30565705900096</v>
      </c>
      <c r="AH95" s="45">
        <f>SUM(AI94:$CT94)/AH92</f>
        <v>288.46455056734374</v>
      </c>
      <c r="AI95" s="45">
        <f>SUM(AJ94:$CT94)/AI92</f>
        <v>184.4464012254684</v>
      </c>
      <c r="AJ95" s="45">
        <f>SUM(AK94:$CT94)/AJ92</f>
        <v>82.2138682954388</v>
      </c>
      <c r="AK95" s="45">
        <f>SUM(AL94:$CT94)/AK92</f>
        <v>1.3164477489140318E-12</v>
      </c>
      <c r="AL95" s="45">
        <f>SUM(AM94:$CT94)/AL92</f>
        <v>1.3230299876586018E-12</v>
      </c>
      <c r="AM95" s="45">
        <f>SUM(AN94:$CT94)/AM92</f>
        <v>839.5081078050787</v>
      </c>
      <c r="AN95" s="45">
        <f>SUM(AO94:$CT94)/AN92</f>
        <v>747.2202163745325</v>
      </c>
      <c r="AO95" s="45">
        <f>SUM(AP94:$CT94)/AO92</f>
        <v>656.5515895847733</v>
      </c>
      <c r="AP95" s="45">
        <f>SUM(AQ94:$CT94)/AP92</f>
        <v>567.4691626634227</v>
      </c>
      <c r="AQ95" s="45">
        <f>SUM(AR94:$CT94)/AQ92</f>
        <v>479.94053009511043</v>
      </c>
      <c r="AR95" s="45">
        <f>SUM(AS94:$CT94)/AR92</f>
        <v>393.9339324302195</v>
      </c>
      <c r="AS95" s="45">
        <f>SUM(AT94:$CT94)/AS92</f>
        <v>309.4182433574369</v>
      </c>
      <c r="AT95" s="45">
        <f>SUM(AU94:$CT94)/AT92</f>
        <v>226.36295703483765</v>
      </c>
      <c r="AU95" s="45">
        <f>SUM(AV94:$CT94)/AU92</f>
        <v>144.73817567432425</v>
      </c>
      <c r="AV95" s="45">
        <f>SUM(AW94:$CT94)/AV92</f>
        <v>64.51459737436129</v>
      </c>
      <c r="AW95" s="45">
        <f>SUM(AX94:$CT94)/AW92</f>
        <v>8.256262566788442E-13</v>
      </c>
      <c r="AX95" s="45">
        <f>SUM(AY94:$CT94)/AX92</f>
        <v>8.297543879622383E-13</v>
      </c>
      <c r="AY95" s="45">
        <f>SUM(AZ94:$CT94)/AY92</f>
        <v>658.776051905602</v>
      </c>
      <c r="AZ95" s="45">
        <f>SUM(BA94:$CT94)/AZ92</f>
        <v>586.3562001018307</v>
      </c>
      <c r="BA95" s="45">
        <f>SUM(BB94:$CT94)/BA92</f>
        <v>515.207012341838</v>
      </c>
      <c r="BB95" s="45">
        <f>SUM(BC94:$CT94)/BB92</f>
        <v>445.3025421457711</v>
      </c>
      <c r="BC95" s="45">
        <f>SUM(BD94:$CT94)/BC92</f>
        <v>376.61736036377806</v>
      </c>
      <c r="BD95" s="45">
        <f>SUM(BE94:$CT94)/BD92</f>
        <v>309.1265448246074</v>
      </c>
      <c r="BE95" s="45">
        <f>SUM(BF94:$CT94)/BE92</f>
        <v>242.80567019122464</v>
      </c>
      <c r="BF95" s="45">
        <f>SUM(BG94:$CT94)/BF92</f>
        <v>177.63079801929888</v>
      </c>
      <c r="BG95" s="45">
        <f>SUM(BH94:$CT94)/BG92</f>
        <v>113.5784670145073</v>
      </c>
      <c r="BH95" s="45">
        <f>SUM(BI94:$CT94)/BH92</f>
        <v>50.625683484678234</v>
      </c>
      <c r="BI95" s="45">
        <f>SUM(BJ94:$CT94)/BI92</f>
        <v>6.488123754424135E-13</v>
      </c>
      <c r="BJ95" s="45">
        <f>SUM(BK94:$CT94)/BJ92</f>
        <v>6.520564373196256E-13</v>
      </c>
      <c r="BK95" s="45">
        <f>SUM(BL94:$CT94)/BK92</f>
        <v>516.9525851263102</v>
      </c>
      <c r="BL95" s="45">
        <f>SUM(BM94:$CT94)/BL92</f>
        <v>460.1235162854952</v>
      </c>
      <c r="BM95" s="45">
        <f>SUM(BN94:$CT94)/BM92</f>
        <v>404.2915587700817</v>
      </c>
      <c r="BN95" s="45">
        <f>SUM(BO94:$CT94)/BN92</f>
        <v>349.43635194340703</v>
      </c>
      <c r="BO95" s="45">
        <f>SUM(BP94:$CT94)/BO92</f>
        <v>295.5379411263121</v>
      </c>
      <c r="BP95" s="45">
        <f>SUM(BQ94:$CT94)/BP92</f>
        <v>242.57676947422442</v>
      </c>
      <c r="BQ95" s="45">
        <f>SUM(BR94:$CT94)/BQ92</f>
        <v>190.53367001669005</v>
      </c>
      <c r="BR95" s="45">
        <f>SUM(BS94:$CT94)/BR92</f>
        <v>139.38985785610197</v>
      </c>
      <c r="BS95" s="45">
        <f>SUM(BT94:$CT94)/BS92</f>
        <v>89.12692252244499</v>
      </c>
      <c r="BT95" s="45">
        <f>SUM(BU94:$CT94)/BT92</f>
        <v>39.726820480931586</v>
      </c>
      <c r="BU95" s="45">
        <f>SUM(BV94:$CT94)/BU92</f>
        <v>5.276410339789021E-13</v>
      </c>
      <c r="BV95" s="45">
        <f>SUM(BW94:$CT94)/BV92</f>
        <v>5.302792391487965E-13</v>
      </c>
      <c r="BW95" s="45">
        <f>SUM(BX94:$CT94)/BW92</f>
        <v>467.8952430342058</v>
      </c>
      <c r="BX95" s="45">
        <f>SUM(BY94:$CT94)/BX92</f>
        <v>422.5522912832641</v>
      </c>
      <c r="BY95" s="45">
        <f>SUM(BZ94:$CT94)/BY92</f>
        <v>377.07331067706957</v>
      </c>
      <c r="BZ95" s="45">
        <f>SUM(CA94:$CT94)/BZ92</f>
        <v>331.4578931290563</v>
      </c>
      <c r="CA95" s="45">
        <f>SUM(CB94:$CT94)/CA92</f>
        <v>285.70562932839914</v>
      </c>
      <c r="CB95" s="45">
        <f>SUM(CC94:$CT94)/CB92</f>
        <v>239.81610873633994</v>
      </c>
      <c r="CC95" s="45">
        <f>SUM(CD94:$CT94)/CC92</f>
        <v>193.78891958250466</v>
      </c>
      <c r="CD95" s="45">
        <f>SUM(CE94:$CT94)/CD92</f>
        <v>147.62364886120778</v>
      </c>
      <c r="CE95" s="45">
        <f>SUM(CF94:$CT94)/CE92</f>
        <v>101.31988232774705</v>
      </c>
      <c r="CF95" s="45">
        <f>SUM(CG94:$CT94)/CF92</f>
        <v>54.877204494685984</v>
      </c>
      <c r="CG95" s="45">
        <f>SUM(CH94:$CT94)/CG92</f>
        <v>8.295198628125673</v>
      </c>
      <c r="CH95" s="45">
        <f>SUM(CI94:$CT94)/CH92</f>
        <v>2.1901353096505116E-13</v>
      </c>
      <c r="CI95" s="45">
        <f>SUM(CJ94:$CT94)/CI92</f>
        <v>425.0084196580182</v>
      </c>
      <c r="CJ95" s="45">
        <f>SUM(CK94:$CT94)/CJ92</f>
        <v>379.53680743694775</v>
      </c>
      <c r="CK95" s="45">
        <f>SUM(CL94:$CT94)/CK92</f>
        <v>333.92878037921434</v>
      </c>
      <c r="CL95" s="45">
        <f>SUM(CM94:$CT94)/CL92</f>
        <v>288.18392924030763</v>
      </c>
      <c r="CM95" s="45">
        <f>SUM(CN94:$CT94)/CM92</f>
        <v>242.30184354798413</v>
      </c>
      <c r="CN95" s="45">
        <f>SUM(CO94:$CT94)/CN92</f>
        <v>196.28211159858378</v>
      </c>
      <c r="CO95" s="45">
        <f>SUM(CP94:$CT94)/CO92</f>
        <v>150.12432045333517</v>
      </c>
      <c r="CP95" s="45">
        <f>SUM(CQ94:$CT94)/CP92</f>
        <v>103.8280559346508</v>
      </c>
      <c r="CQ95" s="45">
        <f>SUM(CR94:$CT94)/CQ92</f>
        <v>57.392902622410425</v>
      </c>
      <c r="CR95" s="45">
        <f>SUM(CS94:$CT94)/CR92</f>
        <v>10.81844385023331</v>
      </c>
      <c r="CS95" s="45">
        <f>SUM(CT94:$CT94)/CS92</f>
        <v>0</v>
      </c>
      <c r="CT95" s="45">
        <v>0</v>
      </c>
    </row>
    <row r="96" spans="1:98" ht="13.5">
      <c r="A96" s="26"/>
      <c r="B96" s="31" t="s">
        <v>11</v>
      </c>
      <c r="C96" s="61">
        <f>E1</f>
        <v>0.005</v>
      </c>
      <c r="D96" s="62">
        <f aca="true" t="shared" si="206" ref="D96:S97">C96</f>
        <v>0.005</v>
      </c>
      <c r="E96" s="62">
        <f t="shared" si="206"/>
        <v>0.005</v>
      </c>
      <c r="F96" s="62">
        <f t="shared" si="206"/>
        <v>0.005</v>
      </c>
      <c r="G96" s="62">
        <f t="shared" si="206"/>
        <v>0.005</v>
      </c>
      <c r="H96" s="62">
        <f t="shared" si="206"/>
        <v>0.005</v>
      </c>
      <c r="I96" s="62">
        <f t="shared" si="206"/>
        <v>0.005</v>
      </c>
      <c r="J96" s="62">
        <f t="shared" si="206"/>
        <v>0.005</v>
      </c>
      <c r="K96" s="62">
        <f t="shared" si="206"/>
        <v>0.005</v>
      </c>
      <c r="L96" s="62">
        <f t="shared" si="206"/>
        <v>0.005</v>
      </c>
      <c r="M96" s="62">
        <f t="shared" si="206"/>
        <v>0.005</v>
      </c>
      <c r="N96" s="62">
        <f t="shared" si="206"/>
        <v>0.005</v>
      </c>
      <c r="O96" s="62">
        <f t="shared" si="206"/>
        <v>0.005</v>
      </c>
      <c r="P96" s="62">
        <f t="shared" si="206"/>
        <v>0.005</v>
      </c>
      <c r="Q96" s="62">
        <f t="shared" si="206"/>
        <v>0.005</v>
      </c>
      <c r="R96" s="62">
        <f t="shared" si="206"/>
        <v>0.005</v>
      </c>
      <c r="S96" s="62">
        <f t="shared" si="206"/>
        <v>0.005</v>
      </c>
      <c r="T96" s="62">
        <f aca="true" t="shared" si="207" ref="T96:CE97">S96</f>
        <v>0.005</v>
      </c>
      <c r="U96" s="62">
        <f t="shared" si="207"/>
        <v>0.005</v>
      </c>
      <c r="V96" s="62">
        <f t="shared" si="207"/>
        <v>0.005</v>
      </c>
      <c r="W96" s="62">
        <f t="shared" si="207"/>
        <v>0.005</v>
      </c>
      <c r="X96" s="62">
        <f t="shared" si="207"/>
        <v>0.005</v>
      </c>
      <c r="Y96" s="62">
        <f t="shared" si="207"/>
        <v>0.005</v>
      </c>
      <c r="Z96" s="62">
        <f t="shared" si="207"/>
        <v>0.005</v>
      </c>
      <c r="AA96" s="62">
        <f t="shared" si="207"/>
        <v>0.005</v>
      </c>
      <c r="AB96" s="62">
        <f t="shared" si="207"/>
        <v>0.005</v>
      </c>
      <c r="AC96" s="62">
        <f t="shared" si="207"/>
        <v>0.005</v>
      </c>
      <c r="AD96" s="62">
        <f t="shared" si="207"/>
        <v>0.005</v>
      </c>
      <c r="AE96" s="62">
        <f t="shared" si="207"/>
        <v>0.005</v>
      </c>
      <c r="AF96" s="62">
        <f t="shared" si="207"/>
        <v>0.005</v>
      </c>
      <c r="AG96" s="62">
        <f t="shared" si="207"/>
        <v>0.005</v>
      </c>
      <c r="AH96" s="62">
        <f t="shared" si="207"/>
        <v>0.005</v>
      </c>
      <c r="AI96" s="62">
        <f t="shared" si="207"/>
        <v>0.005</v>
      </c>
      <c r="AJ96" s="62">
        <f t="shared" si="207"/>
        <v>0.005</v>
      </c>
      <c r="AK96" s="62">
        <f t="shared" si="207"/>
        <v>0.005</v>
      </c>
      <c r="AL96" s="62">
        <f t="shared" si="207"/>
        <v>0.005</v>
      </c>
      <c r="AM96" s="62">
        <f t="shared" si="207"/>
        <v>0.005</v>
      </c>
      <c r="AN96" s="62">
        <f t="shared" si="207"/>
        <v>0.005</v>
      </c>
      <c r="AO96" s="62">
        <f t="shared" si="207"/>
        <v>0.005</v>
      </c>
      <c r="AP96" s="62">
        <f t="shared" si="207"/>
        <v>0.005</v>
      </c>
      <c r="AQ96" s="62">
        <f t="shared" si="207"/>
        <v>0.005</v>
      </c>
      <c r="AR96" s="62">
        <f t="shared" si="207"/>
        <v>0.005</v>
      </c>
      <c r="AS96" s="62">
        <f t="shared" si="207"/>
        <v>0.005</v>
      </c>
      <c r="AT96" s="62">
        <f t="shared" si="207"/>
        <v>0.005</v>
      </c>
      <c r="AU96" s="62">
        <f t="shared" si="207"/>
        <v>0.005</v>
      </c>
      <c r="AV96" s="62">
        <f t="shared" si="207"/>
        <v>0.005</v>
      </c>
      <c r="AW96" s="62">
        <f t="shared" si="207"/>
        <v>0.005</v>
      </c>
      <c r="AX96" s="62">
        <f t="shared" si="207"/>
        <v>0.005</v>
      </c>
      <c r="AY96" s="62">
        <f t="shared" si="207"/>
        <v>0.005</v>
      </c>
      <c r="AZ96" s="62">
        <f t="shared" si="207"/>
        <v>0.005</v>
      </c>
      <c r="BA96" s="62">
        <f t="shared" si="207"/>
        <v>0.005</v>
      </c>
      <c r="BB96" s="62">
        <f t="shared" si="207"/>
        <v>0.005</v>
      </c>
      <c r="BC96" s="62">
        <f t="shared" si="207"/>
        <v>0.005</v>
      </c>
      <c r="BD96" s="62">
        <f t="shared" si="207"/>
        <v>0.005</v>
      </c>
      <c r="BE96" s="62">
        <f t="shared" si="207"/>
        <v>0.005</v>
      </c>
      <c r="BF96" s="62">
        <f t="shared" si="207"/>
        <v>0.005</v>
      </c>
      <c r="BG96" s="62">
        <f t="shared" si="207"/>
        <v>0.005</v>
      </c>
      <c r="BH96" s="62">
        <f t="shared" si="207"/>
        <v>0.005</v>
      </c>
      <c r="BI96" s="62">
        <f t="shared" si="207"/>
        <v>0.005</v>
      </c>
      <c r="BJ96" s="62">
        <f t="shared" si="207"/>
        <v>0.005</v>
      </c>
      <c r="BK96" s="62">
        <f t="shared" si="207"/>
        <v>0.005</v>
      </c>
      <c r="BL96" s="62">
        <f t="shared" si="207"/>
        <v>0.005</v>
      </c>
      <c r="BM96" s="62">
        <f t="shared" si="207"/>
        <v>0.005</v>
      </c>
      <c r="BN96" s="62">
        <f t="shared" si="207"/>
        <v>0.005</v>
      </c>
      <c r="BO96" s="62">
        <f t="shared" si="207"/>
        <v>0.005</v>
      </c>
      <c r="BP96" s="62">
        <f t="shared" si="207"/>
        <v>0.005</v>
      </c>
      <c r="BQ96" s="62">
        <f t="shared" si="207"/>
        <v>0.005</v>
      </c>
      <c r="BR96" s="62">
        <f t="shared" si="207"/>
        <v>0.005</v>
      </c>
      <c r="BS96" s="62">
        <f t="shared" si="207"/>
        <v>0.005</v>
      </c>
      <c r="BT96" s="62">
        <f t="shared" si="207"/>
        <v>0.005</v>
      </c>
      <c r="BU96" s="62">
        <f t="shared" si="207"/>
        <v>0.005</v>
      </c>
      <c r="BV96" s="62">
        <f t="shared" si="207"/>
        <v>0.005</v>
      </c>
      <c r="BW96" s="62">
        <f t="shared" si="207"/>
        <v>0.005</v>
      </c>
      <c r="BX96" s="62">
        <f t="shared" si="207"/>
        <v>0.005</v>
      </c>
      <c r="BY96" s="62">
        <f t="shared" si="207"/>
        <v>0.005</v>
      </c>
      <c r="BZ96" s="62">
        <f t="shared" si="207"/>
        <v>0.005</v>
      </c>
      <c r="CA96" s="62">
        <f t="shared" si="207"/>
        <v>0.005</v>
      </c>
      <c r="CB96" s="62">
        <f t="shared" si="207"/>
        <v>0.005</v>
      </c>
      <c r="CC96" s="62">
        <f t="shared" si="207"/>
        <v>0.005</v>
      </c>
      <c r="CD96" s="62">
        <f t="shared" si="207"/>
        <v>0.005</v>
      </c>
      <c r="CE96" s="62">
        <f t="shared" si="207"/>
        <v>0.005</v>
      </c>
      <c r="CF96" s="62">
        <f aca="true" t="shared" si="208" ref="CF96:CT97">CE96</f>
        <v>0.005</v>
      </c>
      <c r="CG96" s="62">
        <f t="shared" si="208"/>
        <v>0.005</v>
      </c>
      <c r="CH96" s="62">
        <f t="shared" si="208"/>
        <v>0.005</v>
      </c>
      <c r="CI96" s="62">
        <f t="shared" si="208"/>
        <v>0.005</v>
      </c>
      <c r="CJ96" s="62">
        <f t="shared" si="208"/>
        <v>0.005</v>
      </c>
      <c r="CK96" s="62">
        <f t="shared" si="208"/>
        <v>0.005</v>
      </c>
      <c r="CL96" s="62">
        <f t="shared" si="208"/>
        <v>0.005</v>
      </c>
      <c r="CM96" s="62">
        <f t="shared" si="208"/>
        <v>0.005</v>
      </c>
      <c r="CN96" s="62">
        <f t="shared" si="208"/>
        <v>0.005</v>
      </c>
      <c r="CO96" s="62">
        <f t="shared" si="208"/>
        <v>0.005</v>
      </c>
      <c r="CP96" s="62">
        <f t="shared" si="208"/>
        <v>0.005</v>
      </c>
      <c r="CQ96" s="62">
        <f t="shared" si="208"/>
        <v>0.005</v>
      </c>
      <c r="CR96" s="62">
        <f t="shared" si="208"/>
        <v>0.005</v>
      </c>
      <c r="CS96" s="62">
        <f t="shared" si="208"/>
        <v>0.005</v>
      </c>
      <c r="CT96" s="62">
        <f t="shared" si="208"/>
        <v>0.005</v>
      </c>
    </row>
    <row r="97" spans="1:98" ht="13.5">
      <c r="A97" s="26"/>
      <c r="B97" s="26" t="s">
        <v>12</v>
      </c>
      <c r="C97" s="61">
        <f>C96</f>
        <v>0.005</v>
      </c>
      <c r="D97" s="61">
        <f t="shared" si="206"/>
        <v>0.005</v>
      </c>
      <c r="E97" s="61">
        <f t="shared" si="206"/>
        <v>0.005</v>
      </c>
      <c r="F97" s="61">
        <f t="shared" si="206"/>
        <v>0.005</v>
      </c>
      <c r="G97" s="61">
        <f t="shared" si="206"/>
        <v>0.005</v>
      </c>
      <c r="H97" s="61">
        <f t="shared" si="206"/>
        <v>0.005</v>
      </c>
      <c r="I97" s="61">
        <f t="shared" si="206"/>
        <v>0.005</v>
      </c>
      <c r="J97" s="61">
        <f t="shared" si="206"/>
        <v>0.005</v>
      </c>
      <c r="K97" s="61">
        <f t="shared" si="206"/>
        <v>0.005</v>
      </c>
      <c r="L97" s="61">
        <f t="shared" si="206"/>
        <v>0.005</v>
      </c>
      <c r="M97" s="61">
        <f t="shared" si="206"/>
        <v>0.005</v>
      </c>
      <c r="N97" s="61">
        <f t="shared" si="206"/>
        <v>0.005</v>
      </c>
      <c r="O97" s="61">
        <f t="shared" si="206"/>
        <v>0.005</v>
      </c>
      <c r="P97" s="61">
        <f t="shared" si="206"/>
        <v>0.005</v>
      </c>
      <c r="Q97" s="61">
        <f t="shared" si="206"/>
        <v>0.005</v>
      </c>
      <c r="R97" s="61">
        <f t="shared" si="206"/>
        <v>0.005</v>
      </c>
      <c r="S97" s="61">
        <f t="shared" si="206"/>
        <v>0.005</v>
      </c>
      <c r="T97" s="61">
        <f t="shared" si="207"/>
        <v>0.005</v>
      </c>
      <c r="U97" s="61">
        <f t="shared" si="207"/>
        <v>0.005</v>
      </c>
      <c r="V97" s="61">
        <f t="shared" si="207"/>
        <v>0.005</v>
      </c>
      <c r="W97" s="61">
        <f t="shared" si="207"/>
        <v>0.005</v>
      </c>
      <c r="X97" s="61">
        <f t="shared" si="207"/>
        <v>0.005</v>
      </c>
      <c r="Y97" s="61">
        <f t="shared" si="207"/>
        <v>0.005</v>
      </c>
      <c r="Z97" s="61">
        <f t="shared" si="207"/>
        <v>0.005</v>
      </c>
      <c r="AA97" s="61">
        <f t="shared" si="207"/>
        <v>0.005</v>
      </c>
      <c r="AB97" s="61">
        <f t="shared" si="207"/>
        <v>0.005</v>
      </c>
      <c r="AC97" s="61">
        <f t="shared" si="207"/>
        <v>0.005</v>
      </c>
      <c r="AD97" s="61">
        <f t="shared" si="207"/>
        <v>0.005</v>
      </c>
      <c r="AE97" s="61">
        <f t="shared" si="207"/>
        <v>0.005</v>
      </c>
      <c r="AF97" s="61">
        <f t="shared" si="207"/>
        <v>0.005</v>
      </c>
      <c r="AG97" s="61">
        <f t="shared" si="207"/>
        <v>0.005</v>
      </c>
      <c r="AH97" s="61">
        <f t="shared" si="207"/>
        <v>0.005</v>
      </c>
      <c r="AI97" s="61">
        <f t="shared" si="207"/>
        <v>0.005</v>
      </c>
      <c r="AJ97" s="61">
        <f t="shared" si="207"/>
        <v>0.005</v>
      </c>
      <c r="AK97" s="61">
        <f t="shared" si="207"/>
        <v>0.005</v>
      </c>
      <c r="AL97" s="61">
        <f t="shared" si="207"/>
        <v>0.005</v>
      </c>
      <c r="AM97" s="61">
        <f t="shared" si="207"/>
        <v>0.005</v>
      </c>
      <c r="AN97" s="61">
        <f t="shared" si="207"/>
        <v>0.005</v>
      </c>
      <c r="AO97" s="61">
        <f t="shared" si="207"/>
        <v>0.005</v>
      </c>
      <c r="AP97" s="61">
        <f t="shared" si="207"/>
        <v>0.005</v>
      </c>
      <c r="AQ97" s="61">
        <f t="shared" si="207"/>
        <v>0.005</v>
      </c>
      <c r="AR97" s="61">
        <f t="shared" si="207"/>
        <v>0.005</v>
      </c>
      <c r="AS97" s="61">
        <f t="shared" si="207"/>
        <v>0.005</v>
      </c>
      <c r="AT97" s="61">
        <f t="shared" si="207"/>
        <v>0.005</v>
      </c>
      <c r="AU97" s="61">
        <f t="shared" si="207"/>
        <v>0.005</v>
      </c>
      <c r="AV97" s="61">
        <f t="shared" si="207"/>
        <v>0.005</v>
      </c>
      <c r="AW97" s="61">
        <f t="shared" si="207"/>
        <v>0.005</v>
      </c>
      <c r="AX97" s="61">
        <f t="shared" si="207"/>
        <v>0.005</v>
      </c>
      <c r="AY97" s="61">
        <f t="shared" si="207"/>
        <v>0.005</v>
      </c>
      <c r="AZ97" s="61">
        <f t="shared" si="207"/>
        <v>0.005</v>
      </c>
      <c r="BA97" s="61">
        <f t="shared" si="207"/>
        <v>0.005</v>
      </c>
      <c r="BB97" s="61">
        <f t="shared" si="207"/>
        <v>0.005</v>
      </c>
      <c r="BC97" s="61">
        <f t="shared" si="207"/>
        <v>0.005</v>
      </c>
      <c r="BD97" s="61">
        <f t="shared" si="207"/>
        <v>0.005</v>
      </c>
      <c r="BE97" s="61">
        <f t="shared" si="207"/>
        <v>0.005</v>
      </c>
      <c r="BF97" s="61">
        <f t="shared" si="207"/>
        <v>0.005</v>
      </c>
      <c r="BG97" s="61">
        <f t="shared" si="207"/>
        <v>0.005</v>
      </c>
      <c r="BH97" s="61">
        <f t="shared" si="207"/>
        <v>0.005</v>
      </c>
      <c r="BI97" s="61">
        <f t="shared" si="207"/>
        <v>0.005</v>
      </c>
      <c r="BJ97" s="61">
        <f t="shared" si="207"/>
        <v>0.005</v>
      </c>
      <c r="BK97" s="61">
        <f t="shared" si="207"/>
        <v>0.005</v>
      </c>
      <c r="BL97" s="61">
        <f t="shared" si="207"/>
        <v>0.005</v>
      </c>
      <c r="BM97" s="61">
        <f t="shared" si="207"/>
        <v>0.005</v>
      </c>
      <c r="BN97" s="61">
        <f t="shared" si="207"/>
        <v>0.005</v>
      </c>
      <c r="BO97" s="61">
        <f t="shared" si="207"/>
        <v>0.005</v>
      </c>
      <c r="BP97" s="61">
        <f t="shared" si="207"/>
        <v>0.005</v>
      </c>
      <c r="BQ97" s="61">
        <f t="shared" si="207"/>
        <v>0.005</v>
      </c>
      <c r="BR97" s="61">
        <f t="shared" si="207"/>
        <v>0.005</v>
      </c>
      <c r="BS97" s="61">
        <f t="shared" si="207"/>
        <v>0.005</v>
      </c>
      <c r="BT97" s="61">
        <f t="shared" si="207"/>
        <v>0.005</v>
      </c>
      <c r="BU97" s="61">
        <f t="shared" si="207"/>
        <v>0.005</v>
      </c>
      <c r="BV97" s="61">
        <f t="shared" si="207"/>
        <v>0.005</v>
      </c>
      <c r="BW97" s="61">
        <f t="shared" si="207"/>
        <v>0.005</v>
      </c>
      <c r="BX97" s="61">
        <f t="shared" si="207"/>
        <v>0.005</v>
      </c>
      <c r="BY97" s="61">
        <f t="shared" si="207"/>
        <v>0.005</v>
      </c>
      <c r="BZ97" s="61">
        <f t="shared" si="207"/>
        <v>0.005</v>
      </c>
      <c r="CA97" s="61">
        <f t="shared" si="207"/>
        <v>0.005</v>
      </c>
      <c r="CB97" s="61">
        <f t="shared" si="207"/>
        <v>0.005</v>
      </c>
      <c r="CC97" s="61">
        <f t="shared" si="207"/>
        <v>0.005</v>
      </c>
      <c r="CD97" s="61">
        <f t="shared" si="207"/>
        <v>0.005</v>
      </c>
      <c r="CE97" s="61">
        <f t="shared" si="207"/>
        <v>0.005</v>
      </c>
      <c r="CF97" s="61">
        <f t="shared" si="208"/>
        <v>0.005</v>
      </c>
      <c r="CG97" s="61">
        <f t="shared" si="208"/>
        <v>0.005</v>
      </c>
      <c r="CH97" s="61">
        <f t="shared" si="208"/>
        <v>0.005</v>
      </c>
      <c r="CI97" s="61">
        <f t="shared" si="208"/>
        <v>0.005</v>
      </c>
      <c r="CJ97" s="61">
        <f t="shared" si="208"/>
        <v>0.005</v>
      </c>
      <c r="CK97" s="61">
        <f t="shared" si="208"/>
        <v>0.005</v>
      </c>
      <c r="CL97" s="61">
        <f t="shared" si="208"/>
        <v>0.005</v>
      </c>
      <c r="CM97" s="61">
        <f t="shared" si="208"/>
        <v>0.005</v>
      </c>
      <c r="CN97" s="61">
        <f t="shared" si="208"/>
        <v>0.005</v>
      </c>
      <c r="CO97" s="61">
        <f t="shared" si="208"/>
        <v>0.005</v>
      </c>
      <c r="CP97" s="61">
        <f t="shared" si="208"/>
        <v>0.005</v>
      </c>
      <c r="CQ97" s="61">
        <f t="shared" si="208"/>
        <v>0.005</v>
      </c>
      <c r="CR97" s="61">
        <f t="shared" si="208"/>
        <v>0.005</v>
      </c>
      <c r="CS97" s="61">
        <f t="shared" si="208"/>
        <v>0.005</v>
      </c>
      <c r="CT97" s="61">
        <f t="shared" si="208"/>
        <v>0.005</v>
      </c>
    </row>
    <row r="98" spans="1:98" ht="13.5">
      <c r="A98" s="63"/>
      <c r="B98" s="63" t="s">
        <v>13</v>
      </c>
      <c r="C98" s="64">
        <f aca="true" t="shared" si="209" ref="C98:AH98">(C97-C82)/C83</f>
        <v>0.22222222222222224</v>
      </c>
      <c r="D98" s="64">
        <f t="shared" si="209"/>
        <v>0.22222222222222224</v>
      </c>
      <c r="E98" s="64">
        <f t="shared" si="209"/>
        <v>0.22222222222222224</v>
      </c>
      <c r="F98" s="64">
        <f t="shared" si="209"/>
        <v>0.22222222222222224</v>
      </c>
      <c r="G98" s="64">
        <f t="shared" si="209"/>
        <v>0.22222222222222224</v>
      </c>
      <c r="H98" s="64">
        <f t="shared" si="209"/>
        <v>0.22222222222222224</v>
      </c>
      <c r="I98" s="64">
        <f t="shared" si="209"/>
        <v>0.22222222222222224</v>
      </c>
      <c r="J98" s="64">
        <f t="shared" si="209"/>
        <v>0.22222222222222224</v>
      </c>
      <c r="K98" s="64">
        <f t="shared" si="209"/>
        <v>0.22222222222222224</v>
      </c>
      <c r="L98" s="64">
        <f t="shared" si="209"/>
        <v>0.22222222222222224</v>
      </c>
      <c r="M98" s="64">
        <f t="shared" si="209"/>
        <v>0.22222222222222224</v>
      </c>
      <c r="N98" s="64">
        <f t="shared" si="209"/>
        <v>0.22222222222222224</v>
      </c>
      <c r="O98" s="64">
        <f t="shared" si="209"/>
        <v>0.22222222222222224</v>
      </c>
      <c r="P98" s="64">
        <f t="shared" si="209"/>
        <v>0.22222222222222224</v>
      </c>
      <c r="Q98" s="64">
        <f t="shared" si="209"/>
        <v>0.22222222222222224</v>
      </c>
      <c r="R98" s="64">
        <f t="shared" si="209"/>
        <v>0.22222222222222224</v>
      </c>
      <c r="S98" s="64">
        <f t="shared" si="209"/>
        <v>0.22222222222222224</v>
      </c>
      <c r="T98" s="64">
        <f t="shared" si="209"/>
        <v>0.22222222222222224</v>
      </c>
      <c r="U98" s="64">
        <f t="shared" si="209"/>
        <v>0.22222222222222224</v>
      </c>
      <c r="V98" s="64">
        <f t="shared" si="209"/>
        <v>0.22222222222222224</v>
      </c>
      <c r="W98" s="64">
        <f t="shared" si="209"/>
        <v>0.22222222222222224</v>
      </c>
      <c r="X98" s="64">
        <f t="shared" si="209"/>
        <v>0.22222222222222224</v>
      </c>
      <c r="Y98" s="64">
        <f t="shared" si="209"/>
        <v>0.22222222222222224</v>
      </c>
      <c r="Z98" s="64">
        <f t="shared" si="209"/>
        <v>0.22222222222222224</v>
      </c>
      <c r="AA98" s="64">
        <f t="shared" si="209"/>
        <v>0.22222222222222224</v>
      </c>
      <c r="AB98" s="64">
        <f t="shared" si="209"/>
        <v>0.22222222222222224</v>
      </c>
      <c r="AC98" s="64">
        <f t="shared" si="209"/>
        <v>0.22222222222222224</v>
      </c>
      <c r="AD98" s="64">
        <f t="shared" si="209"/>
        <v>0.22222222222222224</v>
      </c>
      <c r="AE98" s="64">
        <f t="shared" si="209"/>
        <v>0.22222222222222224</v>
      </c>
      <c r="AF98" s="64">
        <f t="shared" si="209"/>
        <v>0.22222222222222224</v>
      </c>
      <c r="AG98" s="64">
        <f t="shared" si="209"/>
        <v>0.22222222222222224</v>
      </c>
      <c r="AH98" s="64">
        <f t="shared" si="209"/>
        <v>0.22222222222222224</v>
      </c>
      <c r="AI98" s="64">
        <f aca="true" t="shared" si="210" ref="AI98:BN98">(AI97-AI82)/AI83</f>
        <v>0.22222222222222224</v>
      </c>
      <c r="AJ98" s="64">
        <f t="shared" si="210"/>
        <v>0.22222222222222224</v>
      </c>
      <c r="AK98" s="64">
        <f t="shared" si="210"/>
        <v>0.22222222222222224</v>
      </c>
      <c r="AL98" s="64">
        <f t="shared" si="210"/>
        <v>0.22222222222222224</v>
      </c>
      <c r="AM98" s="64">
        <f t="shared" si="210"/>
        <v>0.22222222222222224</v>
      </c>
      <c r="AN98" s="64">
        <f t="shared" si="210"/>
        <v>0.22222222222222224</v>
      </c>
      <c r="AO98" s="64">
        <f t="shared" si="210"/>
        <v>0.22222222222222224</v>
      </c>
      <c r="AP98" s="64">
        <f t="shared" si="210"/>
        <v>0.22222222222222224</v>
      </c>
      <c r="AQ98" s="64">
        <f t="shared" si="210"/>
        <v>0.22222222222222224</v>
      </c>
      <c r="AR98" s="64">
        <f t="shared" si="210"/>
        <v>0.22222222222222224</v>
      </c>
      <c r="AS98" s="64">
        <f t="shared" si="210"/>
        <v>0.22222222222222224</v>
      </c>
      <c r="AT98" s="64">
        <f t="shared" si="210"/>
        <v>0.22222222222222224</v>
      </c>
      <c r="AU98" s="64">
        <f t="shared" si="210"/>
        <v>0.22222222222222224</v>
      </c>
      <c r="AV98" s="64">
        <f t="shared" si="210"/>
        <v>0.22222222222222224</v>
      </c>
      <c r="AW98" s="64">
        <f t="shared" si="210"/>
        <v>0.22222222222222224</v>
      </c>
      <c r="AX98" s="64">
        <f t="shared" si="210"/>
        <v>0.22222222222222224</v>
      </c>
      <c r="AY98" s="64">
        <f t="shared" si="210"/>
        <v>0.22222222222222224</v>
      </c>
      <c r="AZ98" s="64">
        <f t="shared" si="210"/>
        <v>0.22222222222222224</v>
      </c>
      <c r="BA98" s="64">
        <f t="shared" si="210"/>
        <v>0.22222222222222224</v>
      </c>
      <c r="BB98" s="64">
        <f t="shared" si="210"/>
        <v>0.22222222222222224</v>
      </c>
      <c r="BC98" s="64">
        <f t="shared" si="210"/>
        <v>0.22222222222222224</v>
      </c>
      <c r="BD98" s="64">
        <f t="shared" si="210"/>
        <v>0.22222222222222224</v>
      </c>
      <c r="BE98" s="64">
        <f t="shared" si="210"/>
        <v>0.22222222222222224</v>
      </c>
      <c r="BF98" s="64">
        <f t="shared" si="210"/>
        <v>0.22222222222222224</v>
      </c>
      <c r="BG98" s="64">
        <f t="shared" si="210"/>
        <v>0.22222222222222224</v>
      </c>
      <c r="BH98" s="64">
        <f t="shared" si="210"/>
        <v>0.22222222222222224</v>
      </c>
      <c r="BI98" s="64">
        <f t="shared" si="210"/>
        <v>0.22222222222222224</v>
      </c>
      <c r="BJ98" s="64">
        <f t="shared" si="210"/>
        <v>0.22222222222222224</v>
      </c>
      <c r="BK98" s="64">
        <f t="shared" si="210"/>
        <v>0.22222222222222224</v>
      </c>
      <c r="BL98" s="64">
        <f t="shared" si="210"/>
        <v>0.22222222222222224</v>
      </c>
      <c r="BM98" s="64">
        <f t="shared" si="210"/>
        <v>0.22222222222222224</v>
      </c>
      <c r="BN98" s="64">
        <f t="shared" si="210"/>
        <v>0.22222222222222224</v>
      </c>
      <c r="BO98" s="64">
        <f aca="true" t="shared" si="211" ref="BO98:CT98">(BO97-BO82)/BO83</f>
        <v>0.22222222222222224</v>
      </c>
      <c r="BP98" s="64">
        <f t="shared" si="211"/>
        <v>0.22222222222222224</v>
      </c>
      <c r="BQ98" s="64">
        <f t="shared" si="211"/>
        <v>0.22222222222222224</v>
      </c>
      <c r="BR98" s="64">
        <f t="shared" si="211"/>
        <v>0.22222222222222224</v>
      </c>
      <c r="BS98" s="64">
        <f t="shared" si="211"/>
        <v>0.22222222222222224</v>
      </c>
      <c r="BT98" s="64">
        <f t="shared" si="211"/>
        <v>0.22222222222222224</v>
      </c>
      <c r="BU98" s="64">
        <f t="shared" si="211"/>
        <v>0.22222222222222224</v>
      </c>
      <c r="BV98" s="64">
        <f t="shared" si="211"/>
        <v>0.22222222222222224</v>
      </c>
      <c r="BW98" s="64">
        <f t="shared" si="211"/>
        <v>0.22222222222222224</v>
      </c>
      <c r="BX98" s="64">
        <f t="shared" si="211"/>
        <v>0.22222222222222224</v>
      </c>
      <c r="BY98" s="64">
        <f t="shared" si="211"/>
        <v>0.22222222222222224</v>
      </c>
      <c r="BZ98" s="64">
        <f t="shared" si="211"/>
        <v>0.22222222222222224</v>
      </c>
      <c r="CA98" s="64">
        <f t="shared" si="211"/>
        <v>0.22222222222222224</v>
      </c>
      <c r="CB98" s="64">
        <f t="shared" si="211"/>
        <v>0.22222222222222224</v>
      </c>
      <c r="CC98" s="64">
        <f t="shared" si="211"/>
        <v>0.22222222222222224</v>
      </c>
      <c r="CD98" s="64">
        <f t="shared" si="211"/>
        <v>0.22222222222222224</v>
      </c>
      <c r="CE98" s="64">
        <f t="shared" si="211"/>
        <v>0.22222222222222224</v>
      </c>
      <c r="CF98" s="64">
        <f t="shared" si="211"/>
        <v>0.22222222222222224</v>
      </c>
      <c r="CG98" s="64">
        <f t="shared" si="211"/>
        <v>0.22222222222222224</v>
      </c>
      <c r="CH98" s="64">
        <f t="shared" si="211"/>
        <v>0.22222222222222224</v>
      </c>
      <c r="CI98" s="64">
        <f t="shared" si="211"/>
        <v>0.22222222222222224</v>
      </c>
      <c r="CJ98" s="64">
        <f t="shared" si="211"/>
        <v>0.22222222222222224</v>
      </c>
      <c r="CK98" s="64">
        <f t="shared" si="211"/>
        <v>0.22222222222222224</v>
      </c>
      <c r="CL98" s="64">
        <f t="shared" si="211"/>
        <v>0.22222222222222224</v>
      </c>
      <c r="CM98" s="64">
        <f t="shared" si="211"/>
        <v>0.22222222222222224</v>
      </c>
      <c r="CN98" s="64">
        <f t="shared" si="211"/>
        <v>0.22222222222222224</v>
      </c>
      <c r="CO98" s="64">
        <f t="shared" si="211"/>
        <v>0.22222222222222224</v>
      </c>
      <c r="CP98" s="64">
        <f t="shared" si="211"/>
        <v>0.22222222222222224</v>
      </c>
      <c r="CQ98" s="64">
        <f t="shared" si="211"/>
        <v>0.22222222222222224</v>
      </c>
      <c r="CR98" s="64">
        <f t="shared" si="211"/>
        <v>0.22222222222222224</v>
      </c>
      <c r="CS98" s="64">
        <f t="shared" si="211"/>
        <v>0.22222222222222224</v>
      </c>
      <c r="CT98" s="64">
        <f t="shared" si="211"/>
        <v>0.22222222222222224</v>
      </c>
    </row>
    <row r="99" spans="1:98" ht="15.75" customHeight="1">
      <c r="A99" s="26"/>
      <c r="B99" s="65" t="s">
        <v>14</v>
      </c>
      <c r="C99" s="41"/>
      <c r="D99" s="41">
        <f aca="true" t="shared" si="212" ref="D99:AI99">C91*C84*C23/C22</f>
        <v>5.703668253715119</v>
      </c>
      <c r="E99" s="41">
        <f t="shared" si="212"/>
        <v>5.053699258476263</v>
      </c>
      <c r="F99" s="41">
        <f t="shared" si="212"/>
        <v>4.415121956251692</v>
      </c>
      <c r="G99" s="41">
        <f t="shared" si="212"/>
        <v>3.7877036901204475</v>
      </c>
      <c r="H99" s="41">
        <f t="shared" si="212"/>
        <v>3.171216441830809</v>
      </c>
      <c r="I99" s="41">
        <f t="shared" si="212"/>
        <v>2.5654367389835016</v>
      </c>
      <c r="J99" s="41">
        <f t="shared" si="212"/>
        <v>1.9701455640711074</v>
      </c>
      <c r="K99" s="41">
        <f t="shared" si="212"/>
        <v>1.385128265336564</v>
      </c>
      <c r="L99" s="41">
        <f t="shared" si="212"/>
        <v>0.8101744694143513</v>
      </c>
      <c r="M99" s="41">
        <f t="shared" si="212"/>
        <v>0.24507799571873695</v>
      </c>
      <c r="N99" s="41">
        <f t="shared" si="212"/>
        <v>0</v>
      </c>
      <c r="O99" s="41">
        <f t="shared" si="212"/>
        <v>0</v>
      </c>
      <c r="P99" s="41">
        <f t="shared" si="212"/>
        <v>4.635301579648903</v>
      </c>
      <c r="Q99" s="41">
        <f t="shared" si="212"/>
        <v>4.12573865231884</v>
      </c>
      <c r="R99" s="41">
        <f t="shared" si="212"/>
        <v>3.6251164128481665</v>
      </c>
      <c r="S99" s="41">
        <f t="shared" si="212"/>
        <v>3.1332522957676336</v>
      </c>
      <c r="T99" s="41">
        <f t="shared" si="212"/>
        <v>2.64996737566224</v>
      </c>
      <c r="U99" s="41">
        <f t="shared" si="212"/>
        <v>2.175086294336385</v>
      </c>
      <c r="V99" s="41">
        <f t="shared" si="212"/>
        <v>1.708437189435609</v>
      </c>
      <c r="W99" s="41">
        <f t="shared" si="212"/>
        <v>1.2498516244958064</v>
      </c>
      <c r="X99" s="41">
        <f t="shared" si="212"/>
        <v>0.7991645203913463</v>
      </c>
      <c r="Y99" s="41">
        <f t="shared" si="212"/>
        <v>0.35621408815413186</v>
      </c>
      <c r="Z99" s="41">
        <f t="shared" si="212"/>
        <v>0</v>
      </c>
      <c r="AA99" s="41">
        <f t="shared" si="212"/>
        <v>-9.663381206337363E-17</v>
      </c>
      <c r="AB99" s="41">
        <f t="shared" si="212"/>
        <v>3.6373986691048286</v>
      </c>
      <c r="AC99" s="41">
        <f t="shared" si="212"/>
        <v>3.2375361182336664</v>
      </c>
      <c r="AD99" s="41">
        <f t="shared" si="212"/>
        <v>2.844689474647461</v>
      </c>
      <c r="AE99" s="41">
        <f t="shared" si="212"/>
        <v>2.4587154761693153</v>
      </c>
      <c r="AF99" s="41">
        <f t="shared" si="212"/>
        <v>2.079473717033777</v>
      </c>
      <c r="AG99" s="41">
        <f t="shared" si="212"/>
        <v>1.7068265907321123</v>
      </c>
      <c r="AH99" s="41">
        <f t="shared" si="212"/>
        <v>1.340639234000598</v>
      </c>
      <c r="AI99" s="41">
        <f t="shared" si="212"/>
        <v>0.980779471928964</v>
      </c>
      <c r="AJ99" s="41">
        <f aca="true" t="shared" si="213" ref="AJ99:BO99">AI91*AI84*AI23/AI22</f>
        <v>0.6271177641665876</v>
      </c>
      <c r="AK99" s="41">
        <f t="shared" si="213"/>
        <v>0.27952715220448743</v>
      </c>
      <c r="AL99" s="41">
        <f t="shared" si="213"/>
        <v>0</v>
      </c>
      <c r="AM99" s="41">
        <f t="shared" si="213"/>
        <v>0</v>
      </c>
      <c r="AN99" s="41">
        <f t="shared" si="213"/>
        <v>2.8543275665372625</v>
      </c>
      <c r="AO99" s="41">
        <f t="shared" si="213"/>
        <v>2.5405487356734056</v>
      </c>
      <c r="AP99" s="41">
        <f t="shared" si="213"/>
        <v>2.232275404588225</v>
      </c>
      <c r="AQ99" s="41">
        <f t="shared" si="213"/>
        <v>1.929395153055634</v>
      </c>
      <c r="AR99" s="41">
        <f t="shared" si="213"/>
        <v>1.6317978023233723</v>
      </c>
      <c r="AS99" s="41">
        <f t="shared" si="213"/>
        <v>1.3393753702627422</v>
      </c>
      <c r="AT99" s="41">
        <f t="shared" si="213"/>
        <v>1.0520220274152823</v>
      </c>
      <c r="AU99" s="41">
        <f t="shared" si="213"/>
        <v>0.7696340539184449</v>
      </c>
      <c r="AV99" s="41">
        <f t="shared" si="213"/>
        <v>0.49210979729269877</v>
      </c>
      <c r="AW99" s="41">
        <f t="shared" si="213"/>
        <v>0.2193496310728252</v>
      </c>
      <c r="AX99" s="41">
        <f t="shared" si="213"/>
        <v>0</v>
      </c>
      <c r="AY99" s="41">
        <f t="shared" si="213"/>
        <v>-9.663381206337363E-17</v>
      </c>
      <c r="AZ99" s="41">
        <f t="shared" si="213"/>
        <v>2.2398385764790447</v>
      </c>
      <c r="BA99" s="41">
        <f t="shared" si="213"/>
        <v>1.9936110803462224</v>
      </c>
      <c r="BB99" s="41">
        <f t="shared" si="213"/>
        <v>1.7517038419622466</v>
      </c>
      <c r="BC99" s="41">
        <f t="shared" si="213"/>
        <v>1.5140286432956191</v>
      </c>
      <c r="BD99" s="41">
        <f t="shared" si="213"/>
        <v>1.280499025236843</v>
      </c>
      <c r="BE99" s="41">
        <f t="shared" si="213"/>
        <v>1.0510302524036628</v>
      </c>
      <c r="BF99" s="41">
        <f t="shared" si="213"/>
        <v>0.8255392786501615</v>
      </c>
      <c r="BG99" s="41">
        <f t="shared" si="213"/>
        <v>0.6039447132656138</v>
      </c>
      <c r="BH99" s="41">
        <f t="shared" si="213"/>
        <v>0.3861667878493223</v>
      </c>
      <c r="BI99" s="41">
        <f t="shared" si="213"/>
        <v>0.1721273238479037</v>
      </c>
      <c r="BJ99" s="41">
        <f t="shared" si="213"/>
        <v>0</v>
      </c>
      <c r="BK99" s="41">
        <f t="shared" si="213"/>
        <v>0</v>
      </c>
      <c r="BL99" s="41">
        <f t="shared" si="213"/>
        <v>1.757638789429453</v>
      </c>
      <c r="BM99" s="41">
        <f t="shared" si="213"/>
        <v>1.564419955370682</v>
      </c>
      <c r="BN99" s="41">
        <f t="shared" si="213"/>
        <v>1.3745912998182754</v>
      </c>
      <c r="BO99" s="41">
        <f t="shared" si="213"/>
        <v>1.1880835966075818</v>
      </c>
      <c r="BP99" s="41">
        <f aca="true" t="shared" si="214" ref="BP99:CT99">BO91*BO84*BO23/BO22</f>
        <v>1.0048289998294595</v>
      </c>
      <c r="BQ99" s="41">
        <f t="shared" si="214"/>
        <v>0.8247610162123615</v>
      </c>
      <c r="BR99" s="41">
        <f t="shared" si="214"/>
        <v>0.6478144780567444</v>
      </c>
      <c r="BS99" s="41">
        <f t="shared" si="214"/>
        <v>0.47392551671074507</v>
      </c>
      <c r="BT99" s="41">
        <f t="shared" si="214"/>
        <v>0.3030315365763113</v>
      </c>
      <c r="BU99" s="41">
        <f t="shared" si="214"/>
        <v>0.1350711896351655</v>
      </c>
      <c r="BV99" s="41">
        <f t="shared" si="214"/>
        <v>0</v>
      </c>
      <c r="BW99" s="41">
        <f t="shared" si="214"/>
        <v>0</v>
      </c>
      <c r="BX99" s="41">
        <f t="shared" si="214"/>
        <v>1.5908438263162987</v>
      </c>
      <c r="BY99" s="41">
        <f t="shared" si="214"/>
        <v>1.4366777903630967</v>
      </c>
      <c r="BZ99" s="41">
        <f t="shared" si="214"/>
        <v>1.2820492563020354</v>
      </c>
      <c r="CA99" s="41">
        <f t="shared" si="214"/>
        <v>1.1269568366387903</v>
      </c>
      <c r="CB99" s="41">
        <f t="shared" si="214"/>
        <v>0.971399139716556</v>
      </c>
      <c r="CC99" s="41">
        <f t="shared" si="214"/>
        <v>0.8153747697035549</v>
      </c>
      <c r="CD99" s="41">
        <f t="shared" si="214"/>
        <v>0.6588823265805149</v>
      </c>
      <c r="CE99" s="41">
        <f t="shared" si="214"/>
        <v>0.5019204061281056</v>
      </c>
      <c r="CF99" s="41">
        <f t="shared" si="214"/>
        <v>0.34448759991433925</v>
      </c>
      <c r="CG99" s="41">
        <f t="shared" si="214"/>
        <v>0.18658249528193152</v>
      </c>
      <c r="CH99" s="41">
        <f t="shared" si="214"/>
        <v>0.028203675335626576</v>
      </c>
      <c r="CI99" s="41">
        <f t="shared" si="214"/>
        <v>0</v>
      </c>
      <c r="CJ99" s="41">
        <f t="shared" si="214"/>
        <v>1.445028626837261</v>
      </c>
      <c r="CK99" s="41">
        <f t="shared" si="214"/>
        <v>1.290425145285622</v>
      </c>
      <c r="CL99" s="41">
        <f t="shared" si="214"/>
        <v>1.1353578532893285</v>
      </c>
      <c r="CM99" s="41">
        <f t="shared" si="214"/>
        <v>0.9798253594170455</v>
      </c>
      <c r="CN99" s="41">
        <f t="shared" si="214"/>
        <v>0.8238262680631461</v>
      </c>
      <c r="CO99" s="41">
        <f t="shared" si="214"/>
        <v>0.6673591794351847</v>
      </c>
      <c r="CP99" s="41">
        <f t="shared" si="214"/>
        <v>0.5104226895413395</v>
      </c>
      <c r="CQ99" s="41">
        <f t="shared" si="214"/>
        <v>0.35301539017781275</v>
      </c>
      <c r="CR99" s="41">
        <f t="shared" si="214"/>
        <v>0.19513586891619542</v>
      </c>
      <c r="CS99" s="41">
        <f t="shared" si="214"/>
        <v>0.03678270909079325</v>
      </c>
      <c r="CT99" s="41">
        <f t="shared" si="214"/>
        <v>0</v>
      </c>
    </row>
    <row r="100" spans="1:98" ht="15.75" customHeight="1">
      <c r="A100" s="26"/>
      <c r="B100" s="65" t="s">
        <v>15</v>
      </c>
      <c r="C100" s="41"/>
      <c r="D100" s="41">
        <f aca="true" t="shared" si="215" ref="D100:AI100">D85*D99</f>
        <v>5.655595690347168</v>
      </c>
      <c r="E100" s="41">
        <f t="shared" si="215"/>
        <v>4.968869476555144</v>
      </c>
      <c r="F100" s="41">
        <f t="shared" si="215"/>
        <v>4.304423529007977</v>
      </c>
      <c r="G100" s="41">
        <f t="shared" si="215"/>
        <v>3.6616125408307014</v>
      </c>
      <c r="H100" s="41">
        <f t="shared" si="215"/>
        <v>3.0398095268513634</v>
      </c>
      <c r="I100" s="41">
        <f t="shared" si="215"/>
        <v>2.438405305367408</v>
      </c>
      <c r="J100" s="41">
        <f t="shared" si="215"/>
        <v>1.8568079945597877</v>
      </c>
      <c r="K100" s="41">
        <f t="shared" si="215"/>
        <v>1.294442523140831</v>
      </c>
      <c r="L100" s="41">
        <f t="shared" si="215"/>
        <v>0.7507501548336116</v>
      </c>
      <c r="M100" s="41">
        <f t="shared" si="215"/>
        <v>0.22518802629193932</v>
      </c>
      <c r="N100" s="41">
        <f t="shared" si="215"/>
        <v>0</v>
      </c>
      <c r="O100" s="41">
        <f t="shared" si="215"/>
        <v>0</v>
      </c>
      <c r="P100" s="41">
        <f t="shared" si="215"/>
        <v>4.152324273099404</v>
      </c>
      <c r="Q100" s="41">
        <f t="shared" si="215"/>
        <v>3.664705484651124</v>
      </c>
      <c r="R100" s="41">
        <f t="shared" si="215"/>
        <v>3.192886049500798</v>
      </c>
      <c r="S100" s="41">
        <f t="shared" si="215"/>
        <v>2.7364084684096603</v>
      </c>
      <c r="T100" s="41">
        <f t="shared" si="215"/>
        <v>2.2948282310320827</v>
      </c>
      <c r="U100" s="41">
        <f t="shared" si="215"/>
        <v>1.8677134485246163</v>
      </c>
      <c r="V100" s="41">
        <f t="shared" si="215"/>
        <v>1.454644496539204</v>
      </c>
      <c r="W100" s="41">
        <f t="shared" si="215"/>
        <v>1.0552136683071154</v>
      </c>
      <c r="X100" s="41">
        <f t="shared" si="215"/>
        <v>0.6690248375284203</v>
      </c>
      <c r="Y100" s="41">
        <f t="shared" si="215"/>
        <v>0.29569313078989407</v>
      </c>
      <c r="Z100" s="41">
        <f t="shared" si="215"/>
        <v>0</v>
      </c>
      <c r="AA100" s="41">
        <f t="shared" si="215"/>
        <v>-7.8869202788771E-17</v>
      </c>
      <c r="AB100" s="41">
        <f t="shared" si="215"/>
        <v>2.943698590012926</v>
      </c>
      <c r="AC100" s="41">
        <f t="shared" si="215"/>
        <v>2.5980120189235265</v>
      </c>
      <c r="AD100" s="41">
        <f t="shared" si="215"/>
        <v>2.2635260504285846</v>
      </c>
      <c r="AE100" s="41">
        <f t="shared" si="215"/>
        <v>1.939916350546572</v>
      </c>
      <c r="AF100" s="41">
        <f t="shared" si="215"/>
        <v>1.6268677934848945</v>
      </c>
      <c r="AG100" s="41">
        <f t="shared" si="215"/>
        <v>1.3240742011861821</v>
      </c>
      <c r="AH100" s="41">
        <f t="shared" si="215"/>
        <v>1.0312380902362153</v>
      </c>
      <c r="AI100" s="41">
        <f t="shared" si="215"/>
        <v>0.7480704259254404</v>
      </c>
      <c r="AJ100" s="41">
        <f aca="true" t="shared" si="216" ref="AJ100:BO100">AJ85*AJ99</f>
        <v>0.4742903832619059</v>
      </c>
      <c r="AK100" s="41">
        <f t="shared" si="216"/>
        <v>0.2096251147391723</v>
      </c>
      <c r="AL100" s="41">
        <f t="shared" si="216"/>
        <v>0</v>
      </c>
      <c r="AM100" s="41">
        <f t="shared" si="216"/>
        <v>0</v>
      </c>
      <c r="AN100" s="41">
        <f t="shared" si="216"/>
        <v>2.0868701042888538</v>
      </c>
      <c r="AO100" s="41">
        <f t="shared" si="216"/>
        <v>1.8418032441462804</v>
      </c>
      <c r="AP100" s="41">
        <f t="shared" si="216"/>
        <v>1.6046768038495736</v>
      </c>
      <c r="AQ100" s="41">
        <f t="shared" si="216"/>
        <v>1.3752608539853943</v>
      </c>
      <c r="AR100" s="41">
        <f t="shared" si="216"/>
        <v>1.1533319930825843</v>
      </c>
      <c r="AS100" s="41">
        <f t="shared" si="216"/>
        <v>0.9386731629692623</v>
      </c>
      <c r="AT100" s="41">
        <f t="shared" si="216"/>
        <v>0.7310734693487903</v>
      </c>
      <c r="AU100" s="41">
        <f t="shared" si="216"/>
        <v>0.5303280074471138</v>
      </c>
      <c r="AV100" s="41">
        <f t="shared" si="216"/>
        <v>0.3362376925881635</v>
      </c>
      <c r="AW100" s="41">
        <f t="shared" si="216"/>
        <v>0.14860909555804103</v>
      </c>
      <c r="AX100" s="41">
        <f t="shared" si="216"/>
        <v>0</v>
      </c>
      <c r="AY100" s="41">
        <f t="shared" si="216"/>
        <v>-6.437033803920415E-17</v>
      </c>
      <c r="AZ100" s="41">
        <f t="shared" si="216"/>
        <v>1.479440472251423</v>
      </c>
      <c r="BA100" s="41">
        <f t="shared" si="216"/>
        <v>1.3057057340147784</v>
      </c>
      <c r="BB100" s="41">
        <f t="shared" si="216"/>
        <v>1.137600181064991</v>
      </c>
      <c r="BC100" s="41">
        <f t="shared" si="216"/>
        <v>0.9749608100224264</v>
      </c>
      <c r="BD100" s="41">
        <f t="shared" si="216"/>
        <v>0.8176292453478924</v>
      </c>
      <c r="BE100" s="41">
        <f t="shared" si="216"/>
        <v>0.6654516084441273</v>
      </c>
      <c r="BF100" s="41">
        <f t="shared" si="216"/>
        <v>0.5182783904570962</v>
      </c>
      <c r="BG100" s="41">
        <f t="shared" si="216"/>
        <v>0.3759643286725214</v>
      </c>
      <c r="BH100" s="41">
        <f t="shared" si="216"/>
        <v>0.2383682864060555</v>
      </c>
      <c r="BI100" s="41">
        <f t="shared" si="216"/>
        <v>0.10535313628835831</v>
      </c>
      <c r="BJ100" s="41">
        <f t="shared" si="216"/>
        <v>0</v>
      </c>
      <c r="BK100" s="41">
        <f t="shared" si="216"/>
        <v>0</v>
      </c>
      <c r="BL100" s="41">
        <f t="shared" si="216"/>
        <v>1.0488166496023357</v>
      </c>
      <c r="BM100" s="41">
        <f t="shared" si="216"/>
        <v>0.925651243832681</v>
      </c>
      <c r="BN100" s="41">
        <f t="shared" si="216"/>
        <v>0.8064765246525094</v>
      </c>
      <c r="BO100" s="41">
        <f t="shared" si="216"/>
        <v>0.6911769344157317</v>
      </c>
      <c r="BP100" s="41">
        <f aca="true" t="shared" si="217" ref="BP100:CU100">BP85*BP99</f>
        <v>0.5796401962815356</v>
      </c>
      <c r="BQ100" s="41">
        <f t="shared" si="217"/>
        <v>0.47175722141677645</v>
      </c>
      <c r="BR100" s="41">
        <f t="shared" si="217"/>
        <v>0.3674220188212646</v>
      </c>
      <c r="BS100" s="41">
        <f t="shared" si="217"/>
        <v>0.26653160770181555</v>
      </c>
      <c r="BT100" s="41">
        <f t="shared" si="217"/>
        <v>0.16898593232304251</v>
      </c>
      <c r="BU100" s="41">
        <f t="shared" si="217"/>
        <v>0.07468777926488669</v>
      </c>
      <c r="BV100" s="41">
        <f t="shared" si="217"/>
        <v>0</v>
      </c>
      <c r="BW100" s="41">
        <f t="shared" si="217"/>
        <v>0</v>
      </c>
      <c r="BX100" s="41">
        <f t="shared" si="217"/>
        <v>0.8576037292057609</v>
      </c>
      <c r="BY100" s="41">
        <f t="shared" si="217"/>
        <v>0.767967054633005</v>
      </c>
      <c r="BZ100" s="41">
        <f t="shared" si="217"/>
        <v>0.6795352966568355</v>
      </c>
      <c r="CA100" s="41">
        <f t="shared" si="217"/>
        <v>0.5922958487953716</v>
      </c>
      <c r="CB100" s="41">
        <f t="shared" si="217"/>
        <v>0.5062362241856357</v>
      </c>
      <c r="CC100" s="41">
        <f t="shared" si="217"/>
        <v>0.42134405450246354</v>
      </c>
      <c r="CD100" s="41">
        <f t="shared" si="217"/>
        <v>0.33760708888692376</v>
      </c>
      <c r="CE100" s="41">
        <f t="shared" si="217"/>
        <v>0.25501319288416485</v>
      </c>
      <c r="CF100" s="41">
        <f t="shared" si="217"/>
        <v>0.17355034739060782</v>
      </c>
      <c r="CG100" s="41">
        <f t="shared" si="217"/>
        <v>0.09320664761040215</v>
      </c>
      <c r="CH100" s="41">
        <f t="shared" si="217"/>
        <v>0.013970302021067615</v>
      </c>
      <c r="CI100" s="41">
        <f t="shared" si="217"/>
        <v>0</v>
      </c>
      <c r="CJ100" s="41">
        <f t="shared" si="217"/>
        <v>0.703760251478072</v>
      </c>
      <c r="CK100" s="41">
        <f t="shared" si="217"/>
        <v>0.6231680774279411</v>
      </c>
      <c r="CL100" s="41">
        <f t="shared" si="217"/>
        <v>0.5436623356481404</v>
      </c>
      <c r="CM100" s="41">
        <f t="shared" si="217"/>
        <v>0.46523164872365497</v>
      </c>
      <c r="CN100" s="41">
        <f t="shared" si="217"/>
        <v>0.3878647472426279</v>
      </c>
      <c r="CO100" s="41">
        <f t="shared" si="217"/>
        <v>0.3115504688200244</v>
      </c>
      <c r="CP100" s="41">
        <f t="shared" si="217"/>
        <v>0.23627775712988766</v>
      </c>
      <c r="CQ100" s="41">
        <f t="shared" si="217"/>
        <v>0.16203566094610822</v>
      </c>
      <c r="CR100" s="41">
        <f t="shared" si="217"/>
        <v>0.08881333319163451</v>
      </c>
      <c r="CS100" s="41">
        <f t="shared" si="217"/>
        <v>0.016600029996051476</v>
      </c>
      <c r="CT100" s="41">
        <f t="shared" si="217"/>
        <v>0</v>
      </c>
    </row>
    <row r="101" spans="1:98" ht="15.75" customHeight="1" thickBot="1">
      <c r="A101" s="26"/>
      <c r="B101" s="97" t="s">
        <v>16</v>
      </c>
      <c r="C101" s="66">
        <f>SUM(D100:$CT100)/C85</f>
        <v>96.7427227008364</v>
      </c>
      <c r="D101" s="66">
        <f>SUM(E100:$CT100)/D85</f>
        <v>91.86136759007839</v>
      </c>
      <c r="E101" s="66">
        <f>SUM(F100:$CT100)/E85</f>
        <v>87.58848995611777</v>
      </c>
      <c r="F101" s="66">
        <f>SUM(G100:$CT100)/F85</f>
        <v>83.91787016449308</v>
      </c>
      <c r="G101" s="66">
        <f>SUM(H100:$CT100)/G85</f>
        <v>80.84346837077081</v>
      </c>
      <c r="H101" s="66">
        <f>SUM(I100:$CT100)/H85</f>
        <v>78.35942141009157</v>
      </c>
      <c r="I101" s="66">
        <f>SUM(J100:$CT100)/I85</f>
        <v>76.46003975309385</v>
      </c>
      <c r="J101" s="66">
        <f>SUM(K100:$CT100)/J85</f>
        <v>75.13980452692401</v>
      </c>
      <c r="K101" s="66">
        <f>SUM(L100:$CT100)/K85</f>
        <v>74.39336460006629</v>
      </c>
      <c r="L101" s="66">
        <f>SUM(M100:$CT100)/L85</f>
        <v>74.21553372975251</v>
      </c>
      <c r="M101" s="66">
        <f>SUM(N100:$CT100)/M85</f>
        <v>74.60128777073668</v>
      </c>
      <c r="N101" s="100">
        <f>SUM(O100:$CT100)/N85</f>
        <v>75.23539871678793</v>
      </c>
      <c r="O101" s="100">
        <f>SUM(P100:$CT100)/O85</f>
        <v>75.87489960588063</v>
      </c>
      <c r="P101" s="66">
        <f>SUM(Q100:$CT100)/P85</f>
        <v>71.88453467288168</v>
      </c>
      <c r="Q101" s="66">
        <f>SUM(R100:$CT100)/Q85</f>
        <v>68.36981456528233</v>
      </c>
      <c r="R101" s="66">
        <f>SUM(S100:$CT100)/R85</f>
        <v>65.32584157623907</v>
      </c>
      <c r="S101" s="66">
        <f>SUM(T100:$CT100)/S85</f>
        <v>62.74785893386947</v>
      </c>
      <c r="T101" s="66">
        <f>SUM(U100:$CT100)/T85</f>
        <v>60.63124835914511</v>
      </c>
      <c r="U101" s="66">
        <f>SUM(V100:$CT100)/U85</f>
        <v>58.97152767586145</v>
      </c>
      <c r="V101" s="66">
        <f>SUM(W100:$CT100)/V85</f>
        <v>57.764348471670665</v>
      </c>
      <c r="W101" s="66">
        <f>SUM(X100:$CT100)/W85</f>
        <v>57.00549380918406</v>
      </c>
      <c r="X101" s="66">
        <f>SUM(Y100:$CT100)/X85</f>
        <v>56.69087598617077</v>
      </c>
      <c r="Y101" s="66">
        <f>SUM(Z100:$CT100)/Y85</f>
        <v>56.816534343899086</v>
      </c>
      <c r="Z101" s="66">
        <f>SUM(AA100:$CT100)/Z85</f>
        <v>57.29947488582223</v>
      </c>
      <c r="AA101" s="66">
        <f>SUM(AB100:$CT100)/AA85</f>
        <v>57.786520422351714</v>
      </c>
      <c r="AB101" s="66">
        <f>SUM(AC100:$CT100)/AB85</f>
        <v>54.64030717683685</v>
      </c>
      <c r="AC101" s="66">
        <f>SUM(AD100:$CT100)/AC85</f>
        <v>51.8672136696063</v>
      </c>
      <c r="AD101" s="66">
        <f>SUM(AE100:$CT100)/AD85</f>
        <v>49.463395511150495</v>
      </c>
      <c r="AE101" s="66">
        <f>SUM(AF100:$CT100)/AE85</f>
        <v>47.42511889682596</v>
      </c>
      <c r="AF101" s="66">
        <f>SUM(AG100:$CT100)/AF85</f>
        <v>45.748758690415194</v>
      </c>
      <c r="AG101" s="66">
        <f>SUM(AH100:$CT100)/AG85</f>
        <v>44.43079654855162</v>
      </c>
      <c r="AH101" s="66">
        <f>SUM(AI100:$CT100)/AH85</f>
        <v>43.46781908521369</v>
      </c>
      <c r="AI101" s="66">
        <f>SUM(AJ100:$CT100)/AI85</f>
        <v>42.85651607550904</v>
      </c>
      <c r="AJ101" s="66">
        <f>SUM(AK100:$CT100)/AJ85</f>
        <v>42.593678697984274</v>
      </c>
      <c r="AK101" s="66">
        <f>SUM(AL100:$CT100)/AK85</f>
        <v>42.67619781471265</v>
      </c>
      <c r="AL101" s="66">
        <f>SUM(AM100:$CT100)/AL85</f>
        <v>43.03894549613771</v>
      </c>
      <c r="AM101" s="66">
        <f>SUM(AN100:$CT100)/AM85</f>
        <v>43.404776532854875</v>
      </c>
      <c r="AN101" s="66">
        <f>SUM(AO100:$CT100)/AN85</f>
        <v>40.91938956684689</v>
      </c>
      <c r="AO101" s="66">
        <f>SUM(AP100:$CT100)/AO85</f>
        <v>38.72665564249168</v>
      </c>
      <c r="AP101" s="66">
        <f>SUM(AQ100:$CT100)/AP85</f>
        <v>36.82355681086463</v>
      </c>
      <c r="AQ101" s="66">
        <f>SUM(AR100:$CT100)/AQ85</f>
        <v>35.20716189070135</v>
      </c>
      <c r="AR101" s="66">
        <f>SUM(AS100:$CT100)/AR85</f>
        <v>33.87462496444893</v>
      </c>
      <c r="AS101" s="66">
        <f>SUM(AT100:$CT100)/AS85</f>
        <v>32.823183906384</v>
      </c>
      <c r="AT101" s="66">
        <f>SUM(AU100:$CT100)/AT85</f>
        <v>32.05015894217298</v>
      </c>
      <c r="AU101" s="66">
        <f>SUM(AV100:$CT100)/AU85</f>
        <v>31.552951239263</v>
      </c>
      <c r="AV101" s="66">
        <f>SUM(AW100:$CT100)/AV85</f>
        <v>31.329041527504042</v>
      </c>
      <c r="AW101" s="66">
        <f>SUM(AX100:$CT100)/AW85</f>
        <v>31.375988749415004</v>
      </c>
      <c r="AX101" s="66">
        <f>SUM(AY100:$CT100)/AX85</f>
        <v>31.642684653785025</v>
      </c>
      <c r="AY101" s="66">
        <f>SUM(AZ100:$CT100)/AY85</f>
        <v>31.9116474733422</v>
      </c>
      <c r="AZ101" s="66">
        <f>SUM(BA100:$CT100)/AZ85</f>
        <v>29.943057900386567</v>
      </c>
      <c r="BA101" s="66">
        <f>SUM(BB100:$CT100)/BA85</f>
        <v>28.203962812193623</v>
      </c>
      <c r="BB101" s="66">
        <f>SUM(BC100:$CT100)/BB85</f>
        <v>26.691992654135024</v>
      </c>
      <c r="BC101" s="66">
        <f>SUM(BD100:$CT100)/BC85</f>
        <v>25.40484594839956</v>
      </c>
      <c r="BD101" s="66">
        <f>SUM(BE100:$CT100)/BD85</f>
        <v>24.340288113724103</v>
      </c>
      <c r="BE101" s="66">
        <f>SUM(BF100:$CT100)/BE85</f>
        <v>23.496150310287096</v>
      </c>
      <c r="BF101" s="66">
        <f>SUM(BG100:$CT100)/BF85</f>
        <v>22.870328309274374</v>
      </c>
      <c r="BG101" s="66">
        <f>SUM(BH100:$CT100)/BG85</f>
        <v>22.460781386637592</v>
      </c>
      <c r="BH101" s="66">
        <f>SUM(BI100:$CT100)/BH85</f>
        <v>22.265531240574692</v>
      </c>
      <c r="BI101" s="66">
        <f>SUM(BJ100:$CT100)/BI85</f>
        <v>22.282660932271664</v>
      </c>
      <c r="BJ101" s="66">
        <f>SUM(BK100:$CT100)/BJ85</f>
        <v>22.472063550195973</v>
      </c>
      <c r="BK101" s="66">
        <f>SUM(BL100:$CT100)/BK85</f>
        <v>22.663076090372638</v>
      </c>
      <c r="BL101" s="66">
        <f>SUM(BM100:$CT100)/BL85</f>
        <v>21.098073447711354</v>
      </c>
      <c r="BM101" s="66">
        <f>SUM(BN100:$CT100)/BM85</f>
        <v>19.712987116646215</v>
      </c>
      <c r="BN101" s="66">
        <f>SUM(BO100:$CT100)/BN85</f>
        <v>18.505956207319425</v>
      </c>
      <c r="BO101" s="66">
        <f>SUM(BP100:$CT100)/BO85</f>
        <v>17.47517323847406</v>
      </c>
      <c r="BP101" s="66">
        <f>SUM(BQ100:$CT100)/BP85</f>
        <v>16.618883211171628</v>
      </c>
      <c r="BQ101" s="66">
        <f>SUM(BR100:$CT100)/BQ85</f>
        <v>15.935382702254225</v>
      </c>
      <c r="BR101" s="66">
        <f>SUM(BS100:$CT100)/BR85</f>
        <v>15.423018977166642</v>
      </c>
      <c r="BS101" s="66">
        <f>SUM(BT100:$CT100)/BS85</f>
        <v>15.08018912176181</v>
      </c>
      <c r="BT101" s="66">
        <f>SUM(BU100:$CT100)/BT85</f>
        <v>14.905339192720474</v>
      </c>
      <c r="BU101" s="66">
        <f>SUM(BV100:$CT100)/BU85</f>
        <v>14.896963386223437</v>
      </c>
      <c r="BV101" s="66">
        <f>SUM(BW100:$CT100)/BV85</f>
        <v>15.023587575006335</v>
      </c>
      <c r="BW101" s="66">
        <f>SUM(BX100:$CT100)/BW85</f>
        <v>15.151288069393887</v>
      </c>
      <c r="BX101" s="66">
        <f>SUM(BY100:$CT100)/BX85</f>
        <v>13.689230191667432</v>
      </c>
      <c r="BY101" s="66">
        <f>SUM(BZ100:$CT100)/BY85</f>
        <v>12.36891085793351</v>
      </c>
      <c r="BZ101" s="66">
        <f>SUM(CA100:$CT100)/BZ85</f>
        <v>11.19199734392391</v>
      </c>
      <c r="CA101" s="66">
        <f>SUM(CB100:$CT100)/CA85</f>
        <v>10.16017248470847</v>
      </c>
      <c r="CB101" s="66">
        <f>SUM(CC100:$CT100)/CB85</f>
        <v>9.275134811111934</v>
      </c>
      <c r="CC101" s="66">
        <f>SUM(CD100:$CT100)/CC85</f>
        <v>8.538598687302832</v>
      </c>
      <c r="CD101" s="66">
        <f>SUM(CE100:$CT100)/CD85</f>
        <v>7.95229444956439</v>
      </c>
      <c r="CE101" s="66">
        <f>SUM(CF100:$CT100)/CE85</f>
        <v>7.517968546257581</v>
      </c>
      <c r="CF101" s="66">
        <f>SUM(CG100:$CT100)/CF85</f>
        <v>7.23738367898643</v>
      </c>
      <c r="CG101" s="66">
        <f>SUM(CH100:$CT100)/CG85</f>
        <v>7.1123189449758835</v>
      </c>
      <c r="CH101" s="66">
        <f>SUM(CI100:$CT100)/CH85</f>
        <v>7.144569980672552</v>
      </c>
      <c r="CI101" s="66">
        <f>SUM(CJ100:$CT100)/CI85</f>
        <v>7.205298825508269</v>
      </c>
      <c r="CJ101" s="66">
        <f>SUM(CK100:$CT100)/CJ85</f>
        <v>5.8215152386878275</v>
      </c>
      <c r="CK101" s="66">
        <f>SUM(CL100:$CT100)/CK85</f>
        <v>4.580572972931051</v>
      </c>
      <c r="CL101" s="66">
        <f>SUM(CM100:$CT100)/CL85</f>
        <v>3.4841499899116375</v>
      </c>
      <c r="CM101" s="66">
        <f>SUM(CN100:$CT100)/CM85</f>
        <v>2.533939905408841</v>
      </c>
      <c r="CN101" s="66">
        <f>SUM(CO100:$CT100)/CN85</f>
        <v>1.7316521265416702</v>
      </c>
      <c r="CO101" s="66">
        <f>SUM(CP100:$CT100)/CO85</f>
        <v>1.0790119901820894</v>
      </c>
      <c r="CP101" s="66">
        <f>SUM(CQ100:$CT100)/CP85</f>
        <v>0.5777609025572977</v>
      </c>
      <c r="CQ101" s="66">
        <f>SUM(CR100:$CT100)/CQ85</f>
        <v>0.22965648005122188</v>
      </c>
      <c r="CR101" s="66">
        <f>SUM(CS100:$CT100)/CR85</f>
        <v>0.03647269121546183</v>
      </c>
      <c r="CS101" s="66">
        <f>SUM(CT100:$CT100)/CS85</f>
        <v>0</v>
      </c>
      <c r="CT101" s="66"/>
    </row>
    <row r="102" spans="1:98" ht="14.25" thickBot="1">
      <c r="A102" s="26" t="s">
        <v>17</v>
      </c>
      <c r="B102" s="65" t="s">
        <v>18</v>
      </c>
      <c r="C102" s="68">
        <f aca="true" t="shared" si="218" ref="C102:AH102">C101+C88</f>
        <v>2313.0742239205015</v>
      </c>
      <c r="D102" s="41">
        <f t="shared" si="218"/>
        <v>2130.831686570111</v>
      </c>
      <c r="E102" s="41">
        <f t="shared" si="218"/>
        <v>1951.6140566474805</v>
      </c>
      <c r="F102" s="41">
        <f t="shared" si="218"/>
        <v>1775.3571741727324</v>
      </c>
      <c r="G102" s="41">
        <f t="shared" si="218"/>
        <v>1601.99813606308</v>
      </c>
      <c r="H102" s="41">
        <f t="shared" si="218"/>
        <v>1431.4752707857865</v>
      </c>
      <c r="I102" s="41">
        <f t="shared" si="218"/>
        <v>1263.728113516322</v>
      </c>
      <c r="J102" s="41">
        <f t="shared" si="218"/>
        <v>1098.6973817916225</v>
      </c>
      <c r="K102" s="41">
        <f t="shared" si="218"/>
        <v>936.3249516485081</v>
      </c>
      <c r="L102" s="41">
        <f t="shared" si="218"/>
        <v>776.5538342375596</v>
      </c>
      <c r="M102" s="41">
        <f t="shared" si="218"/>
        <v>619.3281529029247</v>
      </c>
      <c r="N102" s="101">
        <f t="shared" si="218"/>
        <v>464.2827574912631</v>
      </c>
      <c r="O102" s="101">
        <f t="shared" si="218"/>
        <v>1831.5531549443212</v>
      </c>
      <c r="P102" s="41">
        <f t="shared" si="218"/>
        <v>1688.5246339849316</v>
      </c>
      <c r="Q102" s="41">
        <f t="shared" si="218"/>
        <v>1547.8691619486524</v>
      </c>
      <c r="R102" s="41">
        <f t="shared" si="218"/>
        <v>1409.5363844949927</v>
      </c>
      <c r="S102" s="41">
        <f t="shared" si="218"/>
        <v>1273.476933528404</v>
      </c>
      <c r="T102" s="41">
        <f t="shared" si="218"/>
        <v>1139.6424073074854</v>
      </c>
      <c r="U102" s="41">
        <f t="shared" si="218"/>
        <v>1007.9853509506199</v>
      </c>
      <c r="V102" s="41">
        <f t="shared" si="218"/>
        <v>878.4592373301145</v>
      </c>
      <c r="W102" s="41">
        <f t="shared" si="218"/>
        <v>751.0184483470578</v>
      </c>
      <c r="X102" s="41">
        <f t="shared" si="218"/>
        <v>625.6182565792668</v>
      </c>
      <c r="Y102" s="41">
        <f t="shared" si="218"/>
        <v>502.2148072948541</v>
      </c>
      <c r="Z102" s="41">
        <f t="shared" si="218"/>
        <v>380.68594258722163</v>
      </c>
      <c r="AA102" s="41">
        <f t="shared" si="218"/>
        <v>1453.7449110712218</v>
      </c>
      <c r="AB102" s="41">
        <f t="shared" si="218"/>
        <v>1341.6482421231406</v>
      </c>
      <c r="AC102" s="41">
        <f t="shared" si="218"/>
        <v>1231.4149360803342</v>
      </c>
      <c r="AD102" s="41">
        <f t="shared" si="218"/>
        <v>1123.0054891794023</v>
      </c>
      <c r="AE102" s="41">
        <f t="shared" si="218"/>
        <v>1016.3811716659499</v>
      </c>
      <c r="AF102" s="41">
        <f t="shared" si="218"/>
        <v>911.5040121866747</v>
      </c>
      <c r="AG102" s="41">
        <f t="shared" si="218"/>
        <v>808.3367824925557</v>
      </c>
      <c r="AH102" s="41">
        <f t="shared" si="218"/>
        <v>706.8429824469076</v>
      </c>
      <c r="AI102" s="41">
        <f aca="true" t="shared" si="219" ref="AI102:BN102">AI101+AI88</f>
        <v>606.9868253321999</v>
      </c>
      <c r="AJ102" s="41">
        <f t="shared" si="219"/>
        <v>508.7332234496514</v>
      </c>
      <c r="AK102" s="41">
        <f t="shared" si="219"/>
        <v>412.0477740057372</v>
      </c>
      <c r="AL102" s="41">
        <f t="shared" si="219"/>
        <v>316.83462848757466</v>
      </c>
      <c r="AM102" s="41">
        <f t="shared" si="219"/>
        <v>1159.0358306347964</v>
      </c>
      <c r="AN102" s="41">
        <f t="shared" si="219"/>
        <v>1071.226891874693</v>
      </c>
      <c r="AO102" s="41">
        <f t="shared" si="219"/>
        <v>984.881484281072</v>
      </c>
      <c r="AP102" s="41">
        <f t="shared" si="219"/>
        <v>899.9686198027682</v>
      </c>
      <c r="AQ102" s="41">
        <f t="shared" si="219"/>
        <v>816.4579178617337</v>
      </c>
      <c r="AR102" s="41">
        <f t="shared" si="219"/>
        <v>734.3195931060584</v>
      </c>
      <c r="AS102" s="41">
        <f t="shared" si="219"/>
        <v>653.5244434071241</v>
      </c>
      <c r="AT102" s="41">
        <f t="shared" si="219"/>
        <v>574.0438380959979</v>
      </c>
      <c r="AU102" s="41">
        <f t="shared" si="219"/>
        <v>495.84970643427744</v>
      </c>
      <c r="AV102" s="41">
        <f t="shared" si="219"/>
        <v>418.9145263146905</v>
      </c>
      <c r="AW102" s="41">
        <f t="shared" si="219"/>
        <v>343.21131318684644</v>
      </c>
      <c r="AX102" s="41">
        <f t="shared" si="219"/>
        <v>268.6648651178975</v>
      </c>
      <c r="AY102" s="41">
        <f t="shared" si="219"/>
        <v>929.7245683770008</v>
      </c>
      <c r="AZ102" s="41">
        <f t="shared" si="219"/>
        <v>860.991208672238</v>
      </c>
      <c r="BA102" s="41">
        <f t="shared" si="219"/>
        <v>793.4077665053074</v>
      </c>
      <c r="BB102" s="41">
        <f t="shared" si="219"/>
        <v>726.949937445548</v>
      </c>
      <c r="BC102" s="41">
        <f t="shared" si="219"/>
        <v>661.5938938621091</v>
      </c>
      <c r="BD102" s="41">
        <f t="shared" si="219"/>
        <v>597.3162753144383</v>
      </c>
      <c r="BE102" s="41">
        <f t="shared" si="219"/>
        <v>534.0941791343508</v>
      </c>
      <c r="BF102" s="41">
        <f t="shared" si="219"/>
        <v>471.9051511958432</v>
      </c>
      <c r="BG102" s="41">
        <f t="shared" si="219"/>
        <v>410.7271768688927</v>
      </c>
      <c r="BH102" s="41">
        <f t="shared" si="219"/>
        <v>350.53867215355655</v>
      </c>
      <c r="BI102" s="41">
        <f t="shared" si="219"/>
        <v>291.31847499075866</v>
      </c>
      <c r="BJ102" s="41">
        <f t="shared" si="219"/>
        <v>233.00758644697027</v>
      </c>
      <c r="BK102" s="41">
        <f t="shared" si="219"/>
        <v>751.940736058079</v>
      </c>
      <c r="BL102" s="41">
        <f t="shared" si="219"/>
        <v>698.1946669289491</v>
      </c>
      <c r="BM102" s="41">
        <f t="shared" si="219"/>
        <v>645.3525735782043</v>
      </c>
      <c r="BN102" s="41">
        <f t="shared" si="219"/>
        <v>593.395397650816</v>
      </c>
      <c r="BO102" s="41">
        <f aca="true" t="shared" si="220" ref="BO102:CT102">BO101+BO88</f>
        <v>542.3044550613154</v>
      </c>
      <c r="BP102" s="41">
        <f t="shared" si="220"/>
        <v>492.0614284540406</v>
      </c>
      <c r="BQ102" s="41">
        <f t="shared" si="220"/>
        <v>442.6483598137304</v>
      </c>
      <c r="BR102" s="41">
        <f t="shared" si="220"/>
        <v>394.04764322345216</v>
      </c>
      <c r="BS102" s="41">
        <f t="shared" si="220"/>
        <v>346.2420177669154</v>
      </c>
      <c r="BT102" s="41">
        <f t="shared" si="220"/>
        <v>299.21456057227704</v>
      </c>
      <c r="BU102" s="41">
        <f t="shared" si="220"/>
        <v>252.94867999460723</v>
      </c>
      <c r="BV102" s="41">
        <f t="shared" si="220"/>
        <v>207.39809328472006</v>
      </c>
      <c r="BW102" s="41">
        <f t="shared" si="220"/>
        <v>677.0562201118456</v>
      </c>
      <c r="BX102" s="41">
        <f t="shared" si="220"/>
        <v>634.4737166764356</v>
      </c>
      <c r="BY102" s="41">
        <f t="shared" si="220"/>
        <v>591.6834279977782</v>
      </c>
      <c r="BZ102" s="41">
        <f t="shared" si="220"/>
        <v>548.6840503994129</v>
      </c>
      <c r="CA102" s="41">
        <f t="shared" si="220"/>
        <v>505.4742705111246</v>
      </c>
      <c r="CB102" s="41">
        <f t="shared" si="220"/>
        <v>462.05276519070804</v>
      </c>
      <c r="CC102" s="41">
        <f t="shared" si="220"/>
        <v>418.41820144508114</v>
      </c>
      <c r="CD102" s="41">
        <f t="shared" si="220"/>
        <v>374.56923635073946</v>
      </c>
      <c r="CE102" s="41">
        <f t="shared" si="220"/>
        <v>330.5045169735482</v>
      </c>
      <c r="CF102" s="41">
        <f t="shared" si="220"/>
        <v>286.22268028786476</v>
      </c>
      <c r="CG102" s="41">
        <f t="shared" si="220"/>
        <v>241.7223530949854</v>
      </c>
      <c r="CH102" s="41">
        <f t="shared" si="220"/>
        <v>197.00215194091263</v>
      </c>
      <c r="CI102" s="41">
        <f t="shared" si="220"/>
        <v>623.6850898904285</v>
      </c>
      <c r="CJ102" s="41">
        <f t="shared" si="220"/>
        <v>580.7947470476155</v>
      </c>
      <c r="CK102" s="41">
        <f t="shared" si="220"/>
        <v>537.6944397721901</v>
      </c>
      <c r="CL102" s="41">
        <f t="shared" si="220"/>
        <v>494.38284717692005</v>
      </c>
      <c r="CM102" s="41">
        <f t="shared" si="220"/>
        <v>450.85863853846257</v>
      </c>
      <c r="CN102" s="41">
        <f t="shared" si="220"/>
        <v>407.120473217932</v>
      </c>
      <c r="CO102" s="41">
        <f t="shared" si="220"/>
        <v>363.1670005808049</v>
      </c>
      <c r="CP102" s="41">
        <f t="shared" si="220"/>
        <v>318.996859916156</v>
      </c>
      <c r="CQ102" s="41">
        <f t="shared" si="220"/>
        <v>274.6086803552212</v>
      </c>
      <c r="CR102" s="41">
        <f t="shared" si="220"/>
        <v>230.00108078928002</v>
      </c>
      <c r="CS102" s="41">
        <f t="shared" si="220"/>
        <v>185.1726697868537</v>
      </c>
      <c r="CT102" s="41">
        <f t="shared" si="220"/>
        <v>0</v>
      </c>
    </row>
    <row r="103" spans="1:98" s="26" customFormat="1" ht="14.25" thickBot="1">
      <c r="A103" s="69" t="s">
        <v>19</v>
      </c>
      <c r="B103" s="70" t="s">
        <v>20</v>
      </c>
      <c r="C103" s="71">
        <f aca="true" t="shared" si="221" ref="C103:AH103">C102-C95</f>
        <v>635.524737533698</v>
      </c>
      <c r="D103" s="71">
        <f t="shared" si="221"/>
        <v>644.4495517241473</v>
      </c>
      <c r="E103" s="71">
        <f t="shared" si="221"/>
        <v>653.0487753969792</v>
      </c>
      <c r="F103" s="71">
        <f t="shared" si="221"/>
        <v>661.3266770784796</v>
      </c>
      <c r="G103" s="71">
        <f t="shared" si="221"/>
        <v>669.2874178775448</v>
      </c>
      <c r="H103" s="71">
        <f t="shared" si="221"/>
        <v>676.9350534376949</v>
      </c>
      <c r="I103" s="71">
        <f t="shared" si="221"/>
        <v>684.2735358483465</v>
      </c>
      <c r="J103" s="71">
        <f t="shared" si="221"/>
        <v>691.3067155161598</v>
      </c>
      <c r="K103" s="71">
        <f t="shared" si="221"/>
        <v>698.0383429972254</v>
      </c>
      <c r="L103" s="71">
        <f t="shared" si="221"/>
        <v>704.4720707908696</v>
      </c>
      <c r="M103" s="71">
        <f t="shared" si="221"/>
        <v>619.3281529029219</v>
      </c>
      <c r="N103" s="102">
        <f t="shared" si="221"/>
        <v>464.2827574912604</v>
      </c>
      <c r="O103" s="102">
        <f t="shared" si="221"/>
        <v>468.22916092993455</v>
      </c>
      <c r="P103" s="71">
        <f t="shared" si="221"/>
        <v>475.07208918526976</v>
      </c>
      <c r="Q103" s="71">
        <f t="shared" si="221"/>
        <v>481.6584522874248</v>
      </c>
      <c r="R103" s="71">
        <f t="shared" si="221"/>
        <v>487.9915916221571</v>
      </c>
      <c r="S103" s="71">
        <f t="shared" si="221"/>
        <v>494.07476421597823</v>
      </c>
      <c r="T103" s="71">
        <f t="shared" si="221"/>
        <v>499.9111442673699</v>
      </c>
      <c r="U103" s="71">
        <f t="shared" si="221"/>
        <v>505.50382464602717</v>
      </c>
      <c r="V103" s="71">
        <f t="shared" si="221"/>
        <v>510.85581836075784</v>
      </c>
      <c r="W103" s="71">
        <f t="shared" si="221"/>
        <v>515.9700599966599</v>
      </c>
      <c r="X103" s="71">
        <f t="shared" si="221"/>
        <v>520.8494071221672</v>
      </c>
      <c r="Y103" s="71">
        <f t="shared" si="221"/>
        <v>502.2148072948522</v>
      </c>
      <c r="Z103" s="71">
        <f t="shared" si="221"/>
        <v>380.68594258721976</v>
      </c>
      <c r="AA103" s="71">
        <f t="shared" si="221"/>
        <v>383.9217730992116</v>
      </c>
      <c r="AB103" s="71">
        <f t="shared" si="221"/>
        <v>389.43173676029573</v>
      </c>
      <c r="AC103" s="71">
        <f t="shared" si="221"/>
        <v>394.7415611840204</v>
      </c>
      <c r="AD103" s="71">
        <f t="shared" si="221"/>
        <v>399.8538785413665</v>
      </c>
      <c r="AE103" s="71">
        <f t="shared" si="221"/>
        <v>404.7712548913081</v>
      </c>
      <c r="AF103" s="71">
        <f t="shared" si="221"/>
        <v>409.4961913831108</v>
      </c>
      <c r="AG103" s="71">
        <f t="shared" si="221"/>
        <v>414.03112543355473</v>
      </c>
      <c r="AH103" s="71">
        <f t="shared" si="221"/>
        <v>418.3784318795639</v>
      </c>
      <c r="AI103" s="71">
        <f aca="true" t="shared" si="222" ref="AI103:BN103">AI102-AI95</f>
        <v>422.5404241067315</v>
      </c>
      <c r="AJ103" s="71">
        <f t="shared" si="222"/>
        <v>426.5193551542126</v>
      </c>
      <c r="AK103" s="71">
        <f t="shared" si="222"/>
        <v>412.0477740057359</v>
      </c>
      <c r="AL103" s="71">
        <f t="shared" si="222"/>
        <v>316.83462848757335</v>
      </c>
      <c r="AM103" s="71">
        <f t="shared" si="222"/>
        <v>319.52772282971773</v>
      </c>
      <c r="AN103" s="71">
        <f t="shared" si="222"/>
        <v>324.00667550016044</v>
      </c>
      <c r="AO103" s="71">
        <f t="shared" si="222"/>
        <v>328.32989469629865</v>
      </c>
      <c r="AP103" s="71">
        <f t="shared" si="222"/>
        <v>332.4994571393455</v>
      </c>
      <c r="AQ103" s="71">
        <f t="shared" si="222"/>
        <v>336.51738776662324</v>
      </c>
      <c r="AR103" s="71">
        <f t="shared" si="222"/>
        <v>340.3856606758389</v>
      </c>
      <c r="AS103" s="71">
        <f t="shared" si="222"/>
        <v>344.1062000496872</v>
      </c>
      <c r="AT103" s="71">
        <f t="shared" si="222"/>
        <v>347.6808810611602</v>
      </c>
      <c r="AU103" s="71">
        <f t="shared" si="222"/>
        <v>351.1115307599532</v>
      </c>
      <c r="AV103" s="71">
        <f t="shared" si="222"/>
        <v>354.3999289403292</v>
      </c>
      <c r="AW103" s="71">
        <f t="shared" si="222"/>
        <v>343.2113131868456</v>
      </c>
      <c r="AX103" s="71">
        <f t="shared" si="222"/>
        <v>268.6648651178966</v>
      </c>
      <c r="AY103" s="71">
        <f t="shared" si="222"/>
        <v>270.94851647139876</v>
      </c>
      <c r="AZ103" s="71">
        <f t="shared" si="222"/>
        <v>274.6350085704073</v>
      </c>
      <c r="BA103" s="71">
        <f t="shared" si="222"/>
        <v>278.20075416346947</v>
      </c>
      <c r="BB103" s="71">
        <f t="shared" si="222"/>
        <v>281.6473952997769</v>
      </c>
      <c r="BC103" s="71">
        <f t="shared" si="222"/>
        <v>284.97653349833104</v>
      </c>
      <c r="BD103" s="71">
        <f t="shared" si="222"/>
        <v>288.1897304898309</v>
      </c>
      <c r="BE103" s="71">
        <f t="shared" si="222"/>
        <v>291.2885089431262</v>
      </c>
      <c r="BF103" s="71">
        <f t="shared" si="222"/>
        <v>294.2743531765443</v>
      </c>
      <c r="BG103" s="71">
        <f t="shared" si="222"/>
        <v>297.1487098543854</v>
      </c>
      <c r="BH103" s="71">
        <f t="shared" si="222"/>
        <v>299.9129886688783</v>
      </c>
      <c r="BI103" s="71">
        <f t="shared" si="222"/>
        <v>291.31847499075803</v>
      </c>
      <c r="BJ103" s="71">
        <f t="shared" si="222"/>
        <v>233.0075864469696</v>
      </c>
      <c r="BK103" s="71">
        <f t="shared" si="222"/>
        <v>234.9881509317688</v>
      </c>
      <c r="BL103" s="71">
        <f t="shared" si="222"/>
        <v>238.0711506434539</v>
      </c>
      <c r="BM103" s="71">
        <f t="shared" si="222"/>
        <v>241.06101480812265</v>
      </c>
      <c r="BN103" s="71">
        <f t="shared" si="222"/>
        <v>243.95904570740896</v>
      </c>
      <c r="BO103" s="71">
        <f aca="true" t="shared" si="223" ref="BO103:CT103">BO102-BO95</f>
        <v>246.76651393500327</v>
      </c>
      <c r="BP103" s="71">
        <f t="shared" si="223"/>
        <v>249.48465897981617</v>
      </c>
      <c r="BQ103" s="71">
        <f t="shared" si="223"/>
        <v>252.11468979704034</v>
      </c>
      <c r="BR103" s="71">
        <f t="shared" si="223"/>
        <v>254.6577853673502</v>
      </c>
      <c r="BS103" s="71">
        <f t="shared" si="223"/>
        <v>257.1150952444704</v>
      </c>
      <c r="BT103" s="71">
        <f t="shared" si="223"/>
        <v>259.4877400913455</v>
      </c>
      <c r="BU103" s="71">
        <f t="shared" si="223"/>
        <v>252.9486799946067</v>
      </c>
      <c r="BV103" s="71">
        <f t="shared" si="223"/>
        <v>207.39809328471952</v>
      </c>
      <c r="BW103" s="71">
        <f t="shared" si="223"/>
        <v>209.1609770776398</v>
      </c>
      <c r="BX103" s="71">
        <f t="shared" si="223"/>
        <v>211.92142539317155</v>
      </c>
      <c r="BY103" s="71">
        <f t="shared" si="223"/>
        <v>214.61011732070858</v>
      </c>
      <c r="BZ103" s="71">
        <f t="shared" si="223"/>
        <v>217.22615727035657</v>
      </c>
      <c r="CA103" s="71">
        <f t="shared" si="223"/>
        <v>219.76864118272545</v>
      </c>
      <c r="CB103" s="71">
        <f t="shared" si="223"/>
        <v>222.2366564543681</v>
      </c>
      <c r="CC103" s="71">
        <f t="shared" si="223"/>
        <v>224.62928186257648</v>
      </c>
      <c r="CD103" s="71">
        <f t="shared" si="223"/>
        <v>226.94558748953168</v>
      </c>
      <c r="CE103" s="71">
        <f t="shared" si="223"/>
        <v>229.18463464580117</v>
      </c>
      <c r="CF103" s="71">
        <f t="shared" si="223"/>
        <v>231.34547579317876</v>
      </c>
      <c r="CG103" s="71">
        <f t="shared" si="223"/>
        <v>233.42715446685975</v>
      </c>
      <c r="CH103" s="71">
        <f t="shared" si="223"/>
        <v>197.0021519409124</v>
      </c>
      <c r="CI103" s="71">
        <f t="shared" si="223"/>
        <v>198.67667023241023</v>
      </c>
      <c r="CJ103" s="71">
        <f t="shared" si="223"/>
        <v>201.25793961066773</v>
      </c>
      <c r="CK103" s="71">
        <f t="shared" si="223"/>
        <v>203.76565939297575</v>
      </c>
      <c r="CL103" s="71">
        <f t="shared" si="223"/>
        <v>206.19891793661242</v>
      </c>
      <c r="CM103" s="71">
        <f t="shared" si="223"/>
        <v>208.55679499047844</v>
      </c>
      <c r="CN103" s="71">
        <f t="shared" si="223"/>
        <v>210.8383616193482</v>
      </c>
      <c r="CO103" s="71">
        <f t="shared" si="223"/>
        <v>213.0426801274697</v>
      </c>
      <c r="CP103" s="71">
        <f t="shared" si="223"/>
        <v>215.16880398150516</v>
      </c>
      <c r="CQ103" s="71">
        <f t="shared" si="223"/>
        <v>217.2157777328108</v>
      </c>
      <c r="CR103" s="71">
        <f t="shared" si="223"/>
        <v>219.18263693904672</v>
      </c>
      <c r="CS103" s="71">
        <f t="shared" si="223"/>
        <v>185.1726697868537</v>
      </c>
      <c r="CT103" s="71">
        <f t="shared" si="223"/>
        <v>0</v>
      </c>
    </row>
    <row r="104" spans="1:18" ht="13.5">
      <c r="A104" s="26"/>
      <c r="B104" s="46" t="s">
        <v>21</v>
      </c>
      <c r="C104" s="47"/>
      <c r="D104" s="30">
        <f aca="true" t="shared" si="224" ref="D104:M104">D103/C103-1</f>
        <v>0.0140432207644412</v>
      </c>
      <c r="E104" s="30">
        <f t="shared" si="224"/>
        <v>0.013343517192037302</v>
      </c>
      <c r="F104" s="48">
        <f t="shared" si="224"/>
        <v>0.012675778584024577</v>
      </c>
      <c r="G104" s="30">
        <f t="shared" si="224"/>
        <v>0.012037531639027543</v>
      </c>
      <c r="H104" s="30">
        <f t="shared" si="224"/>
        <v>0.011426534185271953</v>
      </c>
      <c r="I104" s="30">
        <f t="shared" si="224"/>
        <v>0.01084074812403979</v>
      </c>
      <c r="J104" s="30">
        <f t="shared" si="224"/>
        <v>0.010278316052503511</v>
      </c>
      <c r="K104" s="30">
        <f t="shared" si="224"/>
        <v>0.009737540992986737</v>
      </c>
      <c r="L104" s="48">
        <f t="shared" si="224"/>
        <v>0.009216868755402619</v>
      </c>
      <c r="M104" s="30">
        <f t="shared" si="224"/>
        <v>-0.12086202053739548</v>
      </c>
      <c r="N104" s="30">
        <f>N103/M103-1</f>
        <v>-0.2503444977996415</v>
      </c>
      <c r="O104" s="30">
        <f>O103/N103-1</f>
        <v>0.008499999999996621</v>
      </c>
      <c r="P104" s="49"/>
      <c r="Q104" s="28"/>
      <c r="R104" s="28"/>
    </row>
    <row r="105" spans="1:18" ht="13.5">
      <c r="A105" s="26"/>
      <c r="B105" s="46"/>
      <c r="C105" s="47"/>
      <c r="D105" s="47"/>
      <c r="E105" s="47"/>
      <c r="F105" s="72"/>
      <c r="G105" s="47"/>
      <c r="H105" s="47"/>
      <c r="I105" s="47"/>
      <c r="J105" s="47"/>
      <c r="K105" s="47"/>
      <c r="L105" s="73"/>
      <c r="M105" s="47"/>
      <c r="N105" s="47"/>
      <c r="O105" s="47"/>
      <c r="P105" s="49"/>
      <c r="Q105" s="28"/>
      <c r="R105" s="28"/>
    </row>
    <row r="106" spans="1:98" ht="12.75" customHeight="1">
      <c r="A106" s="74" t="s">
        <v>22</v>
      </c>
      <c r="B106" s="26" t="s">
        <v>23</v>
      </c>
      <c r="C106" s="35">
        <f aca="true" t="shared" si="225" ref="C106:AH106">C81*(C95*(1-C23/C22)+C103)/C103-C98*C95*(1-C23/C22)/C103</f>
        <v>2.2318268365422957</v>
      </c>
      <c r="D106" s="35">
        <f t="shared" si="225"/>
        <v>2.0763371537860267</v>
      </c>
      <c r="E106" s="35">
        <f t="shared" si="225"/>
        <v>1.9279507964498621</v>
      </c>
      <c r="F106" s="35">
        <f t="shared" si="225"/>
        <v>1.7861181420060726</v>
      </c>
      <c r="G106" s="35">
        <f t="shared" si="225"/>
        <v>1.650340930059967</v>
      </c>
      <c r="H106" s="35">
        <f t="shared" si="225"/>
        <v>1.520166249786598</v>
      </c>
      <c r="I106" s="35">
        <f t="shared" si="225"/>
        <v>1.395181345000877</v>
      </c>
      <c r="J106" s="35">
        <f t="shared" si="225"/>
        <v>1.2750091095526739</v>
      </c>
      <c r="K106" s="35">
        <f t="shared" si="225"/>
        <v>1.1593041678672378</v>
      </c>
      <c r="L106" s="35">
        <f t="shared" si="225"/>
        <v>1.0477494533422147</v>
      </c>
      <c r="M106" s="35">
        <f t="shared" si="225"/>
        <v>1.000000000000002</v>
      </c>
      <c r="N106" s="35">
        <f t="shared" si="225"/>
        <v>1.0000000000000027</v>
      </c>
      <c r="O106" s="35">
        <f t="shared" si="225"/>
        <v>2.358774542383924</v>
      </c>
      <c r="P106" s="35">
        <f t="shared" si="225"/>
        <v>2.191983000329459</v>
      </c>
      <c r="Q106" s="35">
        <f t="shared" si="225"/>
        <v>2.0330245332121555</v>
      </c>
      <c r="R106" s="35">
        <f t="shared" si="225"/>
        <v>1.8812738663066415</v>
      </c>
      <c r="S106" s="35">
        <f t="shared" si="225"/>
        <v>1.7361659382117378</v>
      </c>
      <c r="T106" s="35">
        <f t="shared" si="225"/>
        <v>1.597188639438926</v>
      </c>
      <c r="U106" s="35">
        <f t="shared" si="225"/>
        <v>1.4638765673164646</v>
      </c>
      <c r="V106" s="35">
        <f t="shared" si="225"/>
        <v>1.335805634427668</v>
      </c>
      <c r="W106" s="35">
        <f t="shared" si="225"/>
        <v>1.2125883968879172</v>
      </c>
      <c r="X106" s="35">
        <f t="shared" si="225"/>
        <v>1.0938699921284132</v>
      </c>
      <c r="Y106" s="35">
        <f t="shared" si="225"/>
        <v>1.0000000000000018</v>
      </c>
      <c r="Z106" s="35">
        <f t="shared" si="225"/>
        <v>1.0000000000000022</v>
      </c>
      <c r="AA106" s="35">
        <f t="shared" si="225"/>
        <v>2.300397197298984</v>
      </c>
      <c r="AB106" s="35">
        <f t="shared" si="225"/>
        <v>2.141066997259598</v>
      </c>
      <c r="AC106" s="35">
        <f t="shared" si="225"/>
        <v>1.989122031590675</v>
      </c>
      <c r="AD106" s="35">
        <f t="shared" si="225"/>
        <v>1.8439851899452577</v>
      </c>
      <c r="AE106" s="35">
        <f t="shared" si="225"/>
        <v>1.7051339681671362</v>
      </c>
      <c r="AF106" s="35">
        <f t="shared" si="225"/>
        <v>1.5720940055235364</v>
      </c>
      <c r="AG106" s="35">
        <f t="shared" si="225"/>
        <v>1.4444335107290485</v>
      </c>
      <c r="AH106" s="35">
        <f t="shared" si="225"/>
        <v>1.321758436877338</v>
      </c>
      <c r="AI106" s="35">
        <f aca="true" t="shared" si="226" ref="AI106:BN106">AI81*(AI95*(1-AI23/AI22)+AI103)/AI103-AI98*AI95*(1-AI23/AI22)/AI103</f>
        <v>1.2037082899713516</v>
      </c>
      <c r="AJ106" s="35">
        <f t="shared" si="226"/>
        <v>1.0899524755619425</v>
      </c>
      <c r="AK106" s="35">
        <f t="shared" si="226"/>
        <v>1.0000000000000016</v>
      </c>
      <c r="AL106" s="35">
        <f t="shared" si="226"/>
        <v>1.0000000000000018</v>
      </c>
      <c r="AM106" s="35">
        <f t="shared" si="226"/>
        <v>2.226092205206928</v>
      </c>
      <c r="AN106" s="35">
        <f t="shared" si="226"/>
        <v>2.0762209361988155</v>
      </c>
      <c r="AO106" s="35">
        <f t="shared" si="226"/>
        <v>1.9331795451938225</v>
      </c>
      <c r="AP106" s="35">
        <f t="shared" si="226"/>
        <v>1.7964492479315002</v>
      </c>
      <c r="AQ106" s="35">
        <f t="shared" si="226"/>
        <v>1.6655592118557756</v>
      </c>
      <c r="AR106" s="35">
        <f t="shared" si="226"/>
        <v>1.5400810209486928</v>
      </c>
      <c r="AS106" s="35">
        <f t="shared" si="226"/>
        <v>1.4196238841747713</v>
      </c>
      <c r="AT106" s="35">
        <f t="shared" si="226"/>
        <v>1.3038304732024517</v>
      </c>
      <c r="AU106" s="35">
        <f t="shared" si="226"/>
        <v>1.1923732947054078</v>
      </c>
      <c r="AV106" s="35">
        <f t="shared" si="226"/>
        <v>1.0849515184668796</v>
      </c>
      <c r="AW106" s="35">
        <f t="shared" si="226"/>
        <v>1.0000000000000013</v>
      </c>
      <c r="AX106" s="35">
        <f t="shared" si="226"/>
        <v>1.0000000000000016</v>
      </c>
      <c r="AY106" s="35">
        <f t="shared" si="226"/>
        <v>2.1346392599830537</v>
      </c>
      <c r="AZ106" s="35">
        <f t="shared" si="226"/>
        <v>1.9963511017959095</v>
      </c>
      <c r="BA106" s="35">
        <f t="shared" si="226"/>
        <v>1.8642318020158282</v>
      </c>
      <c r="BB106" s="35">
        <f t="shared" si="226"/>
        <v>1.7378298413879363</v>
      </c>
      <c r="BC106" s="35">
        <f t="shared" si="226"/>
        <v>1.6167341781171338</v>
      </c>
      <c r="BD106" s="35">
        <f t="shared" si="226"/>
        <v>1.5005697253898982</v>
      </c>
      <c r="BE106" s="35">
        <f t="shared" si="226"/>
        <v>1.3889934181304364</v>
      </c>
      <c r="BF106" s="35">
        <f t="shared" si="226"/>
        <v>1.2816907811170186</v>
      </c>
      <c r="BG106" s="35">
        <f t="shared" si="226"/>
        <v>1.178372925235798</v>
      </c>
      <c r="BH106" s="35">
        <f t="shared" si="226"/>
        <v>1.0787739106077872</v>
      </c>
      <c r="BI106" s="35">
        <f t="shared" si="226"/>
        <v>1.000000000000001</v>
      </c>
      <c r="BJ106" s="35">
        <f t="shared" si="226"/>
        <v>1.0000000000000013</v>
      </c>
      <c r="BK106" s="35">
        <f t="shared" si="226"/>
        <v>2.026624273475215</v>
      </c>
      <c r="BL106" s="35">
        <f t="shared" si="226"/>
        <v>1.9019333380779029</v>
      </c>
      <c r="BM106" s="35">
        <f t="shared" si="226"/>
        <v>1.7826624070378194</v>
      </c>
      <c r="BN106" s="35">
        <f t="shared" si="226"/>
        <v>1.6684330851546594</v>
      </c>
      <c r="BO106" s="35">
        <f aca="true" t="shared" si="227" ref="BO106:CT106">BO81*(BO95*(1-BO23/BO22)+BO103)/BO103-BO98*BO95*(1-BO23/BO22)/BO103</f>
        <v>1.5588995997053</v>
      </c>
      <c r="BP106" s="35">
        <f t="shared" si="227"/>
        <v>1.4537453039565973</v>
      </c>
      <c r="BQ106" s="35">
        <f t="shared" si="227"/>
        <v>1.3526796187323917</v>
      </c>
      <c r="BR106" s="35">
        <f t="shared" si="227"/>
        <v>1.2554353492040833</v>
      </c>
      <c r="BS106" s="35">
        <f t="shared" si="227"/>
        <v>1.1617663241602387</v>
      </c>
      <c r="BT106" s="35">
        <f t="shared" si="227"/>
        <v>1.0714453133106605</v>
      </c>
      <c r="BU106" s="35">
        <f t="shared" si="227"/>
        <v>1.000000000000001</v>
      </c>
      <c r="BV106" s="35">
        <f t="shared" si="227"/>
        <v>1.000000000000001</v>
      </c>
      <c r="BW106" s="35">
        <f t="shared" si="227"/>
        <v>2.043938101966848</v>
      </c>
      <c r="BX106" s="35">
        <f t="shared" si="227"/>
        <v>1.9304914257710397</v>
      </c>
      <c r="BY106" s="35">
        <f t="shared" si="227"/>
        <v>1.8199405842533998</v>
      </c>
      <c r="BZ106" s="35">
        <f t="shared" si="227"/>
        <v>1.7120705538899716</v>
      </c>
      <c r="CA106" s="35">
        <f t="shared" si="227"/>
        <v>1.6066802477780728</v>
      </c>
      <c r="CB106" s="35">
        <f t="shared" si="227"/>
        <v>1.5035811187158405</v>
      </c>
      <c r="CC106" s="35">
        <f t="shared" si="227"/>
        <v>1.4025959055232535</v>
      </c>
      <c r="CD106" s="35">
        <f t="shared" si="227"/>
        <v>1.3035575042339522</v>
      </c>
      <c r="CE106" s="35">
        <f t="shared" si="227"/>
        <v>1.206307948288168</v>
      </c>
      <c r="CF106" s="35">
        <f t="shared" si="227"/>
        <v>1.1106974839672885</v>
      </c>
      <c r="CG106" s="35">
        <f t="shared" si="227"/>
        <v>1.0165837290951292</v>
      </c>
      <c r="CH106" s="35">
        <f t="shared" si="227"/>
        <v>1.0000000000000004</v>
      </c>
      <c r="CI106" s="35">
        <f t="shared" si="227"/>
        <v>1.9982916578733778</v>
      </c>
      <c r="CJ106" s="35">
        <f t="shared" si="227"/>
        <v>1.880050631277161</v>
      </c>
      <c r="CK106" s="35">
        <f t="shared" si="227"/>
        <v>1.7647678775111864</v>
      </c>
      <c r="CL106" s="35">
        <f t="shared" si="227"/>
        <v>1.6522140610205296</v>
      </c>
      <c r="CM106" s="35">
        <f t="shared" si="227"/>
        <v>1.5421745844382018</v>
      </c>
      <c r="CN106" s="35">
        <f t="shared" si="227"/>
        <v>1.4344480674317663</v>
      </c>
      <c r="CO106" s="35">
        <f t="shared" si="227"/>
        <v>1.328844981529704</v>
      </c>
      <c r="CP106" s="35">
        <f t="shared" si="227"/>
        <v>1.2251864204890432</v>
      </c>
      <c r="CQ106" s="35">
        <f t="shared" si="227"/>
        <v>1.1233029885613102</v>
      </c>
      <c r="CR106" s="35">
        <f t="shared" si="227"/>
        <v>1.0230337913651109</v>
      </c>
      <c r="CS106" s="35">
        <f t="shared" si="227"/>
        <v>1</v>
      </c>
      <c r="CT106" s="35" t="e">
        <f t="shared" si="227"/>
        <v>#DIV/0!</v>
      </c>
    </row>
    <row r="107" spans="1:98" ht="12.75" customHeight="1">
      <c r="A107" s="75" t="e">
        <f>IRR(C109:P109,0)</f>
        <v>#VALUE!</v>
      </c>
      <c r="B107" s="31" t="s">
        <v>24</v>
      </c>
      <c r="C107" s="61">
        <f aca="true" t="shared" si="228" ref="C107:AH107">C82+C83*C106</f>
        <v>0.01404322076444033</v>
      </c>
      <c r="D107" s="61">
        <f t="shared" si="228"/>
        <v>0.01334351719203712</v>
      </c>
      <c r="E107" s="61">
        <f t="shared" si="228"/>
        <v>0.01267577858402438</v>
      </c>
      <c r="F107" s="61">
        <f t="shared" si="228"/>
        <v>0.012037531639027326</v>
      </c>
      <c r="G107" s="61">
        <f t="shared" si="228"/>
        <v>0.01142653418526985</v>
      </c>
      <c r="H107" s="61">
        <f t="shared" si="228"/>
        <v>0.01084074812403969</v>
      </c>
      <c r="I107" s="61">
        <f t="shared" si="228"/>
        <v>0.010278316052503945</v>
      </c>
      <c r="J107" s="61">
        <f t="shared" si="228"/>
        <v>0.009737540992987032</v>
      </c>
      <c r="K107" s="61">
        <f t="shared" si="228"/>
        <v>0.00921686875540257</v>
      </c>
      <c r="L107" s="61">
        <f t="shared" si="228"/>
        <v>0.008714872540039966</v>
      </c>
      <c r="M107" s="61">
        <f t="shared" si="228"/>
        <v>0.008500000000000008</v>
      </c>
      <c r="N107" s="61">
        <f t="shared" si="228"/>
        <v>0.008500000000000011</v>
      </c>
      <c r="O107" s="61">
        <f t="shared" si="228"/>
        <v>0.014614485440727657</v>
      </c>
      <c r="P107" s="61">
        <f t="shared" si="228"/>
        <v>0.013863923501482566</v>
      </c>
      <c r="Q107" s="61">
        <f t="shared" si="228"/>
        <v>0.013148610399454698</v>
      </c>
      <c r="R107" s="61">
        <f t="shared" si="228"/>
        <v>0.012465732398379887</v>
      </c>
      <c r="S107" s="61">
        <f t="shared" si="228"/>
        <v>0.01181274672195282</v>
      </c>
      <c r="T107" s="61">
        <f t="shared" si="228"/>
        <v>0.011187348877475167</v>
      </c>
      <c r="U107" s="61">
        <f t="shared" si="228"/>
        <v>0.01058744455292409</v>
      </c>
      <c r="V107" s="61">
        <f t="shared" si="228"/>
        <v>0.010011125354924506</v>
      </c>
      <c r="W107" s="61">
        <f t="shared" si="228"/>
        <v>0.009456647785995628</v>
      </c>
      <c r="X107" s="61">
        <f t="shared" si="228"/>
        <v>0.008922414964577859</v>
      </c>
      <c r="Y107" s="61">
        <f t="shared" si="228"/>
        <v>0.008500000000000008</v>
      </c>
      <c r="Z107" s="61">
        <f t="shared" si="228"/>
        <v>0.008500000000000011</v>
      </c>
      <c r="AA107" s="61">
        <f t="shared" si="228"/>
        <v>0.014351787387845427</v>
      </c>
      <c r="AB107" s="61">
        <f t="shared" si="228"/>
        <v>0.01363480148766819</v>
      </c>
      <c r="AC107" s="61">
        <f t="shared" si="228"/>
        <v>0.012951049142158036</v>
      </c>
      <c r="AD107" s="61">
        <f t="shared" si="228"/>
        <v>0.01229793335475366</v>
      </c>
      <c r="AE107" s="61">
        <f t="shared" si="228"/>
        <v>0.011673102856752111</v>
      </c>
      <c r="AF107" s="61">
        <f t="shared" si="228"/>
        <v>0.011074423024855912</v>
      </c>
      <c r="AG107" s="61">
        <f t="shared" si="228"/>
        <v>0.010499950798280717</v>
      </c>
      <c r="AH107" s="61">
        <f t="shared" si="228"/>
        <v>0.009947912965948021</v>
      </c>
      <c r="AI107" s="61">
        <f aca="true" t="shared" si="229" ref="AI107:BN107">AI82+AI83*AI106</f>
        <v>0.009416687304871081</v>
      </c>
      <c r="AJ107" s="61">
        <f t="shared" si="229"/>
        <v>0.00890478614002874</v>
      </c>
      <c r="AK107" s="61">
        <f t="shared" si="229"/>
        <v>0.008500000000000008</v>
      </c>
      <c r="AL107" s="61">
        <f t="shared" si="229"/>
        <v>0.008500000000000008</v>
      </c>
      <c r="AM107" s="61">
        <f t="shared" si="229"/>
        <v>0.014017414923431174</v>
      </c>
      <c r="AN107" s="61">
        <f t="shared" si="229"/>
        <v>0.01334299421289467</v>
      </c>
      <c r="AO107" s="61">
        <f t="shared" si="229"/>
        <v>0.0126993079533722</v>
      </c>
      <c r="AP107" s="61">
        <f t="shared" si="229"/>
        <v>0.01208402161569175</v>
      </c>
      <c r="AQ107" s="61">
        <f t="shared" si="229"/>
        <v>0.011495016453350989</v>
      </c>
      <c r="AR107" s="61">
        <f t="shared" si="229"/>
        <v>0.010930364594269118</v>
      </c>
      <c r="AS107" s="61">
        <f t="shared" si="229"/>
        <v>0.01038830747878647</v>
      </c>
      <c r="AT107" s="61">
        <f t="shared" si="229"/>
        <v>0.009867237129411031</v>
      </c>
      <c r="AU107" s="61">
        <f t="shared" si="229"/>
        <v>0.009365679826174336</v>
      </c>
      <c r="AV107" s="61">
        <f t="shared" si="229"/>
        <v>0.008882281833100959</v>
      </c>
      <c r="AW107" s="61">
        <f t="shared" si="229"/>
        <v>0.008500000000000006</v>
      </c>
      <c r="AX107" s="61">
        <f t="shared" si="229"/>
        <v>0.008500000000000008</v>
      </c>
      <c r="AY107" s="61">
        <f t="shared" si="229"/>
        <v>0.013605876669923741</v>
      </c>
      <c r="AZ107" s="61">
        <f t="shared" si="229"/>
        <v>0.012983579958081592</v>
      </c>
      <c r="BA107" s="61">
        <f t="shared" si="229"/>
        <v>0.012389043109071227</v>
      </c>
      <c r="BB107" s="61">
        <f t="shared" si="229"/>
        <v>0.011820234286245714</v>
      </c>
      <c r="BC107" s="61">
        <f t="shared" si="229"/>
        <v>0.011275303801527102</v>
      </c>
      <c r="BD107" s="61">
        <f t="shared" si="229"/>
        <v>0.010752563764254541</v>
      </c>
      <c r="BE107" s="61">
        <f t="shared" si="229"/>
        <v>0.010250470381586965</v>
      </c>
      <c r="BF107" s="61">
        <f t="shared" si="229"/>
        <v>0.009767608515026584</v>
      </c>
      <c r="BG107" s="61">
        <f t="shared" si="229"/>
        <v>0.00930267816356109</v>
      </c>
      <c r="BH107" s="61">
        <f t="shared" si="229"/>
        <v>0.008854482597735042</v>
      </c>
      <c r="BI107" s="61">
        <f t="shared" si="229"/>
        <v>0.008500000000000004</v>
      </c>
      <c r="BJ107" s="61">
        <f t="shared" si="229"/>
        <v>0.008500000000000006</v>
      </c>
      <c r="BK107" s="61">
        <f t="shared" si="229"/>
        <v>0.013119809230638466</v>
      </c>
      <c r="BL107" s="61">
        <f t="shared" si="229"/>
        <v>0.012558700021350563</v>
      </c>
      <c r="BM107" s="61">
        <f t="shared" si="229"/>
        <v>0.012021980831670187</v>
      </c>
      <c r="BN107" s="61">
        <f t="shared" si="229"/>
        <v>0.011507948883195966</v>
      </c>
      <c r="BO107" s="61">
        <f aca="true" t="shared" si="230" ref="BO107:CT107">BO82+BO83*BO106</f>
        <v>0.01101504819867385</v>
      </c>
      <c r="BP107" s="61">
        <f t="shared" si="230"/>
        <v>0.010541853867804688</v>
      </c>
      <c r="BQ107" s="61">
        <f t="shared" si="230"/>
        <v>0.010087058284295763</v>
      </c>
      <c r="BR107" s="61">
        <f t="shared" si="230"/>
        <v>0.009649459071418374</v>
      </c>
      <c r="BS107" s="61">
        <f t="shared" si="230"/>
        <v>0.009227948458721075</v>
      </c>
      <c r="BT107" s="61">
        <f t="shared" si="230"/>
        <v>0.00882150390989797</v>
      </c>
      <c r="BU107" s="61">
        <f t="shared" si="230"/>
        <v>0.008500000000000004</v>
      </c>
      <c r="BV107" s="61">
        <f t="shared" si="230"/>
        <v>0.008500000000000004</v>
      </c>
      <c r="BW107" s="61">
        <f t="shared" si="230"/>
        <v>0.013197721458850816</v>
      </c>
      <c r="BX107" s="61">
        <f t="shared" si="230"/>
        <v>0.012687211415969677</v>
      </c>
      <c r="BY107" s="61">
        <f t="shared" si="230"/>
        <v>0.012189732629140299</v>
      </c>
      <c r="BZ107" s="61">
        <f t="shared" si="230"/>
        <v>0.011704317492504872</v>
      </c>
      <c r="CA107" s="61">
        <f t="shared" si="230"/>
        <v>0.011230061115001327</v>
      </c>
      <c r="CB107" s="61">
        <f t="shared" si="230"/>
        <v>0.010766115034221282</v>
      </c>
      <c r="CC107" s="61">
        <f t="shared" si="230"/>
        <v>0.01031168157485464</v>
      </c>
      <c r="CD107" s="61">
        <f t="shared" si="230"/>
        <v>0.009866008769052786</v>
      </c>
      <c r="CE107" s="61">
        <f t="shared" si="230"/>
        <v>0.009428385767296755</v>
      </c>
      <c r="CF107" s="61">
        <f t="shared" si="230"/>
        <v>0.008998138677852797</v>
      </c>
      <c r="CG107" s="61">
        <f t="shared" si="230"/>
        <v>0.008574626780928081</v>
      </c>
      <c r="CH107" s="61">
        <f t="shared" si="230"/>
        <v>0.0085</v>
      </c>
      <c r="CI107" s="61">
        <f t="shared" si="230"/>
        <v>0.0129923124604302</v>
      </c>
      <c r="CJ107" s="61">
        <f t="shared" si="230"/>
        <v>0.012460227840747224</v>
      </c>
      <c r="CK107" s="61">
        <f t="shared" si="230"/>
        <v>0.011941455448800337</v>
      </c>
      <c r="CL107" s="61">
        <f t="shared" si="230"/>
        <v>0.011434963274592383</v>
      </c>
      <c r="CM107" s="61">
        <f t="shared" si="230"/>
        <v>0.010939785629971908</v>
      </c>
      <c r="CN107" s="61">
        <f t="shared" si="230"/>
        <v>0.010455016303442949</v>
      </c>
      <c r="CO107" s="61">
        <f t="shared" si="230"/>
        <v>0.009979802416883668</v>
      </c>
      <c r="CP107" s="61">
        <f t="shared" si="230"/>
        <v>0.009513338892200695</v>
      </c>
      <c r="CQ107" s="61">
        <f t="shared" si="230"/>
        <v>0.009054863448525895</v>
      </c>
      <c r="CR107" s="61">
        <f t="shared" si="230"/>
        <v>0.008603652061142998</v>
      </c>
      <c r="CS107" s="61">
        <f t="shared" si="230"/>
        <v>0.0085</v>
      </c>
      <c r="CT107" s="91">
        <f>CS107</f>
        <v>0.0085</v>
      </c>
    </row>
    <row r="108" spans="1:100" ht="13.5" customHeight="1">
      <c r="A108" s="26"/>
      <c r="B108" s="34" t="s">
        <v>25</v>
      </c>
      <c r="C108" s="35">
        <v>1</v>
      </c>
      <c r="D108" s="35">
        <f>1/(1+C107)</f>
        <v>0.9861512601466299</v>
      </c>
      <c r="E108" s="76">
        <f aca="true" t="shared" si="231" ref="E108:AJ108">D108/(1+D107)</f>
        <v>0.9731658054903666</v>
      </c>
      <c r="F108" s="76">
        <f t="shared" si="231"/>
        <v>0.9609845777600184</v>
      </c>
      <c r="G108" s="76">
        <f t="shared" si="231"/>
        <v>0.9495542879755389</v>
      </c>
      <c r="H108" s="76">
        <f t="shared" si="231"/>
        <v>0.9388267519997676</v>
      </c>
      <c r="I108" s="76">
        <f t="shared" si="231"/>
        <v>0.9287583170168805</v>
      </c>
      <c r="J108" s="76">
        <f t="shared" si="231"/>
        <v>0.9193093648152824</v>
      </c>
      <c r="K108" s="76">
        <f t="shared" si="231"/>
        <v>0.9104438802099241</v>
      </c>
      <c r="L108" s="76">
        <f t="shared" si="231"/>
        <v>0.9021290749258992</v>
      </c>
      <c r="M108" s="76">
        <f t="shared" si="231"/>
        <v>0.8943350588796738</v>
      </c>
      <c r="N108" s="76">
        <f t="shared" si="231"/>
        <v>0.8867972819828198</v>
      </c>
      <c r="O108" s="76">
        <f t="shared" si="231"/>
        <v>0.8793230361753296</v>
      </c>
      <c r="P108" s="76">
        <f t="shared" si="231"/>
        <v>0.8666572858886099</v>
      </c>
      <c r="Q108" s="76">
        <f t="shared" si="231"/>
        <v>0.8548063165079595</v>
      </c>
      <c r="R108" s="76">
        <f t="shared" si="231"/>
        <v>0.8437126673558132</v>
      </c>
      <c r="S108" s="76">
        <f t="shared" si="231"/>
        <v>0.8333246650799568</v>
      </c>
      <c r="T108" s="76">
        <f t="shared" si="231"/>
        <v>0.823595737234723</v>
      </c>
      <c r="U108" s="76">
        <f t="shared" si="231"/>
        <v>0.8144838225567214</v>
      </c>
      <c r="V108" s="76">
        <f t="shared" si="231"/>
        <v>0.8059508624877509</v>
      </c>
      <c r="W108" s="76">
        <f t="shared" si="231"/>
        <v>0.797962361260659</v>
      </c>
      <c r="X108" s="76">
        <f t="shared" si="231"/>
        <v>0.7904870040836331</v>
      </c>
      <c r="Y108" s="76">
        <f t="shared" si="231"/>
        <v>0.7834963247509832</v>
      </c>
      <c r="Z108" s="76">
        <f t="shared" si="231"/>
        <v>0.7768927364908114</v>
      </c>
      <c r="AA108" s="76">
        <f t="shared" si="231"/>
        <v>0.7703448056428472</v>
      </c>
      <c r="AB108" s="76">
        <f t="shared" si="231"/>
        <v>0.759445406634158</v>
      </c>
      <c r="AC108" s="76">
        <f t="shared" si="231"/>
        <v>0.7492298069477811</v>
      </c>
      <c r="AD108" s="76">
        <f t="shared" si="231"/>
        <v>0.739650556245817</v>
      </c>
      <c r="AE108" s="76">
        <f t="shared" si="231"/>
        <v>0.7306648881467299</v>
      </c>
      <c r="AF108" s="76">
        <f t="shared" si="231"/>
        <v>0.7222341743429631</v>
      </c>
      <c r="AG108" s="76">
        <f t="shared" si="231"/>
        <v>0.7143234542341974</v>
      </c>
      <c r="AH108" s="76">
        <f t="shared" si="231"/>
        <v>0.7069010282186475</v>
      </c>
      <c r="AI108" s="76">
        <f t="shared" si="231"/>
        <v>0.6999381048698516</v>
      </c>
      <c r="AJ108" s="76">
        <f t="shared" si="231"/>
        <v>0.6934084939081767</v>
      </c>
      <c r="AK108" s="76">
        <f aca="true" t="shared" si="232" ref="AK108:BP108">AJ108/(1+AJ107)</f>
        <v>0.6872883382396172</v>
      </c>
      <c r="AL108" s="76">
        <f t="shared" si="232"/>
        <v>0.6814956254235174</v>
      </c>
      <c r="AM108" s="76">
        <f t="shared" si="232"/>
        <v>0.6757517356703197</v>
      </c>
      <c r="AN108" s="76">
        <f t="shared" si="232"/>
        <v>0.6664103847973321</v>
      </c>
      <c r="AO108" s="76">
        <f t="shared" si="232"/>
        <v>0.6576355573612669</v>
      </c>
      <c r="AP108" s="76">
        <f t="shared" si="232"/>
        <v>0.6493887693972301</v>
      </c>
      <c r="AQ108" s="76">
        <f t="shared" si="232"/>
        <v>0.6416352353439445</v>
      </c>
      <c r="AR108" s="76">
        <f t="shared" si="232"/>
        <v>0.6343434469837905</v>
      </c>
      <c r="AS108" s="76">
        <f t="shared" si="232"/>
        <v>0.6274848092414165</v>
      </c>
      <c r="AT108" s="76">
        <f t="shared" si="232"/>
        <v>0.6210333241159274</v>
      </c>
      <c r="AU108" s="76">
        <f t="shared" si="232"/>
        <v>0.6149653155213155</v>
      </c>
      <c r="AV108" s="76">
        <f t="shared" si="232"/>
        <v>0.6092591890257457</v>
      </c>
      <c r="AW108" s="76">
        <f t="shared" si="232"/>
        <v>0.6038952214709776</v>
      </c>
      <c r="AX108" s="76">
        <f t="shared" si="232"/>
        <v>0.5988053757768742</v>
      </c>
      <c r="AY108" s="76">
        <f t="shared" si="232"/>
        <v>0.5937584291292753</v>
      </c>
      <c r="AZ108" s="76">
        <f t="shared" si="232"/>
        <v>0.5857882662243385</v>
      </c>
      <c r="BA108" s="76">
        <f t="shared" si="232"/>
        <v>0.5782801200475324</v>
      </c>
      <c r="BB108" s="76">
        <f t="shared" si="232"/>
        <v>0.5712034558094585</v>
      </c>
      <c r="BC108" s="76">
        <f t="shared" si="232"/>
        <v>0.5645305721844895</v>
      </c>
      <c r="BD108" s="76">
        <f t="shared" si="232"/>
        <v>0.5582362884392995</v>
      </c>
      <c r="BE108" s="76">
        <f t="shared" si="232"/>
        <v>0.5522976724989057</v>
      </c>
      <c r="BF108" s="76">
        <f t="shared" si="232"/>
        <v>0.5466938038546961</v>
      </c>
      <c r="BG108" s="76">
        <f t="shared" si="232"/>
        <v>0.541405566235848</v>
      </c>
      <c r="BH108" s="76">
        <f t="shared" si="232"/>
        <v>0.536415465795595</v>
      </c>
      <c r="BI108" s="76">
        <f t="shared" si="232"/>
        <v>0.5317074712443759</v>
      </c>
      <c r="BJ108" s="76">
        <f t="shared" si="232"/>
        <v>0.5272260498208983</v>
      </c>
      <c r="BK108" s="76">
        <f t="shared" si="232"/>
        <v>0.5227823994257792</v>
      </c>
      <c r="BL108" s="76">
        <f t="shared" si="232"/>
        <v>0.5160124149805928</v>
      </c>
      <c r="BM108" s="76">
        <f t="shared" si="232"/>
        <v>0.5096123463950409</v>
      </c>
      <c r="BN108" s="76">
        <f t="shared" si="232"/>
        <v>0.5035585748604455</v>
      </c>
      <c r="BO108" s="76">
        <f t="shared" si="232"/>
        <v>0.4978295775296908</v>
      </c>
      <c r="BP108" s="76">
        <f t="shared" si="232"/>
        <v>0.4924057049562952</v>
      </c>
      <c r="BQ108" s="76">
        <f aca="true" t="shared" si="233" ref="BQ108:CT108">BP108/(1+BP107)</f>
        <v>0.48726898650623324</v>
      </c>
      <c r="BR108" s="76">
        <f t="shared" si="233"/>
        <v>0.4824029597348708</v>
      </c>
      <c r="BS108" s="76">
        <f t="shared" si="233"/>
        <v>0.47779252036497905</v>
      </c>
      <c r="BT108" s="76">
        <f t="shared" si="233"/>
        <v>0.4734237900314366</v>
      </c>
      <c r="BU108" s="76">
        <f t="shared" si="233"/>
        <v>0.469283999395913</v>
      </c>
      <c r="BV108" s="76">
        <f t="shared" si="233"/>
        <v>0.46532870540001287</v>
      </c>
      <c r="BW108" s="76">
        <f t="shared" si="233"/>
        <v>0.46140674804165877</v>
      </c>
      <c r="BX108" s="76">
        <f t="shared" si="233"/>
        <v>0.45539655120552697</v>
      </c>
      <c r="BY108" s="76">
        <f t="shared" si="233"/>
        <v>0.44969122358006064</v>
      </c>
      <c r="BZ108" s="76">
        <f t="shared" si="233"/>
        <v>0.4442756225278019</v>
      </c>
      <c r="CA108" s="76">
        <f t="shared" si="233"/>
        <v>0.43913583726610245</v>
      </c>
      <c r="CB108" s="76">
        <f t="shared" si="233"/>
        <v>0.4342590812439881</v>
      </c>
      <c r="CC108" s="76">
        <f t="shared" si="233"/>
        <v>0.42963359652127386</v>
      </c>
      <c r="CD108" s="76">
        <f t="shared" si="233"/>
        <v>0.4252485686907719</v>
      </c>
      <c r="CE108" s="76">
        <f t="shared" si="233"/>
        <v>0.4210940510901208</v>
      </c>
      <c r="CF108" s="76">
        <f t="shared" si="233"/>
        <v>0.41716089722406074</v>
      </c>
      <c r="CG108" s="76">
        <f t="shared" si="233"/>
        <v>0.4134407004661973</v>
      </c>
      <c r="CH108" s="76">
        <f t="shared" si="233"/>
        <v>0.40992574023577977</v>
      </c>
      <c r="CI108" s="76">
        <f t="shared" si="233"/>
        <v>0.4064707389546651</v>
      </c>
      <c r="CJ108" s="76">
        <f t="shared" si="233"/>
        <v>0.40125747644362586</v>
      </c>
      <c r="CK108" s="76">
        <f t="shared" si="233"/>
        <v>0.39631924831198484</v>
      </c>
      <c r="CL108" s="76">
        <f t="shared" si="233"/>
        <v>0.39164246723760865</v>
      </c>
      <c r="CM108" s="76">
        <f t="shared" si="233"/>
        <v>0.3872146815744221</v>
      </c>
      <c r="CN108" s="76">
        <f t="shared" si="233"/>
        <v>0.3830244759168593</v>
      </c>
      <c r="CO108" s="76">
        <f t="shared" si="233"/>
        <v>0.37906138297782055</v>
      </c>
      <c r="CP108" s="76">
        <f t="shared" si="233"/>
        <v>0.3753158053960346</v>
      </c>
      <c r="CQ108" s="76">
        <f t="shared" si="233"/>
        <v>0.3717789462870209</v>
      </c>
      <c r="CR108" s="76">
        <f t="shared" si="233"/>
        <v>0.36844274751963096</v>
      </c>
      <c r="CS108" s="76">
        <f t="shared" si="233"/>
        <v>0.36529983484265177</v>
      </c>
      <c r="CT108" s="76">
        <f t="shared" si="233"/>
        <v>0.3622209567106116</v>
      </c>
      <c r="CV108" s="113">
        <f>AVERAGE(N107:CT107)</f>
        <v>0.010691507187983895</v>
      </c>
    </row>
    <row r="109" spans="1:18" ht="13.5" customHeight="1">
      <c r="A109" s="26"/>
      <c r="B109" s="34"/>
      <c r="C109" s="77">
        <f>-C112</f>
        <v>-635.5247375337004</v>
      </c>
      <c r="D109" s="77">
        <f>D55</f>
        <v>196.2</v>
      </c>
      <c r="E109" s="77">
        <f aca="true" t="shared" si="234" ref="E109:O109">E55</f>
        <v>192.2760000000001</v>
      </c>
      <c r="F109" s="77">
        <f t="shared" si="234"/>
        <v>188.43047999999985</v>
      </c>
      <c r="G109" s="77">
        <f t="shared" si="234"/>
        <v>184.66187039999994</v>
      </c>
      <c r="H109" s="77">
        <f t="shared" si="234"/>
        <v>180.96863299200004</v>
      </c>
      <c r="I109" s="77">
        <f t="shared" si="234"/>
        <v>177.34926033216004</v>
      </c>
      <c r="J109" s="77">
        <f t="shared" si="234"/>
        <v>173.80227512551676</v>
      </c>
      <c r="K109" s="77">
        <f t="shared" si="234"/>
        <v>170.32622962300647</v>
      </c>
      <c r="L109" s="77">
        <f t="shared" si="234"/>
        <v>166.91970503054637</v>
      </c>
      <c r="M109" s="77">
        <f t="shared" si="234"/>
        <v>163.58131092993537</v>
      </c>
      <c r="N109" s="77">
        <f t="shared" si="234"/>
        <v>160.30968471133667</v>
      </c>
      <c r="O109" s="77">
        <f t="shared" si="234"/>
        <v>-1363.3239940143833</v>
      </c>
      <c r="P109" s="78" t="e">
        <f>O109*#REF!+O109*#REF!*#REF!/(O107-#REF!)</f>
        <v>#REF!</v>
      </c>
      <c r="Q109" s="28"/>
      <c r="R109" s="28"/>
    </row>
    <row r="110" spans="1:98" ht="13.5" customHeight="1">
      <c r="A110" s="63"/>
      <c r="B110" s="32" t="s">
        <v>26</v>
      </c>
      <c r="C110" s="79"/>
      <c r="D110" s="80">
        <f aca="true" t="shared" si="235" ref="D110:AI110">D65</f>
        <v>-1.270095140171179E-13</v>
      </c>
      <c r="E110" s="80">
        <f t="shared" si="235"/>
        <v>8.171241461241152E-14</v>
      </c>
      <c r="F110" s="80">
        <f t="shared" si="235"/>
        <v>1.7497114868092467E-13</v>
      </c>
      <c r="G110" s="80">
        <f t="shared" si="235"/>
        <v>-1.5987211554602254E-13</v>
      </c>
      <c r="H110" s="80">
        <f t="shared" si="235"/>
        <v>1.0125233984581428E-13</v>
      </c>
      <c r="I110" s="80">
        <f t="shared" si="235"/>
        <v>-5.595524044110789E-14</v>
      </c>
      <c r="J110" s="80">
        <f t="shared" si="235"/>
        <v>-2.4646951146678475E-14</v>
      </c>
      <c r="K110" s="80">
        <f t="shared" si="235"/>
        <v>2.886579864025407E-15</v>
      </c>
      <c r="L110" s="80">
        <f t="shared" si="235"/>
        <v>1.2212453270876722E-14</v>
      </c>
      <c r="M110" s="80">
        <f t="shared" si="235"/>
        <v>91.283302192908</v>
      </c>
      <c r="N110" s="80">
        <f t="shared" si="235"/>
        <v>160.30968471133667</v>
      </c>
      <c r="O110" s="80">
        <f t="shared" si="235"/>
        <v>0</v>
      </c>
      <c r="P110" s="80">
        <f t="shared" si="235"/>
        <v>3.197442310920451E-14</v>
      </c>
      <c r="Q110" s="80">
        <f t="shared" si="235"/>
        <v>-1.9451107391432743E-13</v>
      </c>
      <c r="R110" s="80">
        <f t="shared" si="235"/>
        <v>1.5587531265737198E-13</v>
      </c>
      <c r="S110" s="80">
        <f t="shared" si="235"/>
        <v>-6.128431095930864E-14</v>
      </c>
      <c r="T110" s="80">
        <f t="shared" si="235"/>
        <v>7.327471962526033E-14</v>
      </c>
      <c r="U110" s="80">
        <f t="shared" si="235"/>
        <v>-6.816769371198461E-14</v>
      </c>
      <c r="V110" s="80">
        <f t="shared" si="235"/>
        <v>-2.375877272697835E-14</v>
      </c>
      <c r="W110" s="80">
        <f t="shared" si="235"/>
        <v>-2.1316282072803006E-14</v>
      </c>
      <c r="X110" s="80">
        <f t="shared" si="235"/>
        <v>-2.4091839634365897E-14</v>
      </c>
      <c r="Y110" s="80">
        <f t="shared" si="235"/>
        <v>23.281834371713614</v>
      </c>
      <c r="Z110" s="80">
        <f t="shared" si="235"/>
        <v>125.79769056963882</v>
      </c>
      <c r="AA110" s="80">
        <f t="shared" si="235"/>
        <v>-2.2728841031494084E-13</v>
      </c>
      <c r="AB110" s="80">
        <f t="shared" si="235"/>
        <v>-2.7977620220553945E-14</v>
      </c>
      <c r="AC110" s="80">
        <f t="shared" si="235"/>
        <v>-1.9539925233402755E-14</v>
      </c>
      <c r="AD110" s="80">
        <f t="shared" si="235"/>
        <v>8.482103908136196E-14</v>
      </c>
      <c r="AE110" s="80">
        <f t="shared" si="235"/>
        <v>5.0182080713057076E-14</v>
      </c>
      <c r="AF110" s="80">
        <f t="shared" si="235"/>
        <v>-8.615330671091215E-14</v>
      </c>
      <c r="AG110" s="80">
        <f t="shared" si="235"/>
        <v>-2.020605904817785E-14</v>
      </c>
      <c r="AH110" s="80">
        <f t="shared" si="235"/>
        <v>9.547918011776346E-15</v>
      </c>
      <c r="AI110" s="80">
        <f t="shared" si="235"/>
        <v>-5.440092820663267E-15</v>
      </c>
      <c r="AJ110" s="80">
        <f aca="true" t="shared" si="236" ref="AJ110:BO110">AJ65</f>
        <v>-1.3433698597964394E-14</v>
      </c>
      <c r="AK110" s="80">
        <f t="shared" si="236"/>
        <v>18.26964479070795</v>
      </c>
      <c r="AL110" s="80">
        <f t="shared" si="236"/>
        <v>98.71555159721115</v>
      </c>
      <c r="AM110" s="80">
        <f t="shared" si="236"/>
        <v>0</v>
      </c>
      <c r="AN110" s="80">
        <f t="shared" si="236"/>
        <v>-3.863576125695545E-14</v>
      </c>
      <c r="AO110" s="80">
        <f t="shared" si="236"/>
        <v>5.284661597215745E-14</v>
      </c>
      <c r="AP110" s="80">
        <f t="shared" si="236"/>
        <v>-2.020605904817785E-14</v>
      </c>
      <c r="AQ110" s="80">
        <f t="shared" si="236"/>
        <v>-2.19824158875781E-14</v>
      </c>
      <c r="AR110" s="80">
        <f t="shared" si="236"/>
        <v>-2.2870594307278225E-14</v>
      </c>
      <c r="AS110" s="80">
        <f t="shared" si="236"/>
        <v>-8.659739592076221E-15</v>
      </c>
      <c r="AT110" s="80">
        <f t="shared" si="236"/>
        <v>3.1086244689504383E-15</v>
      </c>
      <c r="AU110" s="80">
        <f t="shared" si="236"/>
        <v>1.5432100042289676E-14</v>
      </c>
      <c r="AV110" s="80">
        <f t="shared" si="236"/>
        <v>-2.4147350785597155E-14</v>
      </c>
      <c r="AW110" s="80">
        <f t="shared" si="236"/>
        <v>14.336495803962533</v>
      </c>
      <c r="AX110" s="80">
        <f t="shared" si="236"/>
        <v>77.4637442310371</v>
      </c>
      <c r="AY110" s="80">
        <f t="shared" si="236"/>
        <v>8.5265128291212E-17</v>
      </c>
      <c r="AZ110" s="80">
        <f t="shared" si="236"/>
        <v>-1.7319479184152442E-14</v>
      </c>
      <c r="BA110" s="80">
        <f t="shared" si="236"/>
        <v>3.574918139293004E-14</v>
      </c>
      <c r="BB110" s="80">
        <f t="shared" si="236"/>
        <v>-1.354472090042691E-14</v>
      </c>
      <c r="BC110" s="80">
        <f t="shared" si="236"/>
        <v>7.771561172376096E-15</v>
      </c>
      <c r="BD110" s="80">
        <f t="shared" si="236"/>
        <v>-3.1308289294429414E-14</v>
      </c>
      <c r="BE110" s="80">
        <f t="shared" si="236"/>
        <v>1.7319479184152442E-14</v>
      </c>
      <c r="BF110" s="80">
        <f t="shared" si="236"/>
        <v>7.438494264988549E-15</v>
      </c>
      <c r="BG110" s="80">
        <f t="shared" si="236"/>
        <v>1.5765166949677223E-14</v>
      </c>
      <c r="BH110" s="80">
        <f t="shared" si="236"/>
        <v>-9.71445146547012E-15</v>
      </c>
      <c r="BI110" s="80">
        <f t="shared" si="236"/>
        <v>11.250088017123474</v>
      </c>
      <c r="BJ110" s="80">
        <f t="shared" si="236"/>
        <v>60.78709558120994</v>
      </c>
      <c r="BK110" s="80">
        <f t="shared" si="236"/>
        <v>0</v>
      </c>
      <c r="BL110" s="80">
        <f t="shared" si="236"/>
        <v>-2.2426505097428162E-14</v>
      </c>
      <c r="BM110" s="80">
        <f t="shared" si="236"/>
        <v>5.595524044110789E-14</v>
      </c>
      <c r="BN110" s="80">
        <f t="shared" si="236"/>
        <v>-4.9960036108132044E-14</v>
      </c>
      <c r="BO110" s="80">
        <f t="shared" si="236"/>
        <v>1.1546319456101628E-14</v>
      </c>
      <c r="BP110" s="80">
        <f aca="true" t="shared" si="237" ref="BP110:CT110">BP65</f>
        <v>-1.176836406102666E-14</v>
      </c>
      <c r="BQ110" s="80">
        <f t="shared" si="237"/>
        <v>-7.438494264988549E-15</v>
      </c>
      <c r="BR110" s="80">
        <f t="shared" si="237"/>
        <v>-8.770761894538737E-15</v>
      </c>
      <c r="BS110" s="80">
        <f t="shared" si="237"/>
        <v>-1.226796442210798E-14</v>
      </c>
      <c r="BT110" s="80">
        <f t="shared" si="237"/>
        <v>1.2434497875801753E-14</v>
      </c>
      <c r="BU110" s="80">
        <f t="shared" si="237"/>
        <v>8.82813221052532</v>
      </c>
      <c r="BV110" s="80">
        <f t="shared" si="237"/>
        <v>47.700650489841166</v>
      </c>
      <c r="BW110" s="80">
        <f t="shared" si="237"/>
        <v>5.684341886080802E-14</v>
      </c>
      <c r="BX110" s="80">
        <f t="shared" si="237"/>
        <v>-4.218847493575595E-15</v>
      </c>
      <c r="BY110" s="80">
        <f t="shared" si="237"/>
        <v>-2.4646951146678475E-14</v>
      </c>
      <c r="BZ110" s="80">
        <f t="shared" si="237"/>
        <v>-4.263256414560601E-14</v>
      </c>
      <c r="CA110" s="80">
        <f t="shared" si="237"/>
        <v>1.9984014443252818E-14</v>
      </c>
      <c r="CB110" s="80">
        <f t="shared" si="237"/>
        <v>-3.9968028886505635E-15</v>
      </c>
      <c r="CC110" s="80">
        <f t="shared" si="237"/>
        <v>7.105427357601002E-15</v>
      </c>
      <c r="CD110" s="80">
        <f t="shared" si="237"/>
        <v>0</v>
      </c>
      <c r="CE110" s="80">
        <f t="shared" si="237"/>
        <v>9.43689570931383E-15</v>
      </c>
      <c r="CF110" s="80">
        <f t="shared" si="237"/>
        <v>1.1268763699945339E-14</v>
      </c>
      <c r="CG110" s="80">
        <f t="shared" si="237"/>
        <v>-2.581268532253489E-15</v>
      </c>
      <c r="CH110" s="80">
        <f t="shared" si="237"/>
        <v>38.42655325603455</v>
      </c>
      <c r="CI110" s="80">
        <f t="shared" si="237"/>
        <v>0</v>
      </c>
      <c r="CJ110" s="80">
        <f t="shared" si="237"/>
        <v>-2.1094237467877974E-14</v>
      </c>
      <c r="CK110" s="80">
        <f t="shared" si="237"/>
        <v>2.6201263381153694E-14</v>
      </c>
      <c r="CL110" s="80">
        <f t="shared" si="237"/>
        <v>3.8413716652030416E-14</v>
      </c>
      <c r="CM110" s="80">
        <f t="shared" si="237"/>
        <v>-3.086420008457935E-14</v>
      </c>
      <c r="CN110" s="80">
        <f t="shared" si="237"/>
        <v>1.887379141862766E-15</v>
      </c>
      <c r="CO110" s="80">
        <f t="shared" si="237"/>
        <v>2.886579864025407E-15</v>
      </c>
      <c r="CP110" s="80">
        <f t="shared" si="237"/>
        <v>4.6074255521944E-15</v>
      </c>
      <c r="CQ110" s="80">
        <f t="shared" si="237"/>
        <v>8.715250743307479E-15</v>
      </c>
      <c r="CR110" s="80">
        <f t="shared" si="237"/>
        <v>-6.2727600891321345E-15</v>
      </c>
      <c r="CS110" s="80">
        <f t="shared" si="237"/>
        <v>35.89573829826038</v>
      </c>
      <c r="CT110" s="80">
        <f t="shared" si="237"/>
        <v>186.74663748004195</v>
      </c>
    </row>
    <row r="111" spans="1:98" ht="14.25" thickBot="1">
      <c r="A111" s="81"/>
      <c r="B111" s="82" t="s">
        <v>27</v>
      </c>
      <c r="C111" s="83"/>
      <c r="D111" s="84">
        <f>D110*D108</f>
        <v>-1.2525059229859187E-13</v>
      </c>
      <c r="E111" s="84">
        <f>E110*E108</f>
        <v>7.951972778485026E-14</v>
      </c>
      <c r="F111" s="84">
        <f aca="true" t="shared" si="238" ref="F111:BQ111">F110*F108</f>
        <v>1.681445754353238E-13</v>
      </c>
      <c r="G111" s="84">
        <f t="shared" si="238"/>
        <v>-1.5180725284444652E-13</v>
      </c>
      <c r="H111" s="84">
        <f t="shared" si="238"/>
        <v>9.505840534982247E-14</v>
      </c>
      <c r="I111" s="84">
        <f t="shared" si="238"/>
        <v>-5.1968894940358255E-14</v>
      </c>
      <c r="J111" s="84">
        <f t="shared" si="238"/>
        <v>-2.2658173003286283E-14</v>
      </c>
      <c r="K111" s="84">
        <f t="shared" si="238"/>
        <v>2.6280689719391265E-15</v>
      </c>
      <c r="L111" s="84">
        <f t="shared" si="238"/>
        <v>1.101720917183179E-14</v>
      </c>
      <c r="M111" s="84">
        <f t="shared" si="238"/>
        <v>81.63785744142542</v>
      </c>
      <c r="N111" s="84">
        <f t="shared" si="238"/>
        <v>142.16219267753615</v>
      </c>
      <c r="O111" s="84">
        <f t="shared" si="238"/>
        <v>0</v>
      </c>
      <c r="P111" s="84">
        <f t="shared" si="238"/>
        <v>2.7710866749677226E-14</v>
      </c>
      <c r="Q111" s="84">
        <f t="shared" si="238"/>
        <v>-1.6626929461271366E-13</v>
      </c>
      <c r="R111" s="84">
        <f t="shared" si="238"/>
        <v>1.3151397581707265E-13</v>
      </c>
      <c r="S111" s="84">
        <f t="shared" si="238"/>
        <v>-5.10697279048218E-14</v>
      </c>
      <c r="T111" s="84">
        <f t="shared" si="238"/>
        <v>6.03487467304339E-14</v>
      </c>
      <c r="U111" s="84">
        <f t="shared" si="238"/>
        <v>-5.5521483749413005E-14</v>
      </c>
      <c r="V111" s="84">
        <f t="shared" si="238"/>
        <v>-1.9148403370958656E-14</v>
      </c>
      <c r="W111" s="84">
        <f t="shared" si="238"/>
        <v>-1.7009590776112143E-14</v>
      </c>
      <c r="X111" s="84">
        <f t="shared" si="238"/>
        <v>-1.904428613543323E-14</v>
      </c>
      <c r="Y111" s="84">
        <f t="shared" si="238"/>
        <v>18.241231663698734</v>
      </c>
      <c r="Z111" s="84">
        <f t="shared" si="238"/>
        <v>97.73131207087104</v>
      </c>
      <c r="AA111" s="84">
        <f t="shared" si="238"/>
        <v>-1.7509044626893482E-13</v>
      </c>
      <c r="AB111" s="84">
        <f t="shared" si="238"/>
        <v>-2.1247475165054634E-14</v>
      </c>
      <c r="AC111" s="84">
        <f t="shared" si="238"/>
        <v>-1.463989441039642E-14</v>
      </c>
      <c r="AD111" s="84">
        <f t="shared" si="238"/>
        <v>6.273792873787756E-14</v>
      </c>
      <c r="AE111" s="84">
        <f t="shared" si="238"/>
        <v>3.666628439117602E-14</v>
      </c>
      <c r="AF111" s="84">
        <f t="shared" si="238"/>
        <v>-6.22228623392717E-14</v>
      </c>
      <c r="AG111" s="84">
        <f t="shared" si="238"/>
        <v>-1.443366189575456E-14</v>
      </c>
      <c r="AH111" s="84">
        <f t="shared" si="238"/>
        <v>6.749433059872044E-15</v>
      </c>
      <c r="AI111" s="84">
        <f t="shared" si="238"/>
        <v>-3.807728259211133E-15</v>
      </c>
      <c r="AJ111" s="84">
        <f t="shared" si="238"/>
        <v>-9.315040712430876E-15</v>
      </c>
      <c r="AK111" s="84">
        <f t="shared" si="238"/>
        <v>12.556513808433746</v>
      </c>
      <c r="AL111" s="84">
        <f t="shared" si="238"/>
        <v>67.27421657476891</v>
      </c>
      <c r="AM111" s="84">
        <f t="shared" si="238"/>
        <v>0</v>
      </c>
      <c r="AN111" s="84">
        <f t="shared" si="238"/>
        <v>-2.5747272526185534E-14</v>
      </c>
      <c r="AO111" s="84">
        <f t="shared" si="238"/>
        <v>3.4753813749506596E-14</v>
      </c>
      <c r="AP111" s="84">
        <f t="shared" si="238"/>
        <v>-1.312158781966398E-14</v>
      </c>
      <c r="AQ111" s="84">
        <f t="shared" si="238"/>
        <v>-1.410469259145464E-14</v>
      </c>
      <c r="AR111" s="84">
        <f t="shared" si="238"/>
        <v>-1.4507811627446726E-14</v>
      </c>
      <c r="AS111" s="84">
        <f t="shared" si="238"/>
        <v>-5.433855046014289E-15</v>
      </c>
      <c r="AT111" s="84">
        <f t="shared" si="238"/>
        <v>1.9305593873804E-15</v>
      </c>
      <c r="AU111" s="84">
        <f t="shared" si="238"/>
        <v>9.490206271663177E-15</v>
      </c>
      <c r="AV111" s="84">
        <f t="shared" si="238"/>
        <v>-1.4711995356753126E-14</v>
      </c>
      <c r="AW111" s="84">
        <f t="shared" si="238"/>
        <v>8.657741308651696</v>
      </c>
      <c r="AX111" s="84">
        <f t="shared" si="238"/>
        <v>46.38570647334984</v>
      </c>
      <c r="AY111" s="84">
        <f t="shared" si="238"/>
        <v>5.062688863369617E-17</v>
      </c>
      <c r="AZ111" s="84">
        <f t="shared" si="238"/>
        <v>-1.0145547683193181E-14</v>
      </c>
      <c r="BA111" s="84">
        <f t="shared" si="238"/>
        <v>2.0673040907504595E-14</v>
      </c>
      <c r="BB111" s="84">
        <f t="shared" si="238"/>
        <v>-7.736791386298452E-15</v>
      </c>
      <c r="BC111" s="84">
        <f t="shared" si="238"/>
        <v>4.38728387540824E-15</v>
      </c>
      <c r="BD111" s="84">
        <f t="shared" si="238"/>
        <v>-1.747742321310613E-14</v>
      </c>
      <c r="BE111" s="84">
        <f t="shared" si="238"/>
        <v>9.56550804230064E-15</v>
      </c>
      <c r="BF111" s="84">
        <f t="shared" si="238"/>
        <v>4.066578724677932E-15</v>
      </c>
      <c r="BG111" s="84">
        <f t="shared" si="238"/>
        <v>8.535349139192674E-15</v>
      </c>
      <c r="BH111" s="84">
        <f t="shared" si="238"/>
        <v>-5.2109820077988546E-15</v>
      </c>
      <c r="BI111" s="84">
        <f t="shared" si="238"/>
        <v>5.9817558508613775</v>
      </c>
      <c r="BJ111" s="84">
        <f t="shared" si="238"/>
        <v>32.0485402833667</v>
      </c>
      <c r="BK111" s="84">
        <f t="shared" si="238"/>
        <v>0</v>
      </c>
      <c r="BL111" s="84">
        <f t="shared" si="238"/>
        <v>-1.1572355054898481E-14</v>
      </c>
      <c r="BM111" s="84">
        <f t="shared" si="238"/>
        <v>2.851548137429168E-14</v>
      </c>
      <c r="BN111" s="84">
        <f t="shared" si="238"/>
        <v>-2.5157804582587373E-14</v>
      </c>
      <c r="BO111" s="84">
        <f t="shared" si="238"/>
        <v>5.748099336853923E-15</v>
      </c>
      <c r="BP111" s="84">
        <f t="shared" si="238"/>
        <v>-5.794809601652161E-15</v>
      </c>
      <c r="BQ111" s="84">
        <f t="shared" si="238"/>
        <v>-3.6245475616333986E-15</v>
      </c>
      <c r="BR111" s="84">
        <f aca="true" t="shared" si="239" ref="BR111:CT111">BR110*BR108</f>
        <v>-4.231041497055309E-15</v>
      </c>
      <c r="BS111" s="84">
        <f t="shared" si="239"/>
        <v>-5.861541640986866E-15</v>
      </c>
      <c r="BT111" s="84">
        <f t="shared" si="239"/>
        <v>5.886787111499913E-15</v>
      </c>
      <c r="BU111" s="84">
        <f t="shared" si="239"/>
        <v>4.142901190951204</v>
      </c>
      <c r="BV111" s="84">
        <f t="shared" si="239"/>
        <v>22.19648193917628</v>
      </c>
      <c r="BW111" s="84">
        <f t="shared" si="239"/>
        <v>2.6227937044135317E-14</v>
      </c>
      <c r="BX111" s="84">
        <f t="shared" si="239"/>
        <v>-1.9212485986364074E-15</v>
      </c>
      <c r="BY111" s="84">
        <f t="shared" si="239"/>
        <v>-1.1083517618667822E-14</v>
      </c>
      <c r="BZ111" s="84">
        <f t="shared" si="239"/>
        <v>-1.8940608975745557E-14</v>
      </c>
      <c r="CA111" s="84">
        <f t="shared" si="239"/>
        <v>8.77569691447571E-15</v>
      </c>
      <c r="CB111" s="84">
        <f t="shared" si="239"/>
        <v>-1.7356479503387113E-15</v>
      </c>
      <c r="CC111" s="84">
        <f t="shared" si="239"/>
        <v>3.05273031046677E-15</v>
      </c>
      <c r="CD111" s="84">
        <f t="shared" si="239"/>
        <v>0</v>
      </c>
      <c r="CE111" s="84">
        <f t="shared" si="239"/>
        <v>3.97382064394994E-15</v>
      </c>
      <c r="CF111" s="84">
        <f t="shared" si="239"/>
        <v>4.700887575675124E-15</v>
      </c>
      <c r="CG111" s="84">
        <f t="shared" si="239"/>
        <v>-1.0672014700662355E-15</v>
      </c>
      <c r="CH111" s="84">
        <f t="shared" si="239"/>
        <v>15.752033288189576</v>
      </c>
      <c r="CI111" s="84">
        <f t="shared" si="239"/>
        <v>0</v>
      </c>
      <c r="CJ111" s="84">
        <f t="shared" si="239"/>
        <v>-8.464220493863296E-15</v>
      </c>
      <c r="CK111" s="84">
        <f t="shared" si="239"/>
        <v>1.0384065008043167E-14</v>
      </c>
      <c r="CL111" s="84">
        <f t="shared" si="239"/>
        <v>1.5044442765367605E-14</v>
      </c>
      <c r="CM111" s="84">
        <f t="shared" si="239"/>
        <v>-1.1951071407799646E-14</v>
      </c>
      <c r="CN111" s="84">
        <f t="shared" si="239"/>
        <v>7.229124066683976E-16</v>
      </c>
      <c r="CO111" s="84">
        <f t="shared" si="239"/>
        <v>1.0941909553334E-15</v>
      </c>
      <c r="CP111" s="84">
        <f t="shared" si="239"/>
        <v>1.7292396319241106E-15</v>
      </c>
      <c r="CQ111" s="84">
        <f t="shared" si="239"/>
        <v>3.2401467379740303E-15</v>
      </c>
      <c r="CR111" s="84">
        <f t="shared" si="239"/>
        <v>-2.3111529617713287E-15</v>
      </c>
      <c r="CS111" s="84">
        <f t="shared" si="239"/>
        <v>13.112707271909567</v>
      </c>
      <c r="CT111" s="84">
        <f t="shared" si="239"/>
        <v>67.64354569051055</v>
      </c>
    </row>
    <row r="112" spans="1:98" s="6" customFormat="1" ht="13.5" thickBot="1">
      <c r="A112" s="85"/>
      <c r="B112" s="86" t="s">
        <v>28</v>
      </c>
      <c r="C112" s="87">
        <f>SUM(D111:$CT111)/C108</f>
        <v>635.5247375337004</v>
      </c>
      <c r="D112" s="87">
        <f>SUM(E111:$CT111)/D108</f>
        <v>644.4495517241494</v>
      </c>
      <c r="E112" s="87">
        <f>SUM(F111:$CT111)/E108</f>
        <v>653.048775396981</v>
      </c>
      <c r="F112" s="87">
        <f>SUM(G111:$CT111)/F108</f>
        <v>661.3266770784812</v>
      </c>
      <c r="G112" s="87">
        <f>SUM(H111:$CT111)/G108</f>
        <v>669.2874178775464</v>
      </c>
      <c r="H112" s="87">
        <f>SUM(I111:$CT111)/H108</f>
        <v>676.9350534376952</v>
      </c>
      <c r="I112" s="87">
        <f>SUM(J111:$CT111)/I108</f>
        <v>684.2735358483466</v>
      </c>
      <c r="J112" s="87">
        <f>SUM(K111:$CT111)/J108</f>
        <v>691.3067155161605</v>
      </c>
      <c r="K112" s="87">
        <f>SUM(L111:$CT111)/K108</f>
        <v>698.0383429972262</v>
      </c>
      <c r="L112" s="87">
        <f>SUM(M111:$CT111)/L108</f>
        <v>704.4720707908704</v>
      </c>
      <c r="M112" s="87">
        <f>SUM(N111:$CT111)/M108</f>
        <v>619.328152902923</v>
      </c>
      <c r="N112" s="87">
        <f>SUM(O111:$CT111)/N108</f>
        <v>464.2827574912611</v>
      </c>
      <c r="O112" s="87">
        <f>SUM(P111:$CT111)/O108</f>
        <v>468.2291609299368</v>
      </c>
      <c r="P112" s="87">
        <f>SUM(Q111:$CT111)/P108</f>
        <v>475.07208918527147</v>
      </c>
      <c r="Q112" s="87">
        <f>SUM(R111:$CT111)/Q108</f>
        <v>481.65845228742575</v>
      </c>
      <c r="R112" s="87">
        <f>SUM(S111:$CT111)/R108</f>
        <v>487.99159162215733</v>
      </c>
      <c r="S112" s="87">
        <f>SUM(T111:$CT111)/S108</f>
        <v>494.0747642159787</v>
      </c>
      <c r="T112" s="87">
        <f>SUM(U111:$CT111)/T108</f>
        <v>499.91114426737056</v>
      </c>
      <c r="U112" s="87">
        <f>SUM(V111:$CT111)/U108</f>
        <v>505.50382464602745</v>
      </c>
      <c r="V112" s="87">
        <f>SUM(W111:$CT111)/V108</f>
        <v>510.85581836075846</v>
      </c>
      <c r="W112" s="87">
        <f>SUM(X111:$CT111)/W108</f>
        <v>515.9700599966604</v>
      </c>
      <c r="X112" s="87">
        <f>SUM(Y111:$CT111)/X108</f>
        <v>520.8494071221679</v>
      </c>
      <c r="Y112" s="87">
        <f>SUM(Z111:$CT111)/Y108</f>
        <v>502.21480729485273</v>
      </c>
      <c r="Z112" s="87">
        <f>SUM(AA111:$CT111)/Z108</f>
        <v>380.68594258722</v>
      </c>
      <c r="AA112" s="87">
        <f>SUM(AB111:$CT111)/AA108</f>
        <v>383.9217730992115</v>
      </c>
      <c r="AB112" s="87">
        <f>SUM(AC111:$CT111)/AB108</f>
        <v>389.4317367602961</v>
      </c>
      <c r="AC112" s="87">
        <f>SUM(AD111:$CT111)/AC108</f>
        <v>394.7415611840206</v>
      </c>
      <c r="AD112" s="87">
        <f>SUM(AE111:$CT111)/AD108</f>
        <v>399.85387854136695</v>
      </c>
      <c r="AE112" s="87">
        <f>SUM(AF111:$CT111)/AE108</f>
        <v>404.7712548913084</v>
      </c>
      <c r="AF112" s="87">
        <f>SUM(AG111:$CT111)/AF108</f>
        <v>409.4961913831113</v>
      </c>
      <c r="AG112" s="87">
        <f>SUM(AH111:$CT111)/AG108</f>
        <v>414.0311254335552</v>
      </c>
      <c r="AH112" s="87">
        <f>SUM(AI111:$CT111)/AH108</f>
        <v>418.37843187956435</v>
      </c>
      <c r="AI112" s="87">
        <f>SUM(AJ111:$CT111)/AI108</f>
        <v>422.5404241067321</v>
      </c>
      <c r="AJ112" s="87">
        <f>SUM(AK111:$CT111)/AJ108</f>
        <v>426.51935515421286</v>
      </c>
      <c r="AK112" s="87">
        <f>SUM(AL111:$CT111)/AK108</f>
        <v>412.047774005736</v>
      </c>
      <c r="AL112" s="87">
        <f>SUM(AM111:$CT111)/AL108</f>
        <v>316.83462848757364</v>
      </c>
      <c r="AM112" s="87">
        <f>SUM(AN111:$CT111)/AM108</f>
        <v>319.527722829718</v>
      </c>
      <c r="AN112" s="87">
        <f>SUM(AO111:$CT111)/AN108</f>
        <v>324.00667550016135</v>
      </c>
      <c r="AO112" s="87">
        <f>SUM(AP111:$CT111)/AO108</f>
        <v>328.32989469629916</v>
      </c>
      <c r="AP112" s="87">
        <f>SUM(AQ111:$CT111)/AP108</f>
        <v>332.4994571393457</v>
      </c>
      <c r="AQ112" s="87">
        <f>SUM(AR111:$CT111)/AQ108</f>
        <v>336.51738776662336</v>
      </c>
      <c r="AR112" s="87">
        <f>SUM(AS111:$CT111)/AR108</f>
        <v>340.38566067583935</v>
      </c>
      <c r="AS112" s="87">
        <f>SUM(AT111:$CT111)/AS108</f>
        <v>344.10620004968746</v>
      </c>
      <c r="AT112" s="87">
        <f>SUM(AU111:$CT111)/AT108</f>
        <v>347.6808810611604</v>
      </c>
      <c r="AU112" s="87">
        <f>SUM(AV111:$CT111)/AU108</f>
        <v>351.1115307599534</v>
      </c>
      <c r="AV112" s="87">
        <f>SUM(AW111:$CT111)/AV108</f>
        <v>354.3999289403291</v>
      </c>
      <c r="AW112" s="87">
        <f>SUM(AX111:$CT111)/AW108</f>
        <v>343.2113131868454</v>
      </c>
      <c r="AX112" s="87">
        <f>SUM(AY111:$CT111)/AX108</f>
        <v>268.6648651178965</v>
      </c>
      <c r="AY112" s="87">
        <f>SUM(AZ111:$CT111)/AY108</f>
        <v>270.94851647139865</v>
      </c>
      <c r="AZ112" s="87">
        <f>SUM(BA111:$CT111)/AZ108</f>
        <v>274.6350085704073</v>
      </c>
      <c r="BA112" s="87">
        <f>SUM(BB111:$CT111)/BA108</f>
        <v>278.2007541634696</v>
      </c>
      <c r="BB112" s="87">
        <f>SUM(BC111:$CT111)/BB108</f>
        <v>281.647395299777</v>
      </c>
      <c r="BC112" s="87">
        <f>SUM(BD111:$CT111)/BC108</f>
        <v>284.97653349833115</v>
      </c>
      <c r="BD112" s="87">
        <f>SUM(BE111:$CT111)/BD108</f>
        <v>288.189730489831</v>
      </c>
      <c r="BE112" s="87">
        <f>SUM(BF111:$CT111)/BE108</f>
        <v>291.28850894312615</v>
      </c>
      <c r="BF112" s="87">
        <f>SUM(BG111:$CT111)/BF108</f>
        <v>294.2743531765442</v>
      </c>
      <c r="BG112" s="87">
        <f>SUM(BH111:$CT111)/BG108</f>
        <v>297.1487098543854</v>
      </c>
      <c r="BH112" s="87">
        <f>SUM(BI111:$CT111)/BH108</f>
        <v>299.9129886688781</v>
      </c>
      <c r="BI112" s="87">
        <f>SUM(BJ111:$CT111)/BI108</f>
        <v>291.318474990758</v>
      </c>
      <c r="BJ112" s="87">
        <f>SUM(BK111:$CT111)/BJ108</f>
        <v>233.00758644696944</v>
      </c>
      <c r="BK112" s="87">
        <f>SUM(BL111:$CT111)/BK108</f>
        <v>234.98815093176867</v>
      </c>
      <c r="BL112" s="87">
        <f>SUM(BM111:$CT111)/BL108</f>
        <v>238.07115064345396</v>
      </c>
      <c r="BM112" s="87">
        <f>SUM(BN111:$CT111)/BM108</f>
        <v>241.0610148081228</v>
      </c>
      <c r="BN112" s="87">
        <f>SUM(BO111:$CT111)/BN108</f>
        <v>243.95904570740905</v>
      </c>
      <c r="BO112" s="87">
        <f>SUM(BP111:$CT111)/BO108</f>
        <v>246.76651393500313</v>
      </c>
      <c r="BP112" s="87">
        <f>SUM(BQ111:$CT111)/BP108</f>
        <v>249.48465897981598</v>
      </c>
      <c r="BQ112" s="87">
        <f>SUM(BR111:$CT111)/BQ108</f>
        <v>252.11468979704026</v>
      </c>
      <c r="BR112" s="87">
        <f>SUM(BS111:$CT111)/BR108</f>
        <v>254.65778536735016</v>
      </c>
      <c r="BS112" s="87">
        <f>SUM(BT111:$CT111)/BS108</f>
        <v>257.1150952444705</v>
      </c>
      <c r="BT112" s="87">
        <f>SUM(BU111:$CT111)/BT108</f>
        <v>259.4877400913456</v>
      </c>
      <c r="BU112" s="87">
        <f>SUM(BV111:$CT111)/BU108</f>
        <v>252.94867999460666</v>
      </c>
      <c r="BV112" s="87">
        <f>SUM(BW111:$CT111)/BV108</f>
        <v>207.3980932847197</v>
      </c>
      <c r="BW112" s="87">
        <f>SUM(BX111:$CT111)/BW108</f>
        <v>209.16097707763976</v>
      </c>
      <c r="BX112" s="87">
        <f>SUM(BY111:$CT111)/BX108</f>
        <v>211.9214253931715</v>
      </c>
      <c r="BY112" s="87">
        <f>SUM(BZ111:$CT111)/BY108</f>
        <v>214.61011732070835</v>
      </c>
      <c r="BZ112" s="87">
        <f>SUM(CA111:$CT111)/BZ108</f>
        <v>217.22615727035625</v>
      </c>
      <c r="CA112" s="87">
        <f>SUM(CB111:$CT111)/CA108</f>
        <v>219.7686411827253</v>
      </c>
      <c r="CB112" s="87">
        <f>SUM(CC111:$CT111)/CB108</f>
        <v>222.2366564543681</v>
      </c>
      <c r="CC112" s="87">
        <f>SUM(CD111:$CT111)/CC108</f>
        <v>224.6292818625765</v>
      </c>
      <c r="CD112" s="87">
        <f>SUM(CE111:$CT111)/CD108</f>
        <v>226.9455874895317</v>
      </c>
      <c r="CE112" s="87">
        <f>SUM(CF111:$CT111)/CE108</f>
        <v>229.18463464580122</v>
      </c>
      <c r="CF112" s="87">
        <f>SUM(CG111:$CT111)/CF108</f>
        <v>231.34547579317882</v>
      </c>
      <c r="CG112" s="87">
        <f>SUM(CH111:$CT111)/CG108</f>
        <v>233.4271544668597</v>
      </c>
      <c r="CH112" s="87">
        <f>SUM(CI111:$CT111)/CH108</f>
        <v>197.0021519409125</v>
      </c>
      <c r="CI112" s="87">
        <f>SUM(CJ111:$CT111)/CI108</f>
        <v>198.67667023241026</v>
      </c>
      <c r="CJ112" s="87">
        <f>SUM(CK111:$CT111)/CJ108</f>
        <v>201.25793961066762</v>
      </c>
      <c r="CK112" s="87">
        <f>SUM(CL111:$CT111)/CK108</f>
        <v>203.76565939297583</v>
      </c>
      <c r="CL112" s="87">
        <f>SUM(CM111:$CT111)/CL108</f>
        <v>206.19891793661247</v>
      </c>
      <c r="CM112" s="87">
        <f>SUM(CN111:$CT111)/CM108</f>
        <v>208.55679499047838</v>
      </c>
      <c r="CN112" s="87">
        <f>SUM(CO111:$CT111)/CN108</f>
        <v>210.83836161934823</v>
      </c>
      <c r="CO112" s="87">
        <f>SUM(CP111:$CT111)/CO108</f>
        <v>213.04268012746974</v>
      </c>
      <c r="CP112" s="87">
        <f>SUM(CQ111:$CT111)/CP108</f>
        <v>215.1688039815052</v>
      </c>
      <c r="CQ112" s="87">
        <f>SUM(CR111:$CT111)/CQ108</f>
        <v>217.21577773281075</v>
      </c>
      <c r="CR112" s="87">
        <f>SUM(CS111:$CT111)/CR108</f>
        <v>219.1826369390467</v>
      </c>
      <c r="CS112" s="87">
        <f>SUM(CT111:$CT111)/CS108</f>
        <v>185.1726697868537</v>
      </c>
      <c r="CT112" s="87"/>
    </row>
    <row r="113" spans="1:98" ht="13.5">
      <c r="A113" s="26"/>
      <c r="B113" s="88" t="s">
        <v>29</v>
      </c>
      <c r="C113" s="89">
        <f>C112</f>
        <v>635.5247375337004</v>
      </c>
      <c r="D113" s="89">
        <f aca="true" t="shared" si="240" ref="D113:AI113">C113*(1+C107)-D110</f>
        <v>644.4495517241493</v>
      </c>
      <c r="E113" s="89">
        <f t="shared" si="240"/>
        <v>653.0487753969809</v>
      </c>
      <c r="F113" s="89">
        <f t="shared" si="240"/>
        <v>661.326677078481</v>
      </c>
      <c r="G113" s="89">
        <f t="shared" si="240"/>
        <v>669.2874178775461</v>
      </c>
      <c r="H113" s="89">
        <f t="shared" si="240"/>
        <v>676.9350534376948</v>
      </c>
      <c r="I113" s="89">
        <f t="shared" si="240"/>
        <v>684.2735358483462</v>
      </c>
      <c r="J113" s="89">
        <f t="shared" si="240"/>
        <v>691.3067155161599</v>
      </c>
      <c r="K113" s="89">
        <f t="shared" si="240"/>
        <v>698.0383429972256</v>
      </c>
      <c r="L113" s="89">
        <f t="shared" si="240"/>
        <v>704.4720707908698</v>
      </c>
      <c r="M113" s="89">
        <f t="shared" si="240"/>
        <v>619.3281529029222</v>
      </c>
      <c r="N113" s="89">
        <f t="shared" si="240"/>
        <v>464.2827574912603</v>
      </c>
      <c r="O113" s="89">
        <f t="shared" si="240"/>
        <v>468.22916092993603</v>
      </c>
      <c r="P113" s="89">
        <f t="shared" si="240"/>
        <v>475.07208918527067</v>
      </c>
      <c r="Q113" s="89">
        <f t="shared" si="240"/>
        <v>481.65845228742495</v>
      </c>
      <c r="R113" s="89">
        <f t="shared" si="240"/>
        <v>487.9915916221565</v>
      </c>
      <c r="S113" s="89">
        <f t="shared" si="240"/>
        <v>494.07476421597784</v>
      </c>
      <c r="T113" s="89">
        <f t="shared" si="240"/>
        <v>499.9111442673697</v>
      </c>
      <c r="U113" s="89">
        <f t="shared" si="240"/>
        <v>505.50382464602666</v>
      </c>
      <c r="V113" s="89">
        <f t="shared" si="240"/>
        <v>510.85581836075755</v>
      </c>
      <c r="W113" s="89">
        <f t="shared" si="240"/>
        <v>515.9700599966596</v>
      </c>
      <c r="X113" s="89">
        <f t="shared" si="240"/>
        <v>520.8494071221671</v>
      </c>
      <c r="Y113" s="89">
        <f t="shared" si="240"/>
        <v>502.2148072948518</v>
      </c>
      <c r="Z113" s="89">
        <f t="shared" si="240"/>
        <v>380.68594258721924</v>
      </c>
      <c r="AA113" s="89">
        <f t="shared" si="240"/>
        <v>383.92177309921084</v>
      </c>
      <c r="AB113" s="89">
        <f t="shared" si="240"/>
        <v>389.43173676029534</v>
      </c>
      <c r="AC113" s="89">
        <f t="shared" si="240"/>
        <v>394.7415611840198</v>
      </c>
      <c r="AD113" s="89">
        <f t="shared" si="240"/>
        <v>399.8538785413662</v>
      </c>
      <c r="AE113" s="89">
        <f t="shared" si="240"/>
        <v>404.77125489130765</v>
      </c>
      <c r="AF113" s="89">
        <f t="shared" si="240"/>
        <v>409.4961913831106</v>
      </c>
      <c r="AG113" s="89">
        <f t="shared" si="240"/>
        <v>414.0311254335545</v>
      </c>
      <c r="AH113" s="89">
        <f t="shared" si="240"/>
        <v>418.37843187956366</v>
      </c>
      <c r="AI113" s="89">
        <f t="shared" si="240"/>
        <v>422.5404241067314</v>
      </c>
      <c r="AJ113" s="89">
        <f aca="true" t="shared" si="241" ref="AJ113:BO113">AI113*(1+AI107)-AJ110</f>
        <v>426.5193551542121</v>
      </c>
      <c r="AK113" s="89">
        <f t="shared" si="241"/>
        <v>412.04777400573533</v>
      </c>
      <c r="AL113" s="89">
        <f t="shared" si="241"/>
        <v>316.8346284875729</v>
      </c>
      <c r="AM113" s="89">
        <f t="shared" si="241"/>
        <v>319.5277228297173</v>
      </c>
      <c r="AN113" s="89">
        <f t="shared" si="241"/>
        <v>324.00667550016055</v>
      </c>
      <c r="AO113" s="89">
        <f t="shared" si="241"/>
        <v>328.32989469629837</v>
      </c>
      <c r="AP113" s="89">
        <f t="shared" si="241"/>
        <v>332.4994571393449</v>
      </c>
      <c r="AQ113" s="89">
        <f t="shared" si="241"/>
        <v>336.51738776662245</v>
      </c>
      <c r="AR113" s="89">
        <f t="shared" si="241"/>
        <v>340.38566067583844</v>
      </c>
      <c r="AS113" s="89">
        <f t="shared" si="241"/>
        <v>344.1062000496865</v>
      </c>
      <c r="AT113" s="89">
        <f t="shared" si="241"/>
        <v>347.6808810611594</v>
      </c>
      <c r="AU113" s="89">
        <f t="shared" si="241"/>
        <v>351.1115307599525</v>
      </c>
      <c r="AV113" s="89">
        <f t="shared" si="241"/>
        <v>354.39992894032815</v>
      </c>
      <c r="AW113" s="89">
        <f t="shared" si="241"/>
        <v>343.21131318684456</v>
      </c>
      <c r="AX113" s="89">
        <f t="shared" si="241"/>
        <v>268.66486511789566</v>
      </c>
      <c r="AY113" s="89">
        <f t="shared" si="241"/>
        <v>270.94851647139774</v>
      </c>
      <c r="AZ113" s="89">
        <f t="shared" si="241"/>
        <v>274.63500857040634</v>
      </c>
      <c r="BA113" s="89">
        <f t="shared" si="241"/>
        <v>278.20075416346856</v>
      </c>
      <c r="BB113" s="89">
        <f t="shared" si="241"/>
        <v>281.6473952997759</v>
      </c>
      <c r="BC113" s="89">
        <f t="shared" si="241"/>
        <v>284.97653349833007</v>
      </c>
      <c r="BD113" s="89">
        <f t="shared" si="241"/>
        <v>288.1897304898299</v>
      </c>
      <c r="BE113" s="89">
        <f t="shared" si="241"/>
        <v>291.2885089431251</v>
      </c>
      <c r="BF113" s="89">
        <f t="shared" si="241"/>
        <v>294.27435317654323</v>
      </c>
      <c r="BG113" s="89">
        <f t="shared" si="241"/>
        <v>297.1487098543844</v>
      </c>
      <c r="BH113" s="89">
        <f t="shared" si="241"/>
        <v>299.91298866887706</v>
      </c>
      <c r="BI113" s="89">
        <f t="shared" si="241"/>
        <v>291.3184749907569</v>
      </c>
      <c r="BJ113" s="89">
        <f t="shared" si="241"/>
        <v>233.0075864469684</v>
      </c>
      <c r="BK113" s="89">
        <f t="shared" si="241"/>
        <v>234.98815093176762</v>
      </c>
      <c r="BL113" s="89">
        <f t="shared" si="241"/>
        <v>238.0711506434529</v>
      </c>
      <c r="BM113" s="89">
        <f t="shared" si="241"/>
        <v>241.0610148081217</v>
      </c>
      <c r="BN113" s="89">
        <f t="shared" si="241"/>
        <v>243.95904570740797</v>
      </c>
      <c r="BO113" s="89">
        <f t="shared" si="241"/>
        <v>246.76651393500208</v>
      </c>
      <c r="BP113" s="89">
        <f aca="true" t="shared" si="242" ref="BP113:CS113">BO113*(1+BO107)-BP110</f>
        <v>249.48465897981487</v>
      </c>
      <c r="BQ113" s="89">
        <f t="shared" si="242"/>
        <v>252.11468979703915</v>
      </c>
      <c r="BR113" s="89">
        <f t="shared" si="242"/>
        <v>254.65778536734902</v>
      </c>
      <c r="BS113" s="89">
        <f t="shared" si="242"/>
        <v>257.11509524446933</v>
      </c>
      <c r="BT113" s="89">
        <f t="shared" si="242"/>
        <v>259.48774009134445</v>
      </c>
      <c r="BU113" s="89">
        <f t="shared" si="242"/>
        <v>252.94867999460553</v>
      </c>
      <c r="BV113" s="89">
        <f t="shared" si="242"/>
        <v>207.3980932847185</v>
      </c>
      <c r="BW113" s="89">
        <f t="shared" si="242"/>
        <v>209.16097707763853</v>
      </c>
      <c r="BX113" s="89">
        <f t="shared" si="242"/>
        <v>211.9214253931703</v>
      </c>
      <c r="BY113" s="89">
        <f t="shared" si="242"/>
        <v>214.61011732070713</v>
      </c>
      <c r="BZ113" s="89">
        <f t="shared" si="242"/>
        <v>217.22615727035503</v>
      </c>
      <c r="CA113" s="89">
        <f t="shared" si="242"/>
        <v>219.76864118272402</v>
      </c>
      <c r="CB113" s="89">
        <f t="shared" si="242"/>
        <v>222.23665645436682</v>
      </c>
      <c r="CC113" s="89">
        <f t="shared" si="242"/>
        <v>224.62928186257525</v>
      </c>
      <c r="CD113" s="89">
        <f t="shared" si="242"/>
        <v>226.94558748953042</v>
      </c>
      <c r="CE113" s="89">
        <f t="shared" si="242"/>
        <v>229.18463464579995</v>
      </c>
      <c r="CF113" s="89">
        <f t="shared" si="242"/>
        <v>231.3454757931775</v>
      </c>
      <c r="CG113" s="89">
        <f t="shared" si="242"/>
        <v>233.42715446685835</v>
      </c>
      <c r="CH113" s="89">
        <f t="shared" si="242"/>
        <v>197.00215194091118</v>
      </c>
      <c r="CI113" s="89">
        <f t="shared" si="242"/>
        <v>198.67667023240892</v>
      </c>
      <c r="CJ113" s="89">
        <f t="shared" si="242"/>
        <v>201.25793961066623</v>
      </c>
      <c r="CK113" s="89">
        <f t="shared" si="242"/>
        <v>203.76565939297447</v>
      </c>
      <c r="CL113" s="89">
        <f t="shared" si="242"/>
        <v>206.19891793661108</v>
      </c>
      <c r="CM113" s="89">
        <f t="shared" si="242"/>
        <v>208.55679499047696</v>
      </c>
      <c r="CN113" s="89">
        <f t="shared" si="242"/>
        <v>210.83836161934678</v>
      </c>
      <c r="CO113" s="89">
        <f t="shared" si="242"/>
        <v>213.04268012746826</v>
      </c>
      <c r="CP113" s="89">
        <f t="shared" si="242"/>
        <v>215.16880398150371</v>
      </c>
      <c r="CQ113" s="89">
        <f t="shared" si="242"/>
        <v>217.21577773280924</v>
      </c>
      <c r="CR113" s="89">
        <f t="shared" si="242"/>
        <v>219.18263693904518</v>
      </c>
      <c r="CS113" s="89">
        <f t="shared" si="242"/>
        <v>185.17266978685217</v>
      </c>
      <c r="CT113" s="89"/>
    </row>
    <row r="114" spans="1:18" ht="13.5">
      <c r="A114" s="26"/>
      <c r="B114" s="90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7"/>
      <c r="Q114" s="28"/>
      <c r="R114" s="28"/>
    </row>
    <row r="115" spans="1:98" ht="13.5" customHeight="1">
      <c r="A115" s="75"/>
      <c r="B115" s="31" t="s">
        <v>30</v>
      </c>
      <c r="C115" s="91">
        <f aca="true" t="shared" si="243" ref="C115:AH115">(C113*C107+C95*C97-C91*C96*C23/C22)/(C113+C95)</f>
        <v>0.006034161163212574</v>
      </c>
      <c r="D115" s="91">
        <f t="shared" si="243"/>
        <v>0.006128297302725524</v>
      </c>
      <c r="E115" s="91">
        <f t="shared" si="243"/>
        <v>0.006237707442097406</v>
      </c>
      <c r="F115" s="91">
        <f t="shared" si="243"/>
        <v>0.006366511739033351</v>
      </c>
      <c r="G115" s="91">
        <f t="shared" si="243"/>
        <v>0.006520461840471243</v>
      </c>
      <c r="H115" s="91">
        <f t="shared" si="243"/>
        <v>0.006707837193320672</v>
      </c>
      <c r="I115" s="91">
        <f t="shared" si="243"/>
        <v>0.006941005194868075</v>
      </c>
      <c r="J115" s="91">
        <f t="shared" si="243"/>
        <v>0.007239299566657865</v>
      </c>
      <c r="K115" s="91">
        <f t="shared" si="243"/>
        <v>0.007634729382157391</v>
      </c>
      <c r="L115" s="91">
        <f t="shared" si="243"/>
        <v>0.008184403083323431</v>
      </c>
      <c r="M115" s="91">
        <f t="shared" si="243"/>
        <v>0.008499999999999992</v>
      </c>
      <c r="N115" s="91">
        <f t="shared" si="243"/>
        <v>0.008499999999999992</v>
      </c>
      <c r="O115" s="91">
        <f t="shared" si="243"/>
        <v>0.005969196257211652</v>
      </c>
      <c r="P115" s="91">
        <f t="shared" si="243"/>
        <v>0.006056601444077212</v>
      </c>
      <c r="Q115" s="91">
        <f t="shared" si="243"/>
        <v>0.0061579955838874535</v>
      </c>
      <c r="R115" s="91">
        <f t="shared" si="243"/>
        <v>0.006277104351307528</v>
      </c>
      <c r="S115" s="91">
        <f t="shared" si="243"/>
        <v>0.006419108461336618</v>
      </c>
      <c r="T115" s="91">
        <f t="shared" si="243"/>
        <v>0.006591430890611347</v>
      </c>
      <c r="U115" s="91">
        <f t="shared" si="243"/>
        <v>0.006805097204215909</v>
      </c>
      <c r="V115" s="91">
        <f t="shared" si="243"/>
        <v>0.00707722297019215</v>
      </c>
      <c r="W115" s="91">
        <f t="shared" si="243"/>
        <v>0.0074358922911277915</v>
      </c>
      <c r="X115" s="91">
        <f t="shared" si="243"/>
        <v>0.007930620694955691</v>
      </c>
      <c r="Y115" s="91">
        <f t="shared" si="243"/>
        <v>0.008499999999999995</v>
      </c>
      <c r="Z115" s="91">
        <f t="shared" si="243"/>
        <v>0.008499999999999994</v>
      </c>
      <c r="AA115" s="91">
        <f t="shared" si="243"/>
        <v>0.005997911331345918</v>
      </c>
      <c r="AB115" s="91">
        <f t="shared" si="243"/>
        <v>0.0060868964631815015</v>
      </c>
      <c r="AC115" s="91">
        <f t="shared" si="243"/>
        <v>0.006189901761544098</v>
      </c>
      <c r="AD115" s="91">
        <f t="shared" si="243"/>
        <v>0.006310593536843758</v>
      </c>
      <c r="AE115" s="91">
        <f t="shared" si="243"/>
        <v>0.006454041480692408</v>
      </c>
      <c r="AF115" s="91">
        <f t="shared" si="243"/>
        <v>0.006627461242175466</v>
      </c>
      <c r="AG115" s="91">
        <f t="shared" si="243"/>
        <v>0.006841484313176176</v>
      </c>
      <c r="AH115" s="91">
        <f t="shared" si="243"/>
        <v>0.007112450719205328</v>
      </c>
      <c r="AI115" s="91">
        <f aca="true" t="shared" si="244" ref="AI115:BN115">(AI113*AI107+AI95*AI97-AI91*AI96*AI23/AI22)/(AI113+AI95)</f>
        <v>0.0074668346362816475</v>
      </c>
      <c r="AJ115" s="91">
        <f t="shared" si="244"/>
        <v>0.007950542761274652</v>
      </c>
      <c r="AK115" s="91">
        <f t="shared" si="244"/>
        <v>0.008499999999999997</v>
      </c>
      <c r="AL115" s="91">
        <f t="shared" si="244"/>
        <v>0.008499999999999994</v>
      </c>
      <c r="AM115" s="91">
        <f t="shared" si="244"/>
        <v>0.006037325860776909</v>
      </c>
      <c r="AN115" s="91">
        <f t="shared" si="244"/>
        <v>0.006128374758938941</v>
      </c>
      <c r="AO115" s="91">
        <f t="shared" si="244"/>
        <v>0.006233457842171021</v>
      </c>
      <c r="AP115" s="91">
        <f t="shared" si="244"/>
        <v>0.006356152858442473</v>
      </c>
      <c r="AQ115" s="91">
        <f t="shared" si="244"/>
        <v>0.0065013693705157725</v>
      </c>
      <c r="AR115" s="91">
        <f t="shared" si="244"/>
        <v>0.006676032094421728</v>
      </c>
      <c r="AS115" s="91">
        <f t="shared" si="244"/>
        <v>0.006890233084579652</v>
      </c>
      <c r="AT115" s="91">
        <f t="shared" si="244"/>
        <v>0.00715927651715383</v>
      </c>
      <c r="AU115" s="91">
        <f t="shared" si="244"/>
        <v>0.0075075424248377005</v>
      </c>
      <c r="AV115" s="91">
        <f t="shared" si="244"/>
        <v>0.007976385712850522</v>
      </c>
      <c r="AW115" s="91">
        <f t="shared" si="244"/>
        <v>0.008499999999999997</v>
      </c>
      <c r="AX115" s="91">
        <f t="shared" si="244"/>
        <v>0.008499999999999995</v>
      </c>
      <c r="AY115" s="91">
        <f t="shared" si="244"/>
        <v>0.006090857924310756</v>
      </c>
      <c r="AZ115" s="91">
        <f t="shared" si="244"/>
        <v>0.006184516333888426</v>
      </c>
      <c r="BA115" s="91">
        <f t="shared" si="244"/>
        <v>0.0062921770923948525</v>
      </c>
      <c r="BB115" s="91">
        <f t="shared" si="244"/>
        <v>0.006417286232094857</v>
      </c>
      <c r="BC115" s="91">
        <f t="shared" si="244"/>
        <v>0.0065645241180177305</v>
      </c>
      <c r="BD115" s="91">
        <f t="shared" si="244"/>
        <v>0.006740412498637534</v>
      </c>
      <c r="BE115" s="91">
        <f t="shared" si="244"/>
        <v>0.0069543188993593155</v>
      </c>
      <c r="BF115" s="91">
        <f t="shared" si="244"/>
        <v>0.0072201989388435885</v>
      </c>
      <c r="BG115" s="91">
        <f t="shared" si="244"/>
        <v>0.0075597973311792984</v>
      </c>
      <c r="BH115" s="91">
        <f t="shared" si="244"/>
        <v>0.008008963382583638</v>
      </c>
      <c r="BI115" s="91">
        <f t="shared" si="244"/>
        <v>0.008499999999999997</v>
      </c>
      <c r="BJ115" s="91">
        <f t="shared" si="244"/>
        <v>0.008499999999999997</v>
      </c>
      <c r="BK115" s="91">
        <f t="shared" si="244"/>
        <v>0.006162530163422739</v>
      </c>
      <c r="BL115" s="91">
        <f t="shared" si="244"/>
        <v>0.006259335570046842</v>
      </c>
      <c r="BM115" s="91">
        <f t="shared" si="244"/>
        <v>0.006370015002502026</v>
      </c>
      <c r="BN115" s="91">
        <f t="shared" si="244"/>
        <v>0.006497821349287382</v>
      </c>
      <c r="BO115" s="91">
        <f aca="true" t="shared" si="245" ref="BO115:CS115">(BO113*BO107+BO95*BO97-BO91*BO96*BO23/BO22)/(BO113+BO95)</f>
        <v>0.006647112769494296</v>
      </c>
      <c r="BP115" s="91">
        <f t="shared" si="245"/>
        <v>0.006823865744153931</v>
      </c>
      <c r="BQ115" s="91">
        <f t="shared" si="245"/>
        <v>0.0070365031549436815</v>
      </c>
      <c r="BR115" s="91">
        <f t="shared" si="245"/>
        <v>0.007297288792710782</v>
      </c>
      <c r="BS115" s="91">
        <f t="shared" si="245"/>
        <v>0.0076247984905739846</v>
      </c>
      <c r="BT115" s="91">
        <f t="shared" si="245"/>
        <v>0.008048580826491764</v>
      </c>
      <c r="BU115" s="91">
        <f t="shared" si="245"/>
        <v>0.008499999999999997</v>
      </c>
      <c r="BV115" s="91">
        <f t="shared" si="245"/>
        <v>0.008499999999999994</v>
      </c>
      <c r="BW115" s="91">
        <f t="shared" si="245"/>
        <v>0.006150351951491545</v>
      </c>
      <c r="BX115" s="91">
        <f t="shared" si="245"/>
        <v>0.006235638604718164</v>
      </c>
      <c r="BY115" s="91">
        <f t="shared" si="245"/>
        <v>0.006333217569333616</v>
      </c>
      <c r="BZ115" s="91">
        <f t="shared" si="245"/>
        <v>0.0064460732714602615</v>
      </c>
      <c r="CA115" s="91">
        <f t="shared" si="245"/>
        <v>0.00657824216505757</v>
      </c>
      <c r="CB115" s="91">
        <f t="shared" si="245"/>
        <v>0.006735321090726463</v>
      </c>
      <c r="CC115" s="91">
        <f t="shared" si="245"/>
        <v>0.00692530194837377</v>
      </c>
      <c r="CD115" s="91">
        <f t="shared" si="245"/>
        <v>0.007160006328821622</v>
      </c>
      <c r="CE115" s="91">
        <f t="shared" si="245"/>
        <v>0.007457691703977792</v>
      </c>
      <c r="CF115" s="91">
        <f t="shared" si="245"/>
        <v>0.00784812120725625</v>
      </c>
      <c r="CG115" s="91">
        <f t="shared" si="245"/>
        <v>0.008383322022251933</v>
      </c>
      <c r="CH115" s="91">
        <f t="shared" si="245"/>
        <v>0.008499999999999997</v>
      </c>
      <c r="CI115" s="91">
        <f t="shared" si="245"/>
        <v>0.006183079730042707</v>
      </c>
      <c r="CJ115" s="91">
        <f t="shared" si="245"/>
        <v>0.00627817352542302</v>
      </c>
      <c r="CK115" s="91">
        <f t="shared" si="245"/>
        <v>0.006388470162030385</v>
      </c>
      <c r="CL115" s="91">
        <f t="shared" si="245"/>
        <v>0.006518083829137357</v>
      </c>
      <c r="CM115" s="91">
        <f t="shared" si="245"/>
        <v>0.0066727614874282325</v>
      </c>
      <c r="CN115" s="91">
        <f t="shared" si="245"/>
        <v>0.00686078206983722</v>
      </c>
      <c r="CO115" s="91">
        <f t="shared" si="245"/>
        <v>0.00709452348719725</v>
      </c>
      <c r="CP115" s="91">
        <f t="shared" si="245"/>
        <v>0.00739335778957009</v>
      </c>
      <c r="CQ115" s="91">
        <f t="shared" si="245"/>
        <v>0.007789403857650169</v>
      </c>
      <c r="CR115" s="91">
        <f t="shared" si="245"/>
        <v>0.008340075929362728</v>
      </c>
      <c r="CS115" s="91">
        <f t="shared" si="245"/>
        <v>0.0085</v>
      </c>
      <c r="CT115" s="91">
        <f>CS115</f>
        <v>0.0085</v>
      </c>
    </row>
    <row r="116" spans="2:98" ht="13.5" customHeight="1">
      <c r="B116" s="34" t="s">
        <v>31</v>
      </c>
      <c r="C116" s="35">
        <v>1</v>
      </c>
      <c r="D116" s="35">
        <f>1/(1+C115)</f>
        <v>0.9940020315450961</v>
      </c>
      <c r="E116" s="35">
        <f aca="true" t="shared" si="246" ref="E116:AJ116">D116/(1+D115)</f>
        <v>0.9879475949636464</v>
      </c>
      <c r="F116" s="35">
        <f t="shared" si="246"/>
        <v>0.9818232686539393</v>
      </c>
      <c r="G116" s="35">
        <f t="shared" si="246"/>
        <v>0.9756120232551435</v>
      </c>
      <c r="H116" s="35">
        <f t="shared" si="246"/>
        <v>0.9692917931059144</v>
      </c>
      <c r="I116" s="35">
        <f t="shared" si="246"/>
        <v>0.9628332643245121</v>
      </c>
      <c r="J116" s="35">
        <f t="shared" si="246"/>
        <v>0.9561963008331157</v>
      </c>
      <c r="K116" s="35">
        <f t="shared" si="246"/>
        <v>0.9493238610174342</v>
      </c>
      <c r="L116" s="35">
        <f t="shared" si="246"/>
        <v>0.9421309462006363</v>
      </c>
      <c r="M116" s="35">
        <f t="shared" si="246"/>
        <v>0.9344827625971239</v>
      </c>
      <c r="N116" s="35">
        <f t="shared" si="246"/>
        <v>0.9266066064423639</v>
      </c>
      <c r="O116" s="35">
        <f t="shared" si="246"/>
        <v>0.918796833358814</v>
      </c>
      <c r="P116" s="35">
        <f t="shared" si="246"/>
        <v>0.9133448984096835</v>
      </c>
      <c r="Q116" s="35">
        <f t="shared" si="246"/>
        <v>0.9078464343841918</v>
      </c>
      <c r="R116" s="35">
        <f t="shared" si="246"/>
        <v>0.9022901357130854</v>
      </c>
      <c r="S116" s="35">
        <f t="shared" si="246"/>
        <v>0.8966616966752345</v>
      </c>
      <c r="T116" s="35">
        <f t="shared" si="246"/>
        <v>0.8909426392411164</v>
      </c>
      <c r="U116" s="35">
        <f t="shared" si="246"/>
        <v>0.885108507682038</v>
      </c>
      <c r="V116" s="35">
        <f t="shared" si="246"/>
        <v>0.8791259700014276</v>
      </c>
      <c r="W116" s="35">
        <f t="shared" si="246"/>
        <v>0.8729479229096301</v>
      </c>
      <c r="X116" s="35">
        <f t="shared" si="246"/>
        <v>0.8665046873844817</v>
      </c>
      <c r="Y116" s="35">
        <f t="shared" si="246"/>
        <v>0.8596868371624998</v>
      </c>
      <c r="Z116" s="35">
        <f t="shared" si="246"/>
        <v>0.8524410879152204</v>
      </c>
      <c r="AA116" s="35">
        <f t="shared" si="246"/>
        <v>0.8452564084434512</v>
      </c>
      <c r="AB116" s="35">
        <f t="shared" si="246"/>
        <v>0.8402168622048448</v>
      </c>
      <c r="AC116" s="35">
        <f t="shared" si="246"/>
        <v>0.8351334911115137</v>
      </c>
      <c r="AD116" s="35">
        <f t="shared" si="246"/>
        <v>0.8299958980401605</v>
      </c>
      <c r="AE116" s="35">
        <f t="shared" si="246"/>
        <v>0.8247909774287516</v>
      </c>
      <c r="AF116" s="35">
        <f t="shared" si="246"/>
        <v>0.8195018783126167</v>
      </c>
      <c r="AG116" s="35">
        <f t="shared" si="246"/>
        <v>0.8141064195699108</v>
      </c>
      <c r="AH116" s="35">
        <f t="shared" si="246"/>
        <v>0.8085745693377534</v>
      </c>
      <c r="AI116" s="35">
        <f t="shared" si="246"/>
        <v>0.8028642370177522</v>
      </c>
      <c r="AJ116" s="35">
        <f t="shared" si="246"/>
        <v>0.7969138133540687</v>
      </c>
      <c r="AK116" s="35">
        <f aca="true" t="shared" si="247" ref="AK116:BP116">AJ116/(1+AJ115)</f>
        <v>0.7906278924865976</v>
      </c>
      <c r="AL116" s="35">
        <f t="shared" si="247"/>
        <v>0.7839641968136813</v>
      </c>
      <c r="AM116" s="35">
        <f t="shared" si="247"/>
        <v>0.7773566651598229</v>
      </c>
      <c r="AN116" s="35">
        <f t="shared" si="247"/>
        <v>0.7726916737355722</v>
      </c>
      <c r="AO116" s="35">
        <f t="shared" si="247"/>
        <v>0.7679851727874225</v>
      </c>
      <c r="AP116" s="35">
        <f t="shared" si="247"/>
        <v>0.763227625559517</v>
      </c>
      <c r="AQ116" s="35">
        <f t="shared" si="247"/>
        <v>0.7584070742665546</v>
      </c>
      <c r="AR116" s="35">
        <f t="shared" si="247"/>
        <v>0.7535082388818568</v>
      </c>
      <c r="AS116" s="35">
        <f t="shared" si="247"/>
        <v>0.7485111543921025</v>
      </c>
      <c r="AT116" s="35">
        <f t="shared" si="247"/>
        <v>0.7433890306980729</v>
      </c>
      <c r="AU116" s="35">
        <f t="shared" si="247"/>
        <v>0.7381047348029979</v>
      </c>
      <c r="AV116" s="35">
        <f t="shared" si="247"/>
        <v>0.7326046741313226</v>
      </c>
      <c r="AW116" s="35">
        <f t="shared" si="247"/>
        <v>0.7268073781442981</v>
      </c>
      <c r="AX116" s="35">
        <f t="shared" si="247"/>
        <v>0.7206815846745643</v>
      </c>
      <c r="AY116" s="35">
        <f t="shared" si="247"/>
        <v>0.7146074215910405</v>
      </c>
      <c r="AZ116" s="35">
        <f t="shared" si="247"/>
        <v>0.7102811997172537</v>
      </c>
      <c r="BA116" s="35">
        <f t="shared" si="247"/>
        <v>0.7059154540612674</v>
      </c>
      <c r="BB116" s="35">
        <f t="shared" si="247"/>
        <v>0.7015014825027823</v>
      </c>
      <c r="BC116" s="35">
        <f t="shared" si="247"/>
        <v>0.6970284514181184</v>
      </c>
      <c r="BD116" s="35">
        <f t="shared" si="247"/>
        <v>0.6924826324759219</v>
      </c>
      <c r="BE116" s="35">
        <f t="shared" si="247"/>
        <v>0.6878462649147494</v>
      </c>
      <c r="BF116" s="35">
        <f t="shared" si="247"/>
        <v>0.6830957988904527</v>
      </c>
      <c r="BG116" s="35">
        <f t="shared" si="247"/>
        <v>0.6781990667086779</v>
      </c>
      <c r="BH116" s="35">
        <f t="shared" si="247"/>
        <v>0.6731104878391229</v>
      </c>
      <c r="BI116" s="35">
        <f t="shared" si="247"/>
        <v>0.6677624032035991</v>
      </c>
      <c r="BJ116" s="35">
        <f t="shared" si="247"/>
        <v>0.6621342619767964</v>
      </c>
      <c r="BK116" s="35">
        <f t="shared" si="247"/>
        <v>0.6565535567444685</v>
      </c>
      <c r="BL116" s="35">
        <f t="shared" si="247"/>
        <v>0.6525323067216883</v>
      </c>
      <c r="BM116" s="35">
        <f t="shared" si="247"/>
        <v>0.6484732947615617</v>
      </c>
      <c r="BN116" s="35">
        <f t="shared" si="247"/>
        <v>0.6443686567509163</v>
      </c>
      <c r="BO116" s="35">
        <f t="shared" si="247"/>
        <v>0.6402086950243874</v>
      </c>
      <c r="BP116" s="35">
        <f t="shared" si="247"/>
        <v>0.6359812558971544</v>
      </c>
      <c r="BQ116" s="35">
        <f aca="true" t="shared" si="248" ref="BQ116:CT116">BP116/(1+BP115)</f>
        <v>0.6316708190335696</v>
      </c>
      <c r="BR116" s="35">
        <f t="shared" si="248"/>
        <v>0.6272571223134501</v>
      </c>
      <c r="BS116" s="35">
        <f t="shared" si="248"/>
        <v>0.622713005676055</v>
      </c>
      <c r="BT116" s="35">
        <f t="shared" si="248"/>
        <v>0.618000873548251</v>
      </c>
      <c r="BU116" s="35">
        <f t="shared" si="248"/>
        <v>0.6130665578057324</v>
      </c>
      <c r="BV116" s="35">
        <f t="shared" si="248"/>
        <v>0.6078994127969582</v>
      </c>
      <c r="BW116" s="35">
        <f t="shared" si="248"/>
        <v>0.6027758183410593</v>
      </c>
      <c r="BX116" s="35">
        <f t="shared" si="248"/>
        <v>0.59909119663074</v>
      </c>
      <c r="BY116" s="35">
        <f t="shared" si="248"/>
        <v>0.5953786306569909</v>
      </c>
      <c r="BZ116" s="35">
        <f t="shared" si="248"/>
        <v>0.5916316983901716</v>
      </c>
      <c r="CA116" s="35">
        <f t="shared" si="248"/>
        <v>0.5878424230590602</v>
      </c>
      <c r="CB116" s="35">
        <f t="shared" si="248"/>
        <v>0.5840007248663204</v>
      </c>
      <c r="CC116" s="35">
        <f t="shared" si="248"/>
        <v>0.5800936081527337</v>
      </c>
      <c r="CD116" s="35">
        <f t="shared" si="248"/>
        <v>0.576103914590554</v>
      </c>
      <c r="CE116" s="35">
        <f t="shared" si="248"/>
        <v>0.5720083313181772</v>
      </c>
      <c r="CF116" s="35">
        <f t="shared" si="248"/>
        <v>0.5677740475142959</v>
      </c>
      <c r="CG116" s="35">
        <f t="shared" si="248"/>
        <v>0.5633527865629047</v>
      </c>
      <c r="CH116" s="35">
        <f t="shared" si="248"/>
        <v>0.5586692820673934</v>
      </c>
      <c r="CI116" s="35">
        <f t="shared" si="248"/>
        <v>0.5539606168243861</v>
      </c>
      <c r="CJ116" s="35">
        <f t="shared" si="248"/>
        <v>0.5505564821990576</v>
      </c>
      <c r="CK116" s="35">
        <f t="shared" si="248"/>
        <v>0.5471215581176949</v>
      </c>
      <c r="CL116" s="35">
        <f t="shared" si="248"/>
        <v>0.5436484760498174</v>
      </c>
      <c r="CM116" s="35">
        <f t="shared" si="248"/>
        <v>0.5401278772673348</v>
      </c>
      <c r="CN116" s="35">
        <f t="shared" si="248"/>
        <v>0.5365476229527247</v>
      </c>
      <c r="CO116" s="35">
        <f t="shared" si="248"/>
        <v>0.5328915700239371</v>
      </c>
      <c r="CP116" s="35">
        <f t="shared" si="248"/>
        <v>0.5291375909569341</v>
      </c>
      <c r="CQ116" s="35">
        <f t="shared" si="248"/>
        <v>0.5252541987352107</v>
      </c>
      <c r="CR116" s="35">
        <f t="shared" si="248"/>
        <v>0.5211944050261146</v>
      </c>
      <c r="CS116" s="35">
        <f t="shared" si="248"/>
        <v>0.516883556914806</v>
      </c>
      <c r="CT116" s="35">
        <f t="shared" si="248"/>
        <v>0.5125270767623262</v>
      </c>
    </row>
    <row r="117" spans="1:98" ht="13.5">
      <c r="A117" s="63"/>
      <c r="B117" s="63" t="s">
        <v>64</v>
      </c>
      <c r="C117" s="89"/>
      <c r="D117" s="89">
        <f>D55</f>
        <v>196.2</v>
      </c>
      <c r="E117" s="89">
        <f aca="true" t="shared" si="249" ref="E117:BP117">E55</f>
        <v>192.2760000000001</v>
      </c>
      <c r="F117" s="89">
        <f t="shared" si="249"/>
        <v>188.43047999999985</v>
      </c>
      <c r="G117" s="89">
        <f t="shared" si="249"/>
        <v>184.66187039999994</v>
      </c>
      <c r="H117" s="89">
        <f t="shared" si="249"/>
        <v>180.96863299200004</v>
      </c>
      <c r="I117" s="89">
        <f t="shared" si="249"/>
        <v>177.34926033216004</v>
      </c>
      <c r="J117" s="89">
        <f t="shared" si="249"/>
        <v>173.80227512551676</v>
      </c>
      <c r="K117" s="89">
        <f t="shared" si="249"/>
        <v>170.32622962300647</v>
      </c>
      <c r="L117" s="89">
        <f t="shared" si="249"/>
        <v>166.91970503054637</v>
      </c>
      <c r="M117" s="89">
        <f t="shared" si="249"/>
        <v>163.58131092993537</v>
      </c>
      <c r="N117" s="89">
        <f t="shared" si="249"/>
        <v>160.30968471133667</v>
      </c>
      <c r="O117" s="89">
        <f t="shared" si="249"/>
        <v>-1363.3239940143833</v>
      </c>
      <c r="P117" s="89">
        <f t="shared" si="249"/>
        <v>153.9614211967676</v>
      </c>
      <c r="Q117" s="89">
        <f t="shared" si="249"/>
        <v>150.88219277283233</v>
      </c>
      <c r="R117" s="89">
        <f t="shared" si="249"/>
        <v>147.86454891737583</v>
      </c>
      <c r="S117" s="89">
        <f t="shared" si="249"/>
        <v>144.90725793902834</v>
      </c>
      <c r="T117" s="89">
        <f t="shared" si="249"/>
        <v>142.00911278024762</v>
      </c>
      <c r="U117" s="89">
        <f t="shared" si="249"/>
        <v>139.1689305246426</v>
      </c>
      <c r="V117" s="89">
        <f t="shared" si="249"/>
        <v>136.3855519141498</v>
      </c>
      <c r="W117" s="89">
        <f t="shared" si="249"/>
        <v>133.65784087586687</v>
      </c>
      <c r="X117" s="89">
        <f t="shared" si="249"/>
        <v>130.98468405834953</v>
      </c>
      <c r="Y117" s="89">
        <f t="shared" si="249"/>
        <v>128.3649903771825</v>
      </c>
      <c r="Z117" s="89">
        <f t="shared" si="249"/>
        <v>125.79769056963885</v>
      </c>
      <c r="AA117" s="89">
        <f t="shared" si="249"/>
        <v>-1069.8231379720085</v>
      </c>
      <c r="AB117" s="89">
        <f t="shared" si="249"/>
        <v>120.81610202308121</v>
      </c>
      <c r="AC117" s="89">
        <f t="shared" si="249"/>
        <v>118.39977998261952</v>
      </c>
      <c r="AD117" s="89">
        <f t="shared" si="249"/>
        <v>116.03178438296717</v>
      </c>
      <c r="AE117" s="89">
        <f t="shared" si="249"/>
        <v>113.71114869530783</v>
      </c>
      <c r="AF117" s="89">
        <f t="shared" si="249"/>
        <v>111.43692572140164</v>
      </c>
      <c r="AG117" s="89">
        <f t="shared" si="249"/>
        <v>109.2081872069736</v>
      </c>
      <c r="AH117" s="89">
        <f t="shared" si="249"/>
        <v>107.02402346283412</v>
      </c>
      <c r="AI117" s="89">
        <f t="shared" si="249"/>
        <v>104.88354299357744</v>
      </c>
      <c r="AJ117" s="89">
        <f t="shared" si="249"/>
        <v>102.78587213370582</v>
      </c>
      <c r="AK117" s="89">
        <f t="shared" si="249"/>
        <v>100.73015469103173</v>
      </c>
      <c r="AL117" s="89">
        <f t="shared" si="249"/>
        <v>98.71555159721115</v>
      </c>
      <c r="AM117" s="89">
        <f t="shared" si="249"/>
        <v>-839.5081078050771</v>
      </c>
      <c r="AN117" s="89">
        <f t="shared" si="249"/>
        <v>94.80641575396152</v>
      </c>
      <c r="AO117" s="89">
        <f t="shared" si="249"/>
        <v>92.91028743888236</v>
      </c>
      <c r="AP117" s="89">
        <f t="shared" si="249"/>
        <v>91.05208169010466</v>
      </c>
      <c r="AQ117" s="89">
        <f t="shared" si="249"/>
        <v>89.23104005630246</v>
      </c>
      <c r="AR117" s="89">
        <f t="shared" si="249"/>
        <v>87.44641925517652</v>
      </c>
      <c r="AS117" s="89">
        <f t="shared" si="249"/>
        <v>85.69749087007297</v>
      </c>
      <c r="AT117" s="89">
        <f t="shared" si="249"/>
        <v>83.98354105267153</v>
      </c>
      <c r="AU117" s="89">
        <f t="shared" si="249"/>
        <v>82.30387023161809</v>
      </c>
      <c r="AV117" s="89">
        <f t="shared" si="249"/>
        <v>80.65779282698576</v>
      </c>
      <c r="AW117" s="89">
        <f t="shared" si="249"/>
        <v>79.04463697044595</v>
      </c>
      <c r="AX117" s="89">
        <f t="shared" si="249"/>
        <v>77.46374423103713</v>
      </c>
      <c r="AY117" s="89">
        <f t="shared" si="249"/>
        <v>-658.7760519056012</v>
      </c>
      <c r="AZ117" s="89">
        <f t="shared" si="249"/>
        <v>74.39617995948807</v>
      </c>
      <c r="BA117" s="89">
        <f t="shared" si="249"/>
        <v>72.90825636029827</v>
      </c>
      <c r="BB117" s="89">
        <f t="shared" si="249"/>
        <v>71.45009123309238</v>
      </c>
      <c r="BC117" s="89">
        <f t="shared" si="249"/>
        <v>70.02108940843036</v>
      </c>
      <c r="BD117" s="89">
        <f t="shared" si="249"/>
        <v>68.62066762026193</v>
      </c>
      <c r="BE117" s="89">
        <f t="shared" si="249"/>
        <v>67.24825426785655</v>
      </c>
      <c r="BF117" s="89">
        <f t="shared" si="249"/>
        <v>65.90328918249946</v>
      </c>
      <c r="BG117" s="89">
        <f t="shared" si="249"/>
        <v>64.58522339884951</v>
      </c>
      <c r="BH117" s="89">
        <f t="shared" si="249"/>
        <v>63.2935189308725</v>
      </c>
      <c r="BI117" s="89">
        <f t="shared" si="249"/>
        <v>62.02764855225506</v>
      </c>
      <c r="BJ117" s="89">
        <f t="shared" si="249"/>
        <v>60.78709558120994</v>
      </c>
      <c r="BK117" s="89">
        <f t="shared" si="249"/>
        <v>-516.9525851263097</v>
      </c>
      <c r="BL117" s="89">
        <f t="shared" si="249"/>
        <v>58.37992659619403</v>
      </c>
      <c r="BM117" s="89">
        <f t="shared" si="249"/>
        <v>57.21232806427013</v>
      </c>
      <c r="BN117" s="89">
        <f t="shared" si="249"/>
        <v>56.06808150298478</v>
      </c>
      <c r="BO117" s="89">
        <f t="shared" si="249"/>
        <v>54.94671987292506</v>
      </c>
      <c r="BP117" s="89">
        <f t="shared" si="249"/>
        <v>53.84778547546654</v>
      </c>
      <c r="BQ117" s="89">
        <f aca="true" t="shared" si="250" ref="BQ117:CT117">BQ55</f>
        <v>52.770829765957146</v>
      </c>
      <c r="BR117" s="89">
        <f t="shared" si="250"/>
        <v>51.71541317063806</v>
      </c>
      <c r="BS117" s="89">
        <f t="shared" si="250"/>
        <v>50.68110490722529</v>
      </c>
      <c r="BT117" s="89">
        <f t="shared" si="250"/>
        <v>49.66748280908081</v>
      </c>
      <c r="BU117" s="89">
        <f t="shared" si="250"/>
        <v>48.67413315289914</v>
      </c>
      <c r="BV117" s="89">
        <f t="shared" si="250"/>
        <v>47.700650489841166</v>
      </c>
      <c r="BW117" s="89">
        <f t="shared" si="250"/>
        <v>-467.8952430342054</v>
      </c>
      <c r="BX117" s="89">
        <f t="shared" si="250"/>
        <v>46.74663748004439</v>
      </c>
      <c r="BY117" s="89">
        <f t="shared" si="250"/>
        <v>46.74663748004428</v>
      </c>
      <c r="BZ117" s="89">
        <f t="shared" si="250"/>
        <v>46.74663748004439</v>
      </c>
      <c r="CA117" s="89">
        <f t="shared" si="250"/>
        <v>46.746637480044335</v>
      </c>
      <c r="CB117" s="89">
        <f t="shared" si="250"/>
        <v>46.746637480044335</v>
      </c>
      <c r="CC117" s="89">
        <f t="shared" si="250"/>
        <v>46.746637480044335</v>
      </c>
      <c r="CD117" s="89">
        <f t="shared" si="250"/>
        <v>46.746637480044335</v>
      </c>
      <c r="CE117" s="89">
        <f t="shared" si="250"/>
        <v>46.746637480044335</v>
      </c>
      <c r="CF117" s="89">
        <f t="shared" si="250"/>
        <v>46.746637480044335</v>
      </c>
      <c r="CG117" s="89">
        <f t="shared" si="250"/>
        <v>46.746637480044335</v>
      </c>
      <c r="CH117" s="89">
        <f t="shared" si="250"/>
        <v>46.74663748004439</v>
      </c>
      <c r="CI117" s="89">
        <f t="shared" si="250"/>
        <v>-425.00841965801794</v>
      </c>
      <c r="CJ117" s="89">
        <f t="shared" si="250"/>
        <v>46.74663748004439</v>
      </c>
      <c r="CK117" s="89">
        <f t="shared" si="250"/>
        <v>46.74663748004428</v>
      </c>
      <c r="CL117" s="89">
        <f t="shared" si="250"/>
        <v>46.746637480044335</v>
      </c>
      <c r="CM117" s="89">
        <f t="shared" si="250"/>
        <v>46.746637480044335</v>
      </c>
      <c r="CN117" s="89">
        <f t="shared" si="250"/>
        <v>46.746637480044335</v>
      </c>
      <c r="CO117" s="89">
        <f t="shared" si="250"/>
        <v>46.746637480044335</v>
      </c>
      <c r="CP117" s="89">
        <f t="shared" si="250"/>
        <v>46.746637480044335</v>
      </c>
      <c r="CQ117" s="89">
        <f t="shared" si="250"/>
        <v>46.746637480044335</v>
      </c>
      <c r="CR117" s="89">
        <f t="shared" si="250"/>
        <v>46.746637480044335</v>
      </c>
      <c r="CS117" s="89">
        <f t="shared" si="250"/>
        <v>46.74663748004439</v>
      </c>
      <c r="CT117" s="89">
        <f t="shared" si="250"/>
        <v>186.74663748004195</v>
      </c>
    </row>
    <row r="118" spans="1:98" ht="14.25" thickBot="1">
      <c r="A118" s="26"/>
      <c r="B118" s="34" t="s">
        <v>84</v>
      </c>
      <c r="C118" s="41"/>
      <c r="D118" s="41">
        <f aca="true" t="shared" si="251" ref="D118:AI118">D117*D116</f>
        <v>195.02319858914785</v>
      </c>
      <c r="E118" s="41">
        <f t="shared" si="251"/>
        <v>189.95861176923017</v>
      </c>
      <c r="F118" s="41">
        <f t="shared" si="251"/>
        <v>185.0054297876306</v>
      </c>
      <c r="G118" s="41">
        <f t="shared" si="251"/>
        <v>180.15834099902304</v>
      </c>
      <c r="H118" s="41">
        <f t="shared" si="251"/>
        <v>175.41141076874186</v>
      </c>
      <c r="I118" s="41">
        <f t="shared" si="251"/>
        <v>170.75776725115136</v>
      </c>
      <c r="J118" s="41">
        <f t="shared" si="251"/>
        <v>166.18909255139857</v>
      </c>
      <c r="K118" s="41">
        <f t="shared" si="251"/>
        <v>161.69475393825456</v>
      </c>
      <c r="L118" s="41">
        <f t="shared" si="251"/>
        <v>157.26021963995976</v>
      </c>
      <c r="M118" s="41">
        <f t="shared" si="251"/>
        <v>152.8639153470651</v>
      </c>
      <c r="N118" s="41">
        <f t="shared" si="251"/>
        <v>148.54401293021698</v>
      </c>
      <c r="O118" s="41">
        <f t="shared" si="251"/>
        <v>-1252.6177685425062</v>
      </c>
      <c r="P118" s="41">
        <f t="shared" si="251"/>
        <v>140.61987860197218</v>
      </c>
      <c r="Q118" s="41">
        <f t="shared" si="251"/>
        <v>136.9778607208841</v>
      </c>
      <c r="R118" s="41">
        <f t="shared" si="251"/>
        <v>133.4167239098132</v>
      </c>
      <c r="S118" s="41">
        <f t="shared" si="251"/>
        <v>129.932787764165</v>
      </c>
      <c r="T118" s="41">
        <f t="shared" si="251"/>
        <v>126.52197373672317</v>
      </c>
      <c r="U118" s="41">
        <f t="shared" si="251"/>
        <v>123.17960441237163</v>
      </c>
      <c r="V118" s="41">
        <f t="shared" si="251"/>
        <v>119.900080620707</v>
      </c>
      <c r="W118" s="41">
        <f t="shared" si="251"/>
        <v>116.67633457317383</v>
      </c>
      <c r="X118" s="41">
        <f t="shared" si="251"/>
        <v>113.49884271213527</v>
      </c>
      <c r="Y118" s="41">
        <f t="shared" si="251"/>
        <v>110.35369257975475</v>
      </c>
      <c r="Z118" s="41">
        <f t="shared" si="251"/>
        <v>107.2351202064052</v>
      </c>
      <c r="AA118" s="41">
        <f t="shared" si="251"/>
        <v>-904.2748632719226</v>
      </c>
      <c r="AB118" s="41">
        <f t="shared" si="251"/>
        <v>101.5117261456537</v>
      </c>
      <c r="AC118" s="41">
        <f t="shared" si="251"/>
        <v>98.87962160372015</v>
      </c>
      <c r="AD118" s="41">
        <f t="shared" si="251"/>
        <v>96.3059050801431</v>
      </c>
      <c r="AE118" s="41">
        <f t="shared" si="251"/>
        <v>93.78792947694906</v>
      </c>
      <c r="AF118" s="41">
        <f t="shared" si="251"/>
        <v>91.32276994207218</v>
      </c>
      <c r="AG118" s="41">
        <f t="shared" si="251"/>
        <v>88.90708627478982</v>
      </c>
      <c r="AH118" s="41">
        <f t="shared" si="251"/>
        <v>86.53690368025471</v>
      </c>
      <c r="AI118" s="41">
        <f t="shared" si="251"/>
        <v>84.20724572125717</v>
      </c>
      <c r="AJ118" s="41">
        <f aca="true" t="shared" si="252" ref="AJ118:BO118">AJ117*AJ116</f>
        <v>81.91148132099522</v>
      </c>
      <c r="AK118" s="41">
        <f t="shared" si="252"/>
        <v>79.64006991321938</v>
      </c>
      <c r="AL118" s="41">
        <f t="shared" si="252"/>
        <v>77.38945812092716</v>
      </c>
      <c r="AM118" s="41">
        <f t="shared" si="252"/>
        <v>-652.5972230579879</v>
      </c>
      <c r="AN118" s="41">
        <f t="shared" si="252"/>
        <v>73.25612806979905</v>
      </c>
      <c r="AO118" s="41">
        <f t="shared" si="252"/>
        <v>71.35372315247916</v>
      </c>
      <c r="AP118" s="41">
        <f t="shared" si="252"/>
        <v>69.49346411058974</v>
      </c>
      <c r="AQ118" s="41">
        <f t="shared" si="252"/>
        <v>67.6734520228621</v>
      </c>
      <c r="AR118" s="41">
        <f t="shared" si="252"/>
        <v>65.89159736949256</v>
      </c>
      <c r="AS118" s="41">
        <f t="shared" si="252"/>
        <v>64.14552781966498</v>
      </c>
      <c r="AT118" s="41">
        <f t="shared" si="252"/>
        <v>62.432443177737305</v>
      </c>
      <c r="AU118" s="41">
        <f t="shared" si="252"/>
        <v>60.748876310568825</v>
      </c>
      <c r="AV118" s="41">
        <f t="shared" si="252"/>
        <v>59.090276030165626</v>
      </c>
      <c r="AW118" s="41">
        <f t="shared" si="252"/>
        <v>57.45022535285767</v>
      </c>
      <c r="AX118" s="41">
        <f t="shared" si="252"/>
        <v>55.82669394724898</v>
      </c>
      <c r="AY118" s="41">
        <f t="shared" si="252"/>
        <v>-470.76625585818715</v>
      </c>
      <c r="AZ118" s="41">
        <f t="shared" si="252"/>
        <v>52.842207956005886</v>
      </c>
      <c r="BA118" s="41">
        <f t="shared" si="252"/>
        <v>51.46706489339524</v>
      </c>
      <c r="BB118" s="41">
        <f t="shared" si="252"/>
        <v>50.122344924973355</v>
      </c>
      <c r="BC118" s="41">
        <f t="shared" si="252"/>
        <v>48.806691516967824</v>
      </c>
      <c r="BD118" s="41">
        <f t="shared" si="252"/>
        <v>47.518620555934234</v>
      </c>
      <c r="BE118" s="41">
        <f t="shared" si="252"/>
        <v>46.256460520182486</v>
      </c>
      <c r="BF118" s="41">
        <f t="shared" si="252"/>
        <v>45.018259973628</v>
      </c>
      <c r="BG118" s="41">
        <f t="shared" si="252"/>
        <v>43.8016382322712</v>
      </c>
      <c r="BH118" s="41">
        <f t="shared" si="252"/>
        <v>42.603531404614344</v>
      </c>
      <c r="BI118" s="41">
        <f t="shared" si="252"/>
        <v>41.419731662322086</v>
      </c>
      <c r="BJ118" s="41">
        <f t="shared" si="252"/>
        <v>40.249218670377424</v>
      </c>
      <c r="BK118" s="41">
        <f t="shared" si="252"/>
        <v>-339.40705843292625</v>
      </c>
      <c r="BL118" s="41">
        <f t="shared" si="252"/>
        <v>38.09478816805733</v>
      </c>
      <c r="BM118" s="41">
        <f t="shared" si="252"/>
        <v>37.10066688081661</v>
      </c>
      <c r="BN118" s="41">
        <f t="shared" si="252"/>
        <v>36.1285143646792</v>
      </c>
      <c r="BO118" s="41">
        <f t="shared" si="252"/>
        <v>35.177367825715926</v>
      </c>
      <c r="BP118" s="41">
        <f aca="true" t="shared" si="253" ref="BP118:CT118">BP117*BP116</f>
        <v>34.24618223396776</v>
      </c>
      <c r="BQ118" s="41">
        <f t="shared" si="253"/>
        <v>33.333793259343224</v>
      </c>
      <c r="BR118" s="41">
        <f t="shared" si="253"/>
        <v>32.438861244665524</v>
      </c>
      <c r="BS118" s="41">
        <f t="shared" si="253"/>
        <v>31.559783167761722</v>
      </c>
      <c r="BT118" s="41">
        <f t="shared" si="253"/>
        <v>30.694547762954677</v>
      </c>
      <c r="BU118" s="41">
        <f t="shared" si="253"/>
        <v>29.840483266225753</v>
      </c>
      <c r="BV118" s="41">
        <f t="shared" si="253"/>
        <v>28.997197422807385</v>
      </c>
      <c r="BW118" s="41">
        <f t="shared" si="253"/>
        <v>-282.035938017832</v>
      </c>
      <c r="BX118" s="41">
        <f t="shared" si="253"/>
        <v>28.00549898638319</v>
      </c>
      <c r="BY118" s="41">
        <f t="shared" si="253"/>
        <v>27.83194901068753</v>
      </c>
      <c r="BZ118" s="41">
        <f t="shared" si="253"/>
        <v>27.656792526348315</v>
      </c>
      <c r="CA118" s="41">
        <f t="shared" si="253"/>
        <v>27.479656646132742</v>
      </c>
      <c r="CB118" s="41">
        <f t="shared" si="253"/>
        <v>27.30007017340899</v>
      </c>
      <c r="CC118" s="41">
        <f t="shared" si="253"/>
        <v>27.117425604806733</v>
      </c>
      <c r="CD118" s="41">
        <f t="shared" si="253"/>
        <v>26.93092084619905</v>
      </c>
      <c r="CE118" s="41">
        <f t="shared" si="253"/>
        <v>26.73946609969592</v>
      </c>
      <c r="CF118" s="41">
        <f t="shared" si="253"/>
        <v>26.54152756972826</v>
      </c>
      <c r="CG118" s="41">
        <f t="shared" si="253"/>
        <v>26.334848486828896</v>
      </c>
      <c r="CH118" s="41">
        <f t="shared" si="253"/>
        <v>26.115910400041106</v>
      </c>
      <c r="CI118" s="41">
        <f t="shared" si="253"/>
        <v>-235.43792630931318</v>
      </c>
      <c r="CJ118" s="41">
        <f t="shared" si="253"/>
        <v>25.73666428564786</v>
      </c>
      <c r="CK118" s="41">
        <f t="shared" si="253"/>
        <v>25.57609313484486</v>
      </c>
      <c r="CL118" s="41">
        <f t="shared" si="253"/>
        <v>25.413738226479378</v>
      </c>
      <c r="CM118" s="41">
        <f t="shared" si="253"/>
        <v>25.24916207148198</v>
      </c>
      <c r="CN118" s="41">
        <f t="shared" si="253"/>
        <v>25.081797220950538</v>
      </c>
      <c r="CO118" s="41">
        <f t="shared" si="253"/>
        <v>24.910889040080647</v>
      </c>
      <c r="CP118" s="41">
        <f t="shared" si="253"/>
        <v>24.735403141527787</v>
      </c>
      <c r="CQ118" s="41">
        <f t="shared" si="253"/>
        <v>24.553867613146057</v>
      </c>
      <c r="CR118" s="41">
        <f t="shared" si="253"/>
        <v>24.364085908383174</v>
      </c>
      <c r="CS118" s="41">
        <f t="shared" si="253"/>
        <v>24.16256825449233</v>
      </c>
      <c r="CT118" s="41">
        <f t="shared" si="253"/>
        <v>95.71270820283978</v>
      </c>
    </row>
    <row r="119" spans="1:98" ht="14.25" thickBot="1">
      <c r="A119" s="26" t="s">
        <v>32</v>
      </c>
      <c r="B119" s="90" t="s">
        <v>33</v>
      </c>
      <c r="C119" s="68">
        <f>SUM(D118:$CT118)/C116</f>
        <v>2313.0742239205</v>
      </c>
      <c r="D119" s="66">
        <f>SUM(E118:$CT118)/D116</f>
        <v>2130.8316865701086</v>
      </c>
      <c r="E119" s="66">
        <f>SUM(F118:$CT118)/E116</f>
        <v>1951.6140566474778</v>
      </c>
      <c r="F119" s="66">
        <f>SUM(G118:$CT118)/F116</f>
        <v>1775.35717417273</v>
      </c>
      <c r="G119" s="66">
        <f>SUM(H118:$CT118)/G116</f>
        <v>1601.9981360630775</v>
      </c>
      <c r="H119" s="66">
        <f>SUM(I118:$CT118)/H116</f>
        <v>1431.4752707857833</v>
      </c>
      <c r="I119" s="66">
        <f>SUM(J118:$CT118)/I116</f>
        <v>1263.7281135163182</v>
      </c>
      <c r="J119" s="66">
        <f>SUM(K118:$CT118)/J116</f>
        <v>1098.69738179162</v>
      </c>
      <c r="K119" s="66">
        <f>SUM(L118:$CT118)/K116</f>
        <v>936.3249516485062</v>
      </c>
      <c r="L119" s="66">
        <f>SUM(M118:$CT118)/L116</f>
        <v>776.5538342375578</v>
      </c>
      <c r="M119" s="66">
        <f>SUM(N118:$CT118)/M116</f>
        <v>619.3281529029225</v>
      </c>
      <c r="N119" s="66">
        <f>SUM(O118:$CT118)/N116</f>
        <v>464.28275749126067</v>
      </c>
      <c r="O119" s="66">
        <f>SUM(P118:$CT118)/O116</f>
        <v>1831.553154944319</v>
      </c>
      <c r="P119" s="66">
        <f>SUM(Q118:$CT118)/P116</f>
        <v>1688.5246339849293</v>
      </c>
      <c r="Q119" s="66">
        <f>SUM(R118:$CT118)/Q116</f>
        <v>1547.8691619486508</v>
      </c>
      <c r="R119" s="66">
        <f>SUM(S118:$CT118)/R116</f>
        <v>1409.5363844949902</v>
      </c>
      <c r="S119" s="66">
        <f>SUM(T118:$CT118)/S116</f>
        <v>1273.4769335284016</v>
      </c>
      <c r="T119" s="66">
        <f>SUM(U118:$CT118)/T116</f>
        <v>1139.6424073074834</v>
      </c>
      <c r="U119" s="66">
        <f>SUM(V118:$CT118)/U116</f>
        <v>1007.9853509506183</v>
      </c>
      <c r="V119" s="66">
        <f>SUM(W118:$CT118)/V116</f>
        <v>878.4592373301133</v>
      </c>
      <c r="W119" s="66">
        <f>SUM(X118:$CT118)/W116</f>
        <v>751.0184483470565</v>
      </c>
      <c r="X119" s="66">
        <f>SUM(Y118:$CT118)/X116</f>
        <v>625.6182565792654</v>
      </c>
      <c r="Y119" s="66">
        <f>SUM(Z118:$CT118)/Y116</f>
        <v>502.21480729485245</v>
      </c>
      <c r="Z119" s="66">
        <f>SUM(AA118:$CT118)/Z116</f>
        <v>380.68594258722</v>
      </c>
      <c r="AA119" s="66">
        <f>SUM(AB118:$CT118)/AA116</f>
        <v>1453.7449110712191</v>
      </c>
      <c r="AB119" s="66">
        <f>SUM(AC118:$CT118)/AB116</f>
        <v>1341.648242123139</v>
      </c>
      <c r="AC119" s="66">
        <f>SUM(AD118:$CT118)/AC116</f>
        <v>1231.4149360803324</v>
      </c>
      <c r="AD119" s="66">
        <f>SUM(AE118:$CT118)/AD116</f>
        <v>1123.005489179401</v>
      </c>
      <c r="AE119" s="66">
        <f>SUM(AF118:$CT118)/AE116</f>
        <v>1016.3811716659487</v>
      </c>
      <c r="AF119" s="66">
        <f>SUM(AG118:$CT118)/AF116</f>
        <v>911.5040121866738</v>
      </c>
      <c r="AG119" s="66">
        <f>SUM(AH118:$CT118)/AG116</f>
        <v>808.3367824925548</v>
      </c>
      <c r="AH119" s="66">
        <f>SUM(AI118:$CT118)/AH116</f>
        <v>706.8429824469068</v>
      </c>
      <c r="AI119" s="66">
        <f>SUM(AJ118:$CT118)/AI116</f>
        <v>606.9868253321991</v>
      </c>
      <c r="AJ119" s="66">
        <f>SUM(AK118:$CT118)/AJ116</f>
        <v>508.73322344965044</v>
      </c>
      <c r="AK119" s="66">
        <f>SUM(AL118:$CT118)/AK116</f>
        <v>412.0477740057362</v>
      </c>
      <c r="AL119" s="66">
        <f>SUM(AM118:$CT118)/AL116</f>
        <v>316.8346284875737</v>
      </c>
      <c r="AM119" s="66">
        <f>SUM(AN118:$CT118)/AM116</f>
        <v>1159.0358306347953</v>
      </c>
      <c r="AN119" s="66">
        <f>SUM(AO118:$CT118)/AN116</f>
        <v>1071.226891874692</v>
      </c>
      <c r="AO119" s="66">
        <f>SUM(AP118:$CT118)/AO116</f>
        <v>984.8814842810713</v>
      </c>
      <c r="AP119" s="66">
        <f>SUM(AQ118:$CT118)/AP116</f>
        <v>899.9686198027676</v>
      </c>
      <c r="AQ119" s="66">
        <f>SUM(AR118:$CT118)/AQ116</f>
        <v>816.4579178617329</v>
      </c>
      <c r="AR119" s="66">
        <f>SUM(AS118:$CT118)/AR116</f>
        <v>734.3195931060577</v>
      </c>
      <c r="AS119" s="66">
        <f>SUM(AT118:$CT118)/AS116</f>
        <v>653.5244434071235</v>
      </c>
      <c r="AT119" s="66">
        <f>SUM(AU118:$CT118)/AT116</f>
        <v>574.0438380959972</v>
      </c>
      <c r="AU119" s="66">
        <f>SUM(AV118:$CT118)/AU116</f>
        <v>495.8497064342764</v>
      </c>
      <c r="AV119" s="66">
        <f>SUM(AW118:$CT118)/AV116</f>
        <v>418.9145263146894</v>
      </c>
      <c r="AW119" s="66">
        <f>SUM(AX118:$CT118)/AW116</f>
        <v>343.21131318684553</v>
      </c>
      <c r="AX119" s="66">
        <f>SUM(AY118:$CT118)/AX116</f>
        <v>268.6648651178965</v>
      </c>
      <c r="AY119" s="66">
        <f>SUM(AZ118:$CT118)/AY116</f>
        <v>929.724568377</v>
      </c>
      <c r="AZ119" s="66">
        <f>SUM(BA118:$CT118)/AZ116</f>
        <v>860.9912086722376</v>
      </c>
      <c r="BA119" s="66">
        <f>SUM(BB118:$CT118)/BA116</f>
        <v>793.407766505307</v>
      </c>
      <c r="BB119" s="66">
        <f>SUM(BC118:$CT118)/BB116</f>
        <v>726.9499374455476</v>
      </c>
      <c r="BC119" s="66">
        <f>SUM(BD118:$CT118)/BC116</f>
        <v>661.5938938621088</v>
      </c>
      <c r="BD119" s="66">
        <f>SUM(BE118:$CT118)/BD116</f>
        <v>597.3162753144378</v>
      </c>
      <c r="BE119" s="66">
        <f>SUM(BF118:$CT118)/BE116</f>
        <v>534.0941791343502</v>
      </c>
      <c r="BF119" s="66">
        <f>SUM(BG118:$CT118)/BF116</f>
        <v>471.9051511958425</v>
      </c>
      <c r="BG119" s="66">
        <f>SUM(BH118:$CT118)/BG116</f>
        <v>410.72717686889206</v>
      </c>
      <c r="BH119" s="66">
        <f>SUM(BI118:$CT118)/BH116</f>
        <v>350.53867215355586</v>
      </c>
      <c r="BI119" s="66">
        <f>SUM(BJ118:$CT118)/BI116</f>
        <v>291.3184749907582</v>
      </c>
      <c r="BJ119" s="66">
        <f>SUM(BK118:$CT118)/BJ116</f>
        <v>233.00758644696967</v>
      </c>
      <c r="BK119" s="66">
        <f>SUM(BL118:$CT118)/BK116</f>
        <v>751.9407360580786</v>
      </c>
      <c r="BL119" s="66">
        <f>SUM(BM118:$CT118)/BL116</f>
        <v>698.1946669289488</v>
      </c>
      <c r="BM119" s="66">
        <f>SUM(BN118:$CT118)/BM116</f>
        <v>645.3525735782041</v>
      </c>
      <c r="BN119" s="66">
        <f>SUM(BO118:$CT118)/BN116</f>
        <v>593.3953976508158</v>
      </c>
      <c r="BO119" s="66">
        <f>SUM(BP118:$CT118)/BO116</f>
        <v>542.3044550613149</v>
      </c>
      <c r="BP119" s="66">
        <f>SUM(BQ118:$CT118)/BP116</f>
        <v>492.0614284540401</v>
      </c>
      <c r="BQ119" s="66">
        <f>SUM(BR118:$CT118)/BQ116</f>
        <v>442.64835981373</v>
      </c>
      <c r="BR119" s="66">
        <f>SUM(BS118:$CT118)/BR116</f>
        <v>394.0476432234519</v>
      </c>
      <c r="BS119" s="66">
        <f>SUM(BT118:$CT118)/BS116</f>
        <v>346.2420177669151</v>
      </c>
      <c r="BT119" s="66">
        <f>SUM(BU118:$CT118)/BT116</f>
        <v>299.2145605722767</v>
      </c>
      <c r="BU119" s="66">
        <f>SUM(BV118:$CT118)/BU116</f>
        <v>252.9486799946068</v>
      </c>
      <c r="BV119" s="66">
        <f>SUM(BW118:$CT118)/BV116</f>
        <v>207.3980932847198</v>
      </c>
      <c r="BW119" s="66">
        <f>SUM(BX118:$CT118)/BW116</f>
        <v>677.0562201118454</v>
      </c>
      <c r="BX119" s="66">
        <f>SUM(BY118:$CT118)/BX116</f>
        <v>634.4737166764355</v>
      </c>
      <c r="BY119" s="66">
        <f>SUM(BZ118:$CT118)/BY116</f>
        <v>591.6834279977778</v>
      </c>
      <c r="BZ119" s="66">
        <f>SUM(CA118:$CT118)/BZ116</f>
        <v>548.6840503994125</v>
      </c>
      <c r="CA119" s="66">
        <f>SUM(CB118:$CT118)/CA116</f>
        <v>505.4742705111242</v>
      </c>
      <c r="CB119" s="66">
        <f>SUM(CC118:$CT118)/CB116</f>
        <v>462.052765190708</v>
      </c>
      <c r="CC119" s="66">
        <f>SUM(CD118:$CT118)/CC116</f>
        <v>418.4182014450811</v>
      </c>
      <c r="CD119" s="66">
        <f>SUM(CE118:$CT118)/CD116</f>
        <v>374.56923635073935</v>
      </c>
      <c r="CE119" s="66">
        <f>SUM(CF118:$CT118)/CE116</f>
        <v>330.50451697354816</v>
      </c>
      <c r="CF119" s="66">
        <f>SUM(CG118:$CT118)/CF116</f>
        <v>286.22268028786465</v>
      </c>
      <c r="CG119" s="66">
        <f>SUM(CH118:$CT118)/CG116</f>
        <v>241.72235309498527</v>
      </c>
      <c r="CH119" s="66">
        <f>SUM(CI118:$CT118)/CH116</f>
        <v>197.0021519409126</v>
      </c>
      <c r="CI119" s="66">
        <f>SUM(CJ118:$CT118)/CI116</f>
        <v>623.6850898904283</v>
      </c>
      <c r="CJ119" s="66">
        <f>SUM(CK118:$CT118)/CJ116</f>
        <v>580.7947470476151</v>
      </c>
      <c r="CK119" s="66">
        <f>SUM(CL118:$CT118)/CK116</f>
        <v>537.69443977219</v>
      </c>
      <c r="CL119" s="66">
        <f>SUM(CM118:$CT118)/CL116</f>
        <v>494.38284717691994</v>
      </c>
      <c r="CM119" s="66">
        <f>SUM(CN118:$CT118)/CM116</f>
        <v>450.85863853846246</v>
      </c>
      <c r="CN119" s="66">
        <f>SUM(CO118:$CT118)/CN116</f>
        <v>407.1204732179319</v>
      </c>
      <c r="CO119" s="66">
        <f>SUM(CP118:$CT118)/CO116</f>
        <v>363.1670005808048</v>
      </c>
      <c r="CP119" s="66">
        <f>SUM(CQ118:$CT118)/CP116</f>
        <v>318.9968599161559</v>
      </c>
      <c r="CQ119" s="66">
        <f>SUM(CR118:$CT118)/CQ116</f>
        <v>274.60868035522117</v>
      </c>
      <c r="CR119" s="66">
        <f>SUM(CS118:$CT118)/CR116</f>
        <v>230.00108078928</v>
      </c>
      <c r="CS119" s="66">
        <f>SUM(CT118:$CT118)/CS116</f>
        <v>185.1726697868537</v>
      </c>
      <c r="CT119" s="66"/>
    </row>
    <row r="120" spans="1:98" ht="13.5" thickBot="1">
      <c r="A120" s="85" t="s">
        <v>19</v>
      </c>
      <c r="B120" s="92" t="s">
        <v>34</v>
      </c>
      <c r="C120" s="93">
        <f aca="true" t="shared" si="254" ref="C120:AH120">C119-C95</f>
        <v>635.5247375336967</v>
      </c>
      <c r="D120" s="93">
        <f t="shared" si="254"/>
        <v>644.4495517241451</v>
      </c>
      <c r="E120" s="93">
        <f t="shared" si="254"/>
        <v>653.0487753969765</v>
      </c>
      <c r="F120" s="94">
        <f t="shared" si="254"/>
        <v>661.3266770784774</v>
      </c>
      <c r="G120" s="93">
        <f t="shared" si="254"/>
        <v>669.2874178775423</v>
      </c>
      <c r="H120" s="93">
        <f t="shared" si="254"/>
        <v>676.9350534376917</v>
      </c>
      <c r="I120" s="93">
        <f t="shared" si="254"/>
        <v>684.2735358483426</v>
      </c>
      <c r="J120" s="93">
        <f t="shared" si="254"/>
        <v>691.3067155161573</v>
      </c>
      <c r="K120" s="93">
        <f t="shared" si="254"/>
        <v>698.0383429972235</v>
      </c>
      <c r="L120" s="94">
        <f t="shared" si="254"/>
        <v>704.4720707908677</v>
      </c>
      <c r="M120" s="93">
        <f t="shared" si="254"/>
        <v>619.3281529029198</v>
      </c>
      <c r="N120" s="93">
        <f t="shared" si="254"/>
        <v>464.28275749125794</v>
      </c>
      <c r="O120" s="95">
        <f t="shared" si="254"/>
        <v>468.2291609299323</v>
      </c>
      <c r="P120" s="95">
        <f t="shared" si="254"/>
        <v>475.0720891852675</v>
      </c>
      <c r="Q120" s="95">
        <f t="shared" si="254"/>
        <v>481.6584522874232</v>
      </c>
      <c r="R120" s="95">
        <f t="shared" si="254"/>
        <v>487.9915916221546</v>
      </c>
      <c r="S120" s="95">
        <f t="shared" si="254"/>
        <v>494.07476421597573</v>
      </c>
      <c r="T120" s="95">
        <f t="shared" si="254"/>
        <v>499.91114426736783</v>
      </c>
      <c r="U120" s="95">
        <f t="shared" si="254"/>
        <v>505.5038246460256</v>
      </c>
      <c r="V120" s="95">
        <f t="shared" si="254"/>
        <v>510.8558183607566</v>
      </c>
      <c r="W120" s="95">
        <f t="shared" si="254"/>
        <v>515.9700599966586</v>
      </c>
      <c r="X120" s="95">
        <f t="shared" si="254"/>
        <v>520.8494071221659</v>
      </c>
      <c r="Y120" s="95">
        <f t="shared" si="254"/>
        <v>502.2148072948506</v>
      </c>
      <c r="Z120" s="95">
        <f t="shared" si="254"/>
        <v>380.6859425872181</v>
      </c>
      <c r="AA120" s="95">
        <f t="shared" si="254"/>
        <v>383.92177309920885</v>
      </c>
      <c r="AB120" s="95">
        <f t="shared" si="254"/>
        <v>389.43173676029414</v>
      </c>
      <c r="AC120" s="95">
        <f t="shared" si="254"/>
        <v>394.74156118401856</v>
      </c>
      <c r="AD120" s="95">
        <f t="shared" si="254"/>
        <v>399.85387854136513</v>
      </c>
      <c r="AE120" s="95">
        <f t="shared" si="254"/>
        <v>404.77125489130697</v>
      </c>
      <c r="AF120" s="95">
        <f t="shared" si="254"/>
        <v>409.4961913831099</v>
      </c>
      <c r="AG120" s="95">
        <f t="shared" si="254"/>
        <v>414.0311254335538</v>
      </c>
      <c r="AH120" s="95">
        <f t="shared" si="254"/>
        <v>418.3784318795631</v>
      </c>
      <c r="AI120" s="95">
        <f aca="true" t="shared" si="255" ref="AI120:BN120">AI119-AI95</f>
        <v>422.5404241067307</v>
      </c>
      <c r="AJ120" s="95">
        <f t="shared" si="255"/>
        <v>426.51935515421167</v>
      </c>
      <c r="AK120" s="95">
        <f t="shared" si="255"/>
        <v>412.0477740057349</v>
      </c>
      <c r="AL120" s="95">
        <f t="shared" si="255"/>
        <v>316.8346284875724</v>
      </c>
      <c r="AM120" s="95">
        <f t="shared" si="255"/>
        <v>319.5277228297166</v>
      </c>
      <c r="AN120" s="95">
        <f t="shared" si="255"/>
        <v>324.00667550015953</v>
      </c>
      <c r="AO120" s="95">
        <f t="shared" si="255"/>
        <v>328.32989469629797</v>
      </c>
      <c r="AP120" s="95">
        <f t="shared" si="255"/>
        <v>332.49945713934494</v>
      </c>
      <c r="AQ120" s="95">
        <f t="shared" si="255"/>
        <v>336.51738776662245</v>
      </c>
      <c r="AR120" s="95">
        <f t="shared" si="255"/>
        <v>340.3856606758382</v>
      </c>
      <c r="AS120" s="95">
        <f t="shared" si="255"/>
        <v>344.1062000496866</v>
      </c>
      <c r="AT120" s="95">
        <f t="shared" si="255"/>
        <v>347.68088106115954</v>
      </c>
      <c r="AU120" s="95">
        <f t="shared" si="255"/>
        <v>351.1115307599522</v>
      </c>
      <c r="AV120" s="95">
        <f t="shared" si="255"/>
        <v>354.3999289403281</v>
      </c>
      <c r="AW120" s="95">
        <f t="shared" si="255"/>
        <v>343.2113131868447</v>
      </c>
      <c r="AX120" s="95">
        <f t="shared" si="255"/>
        <v>268.66486511789566</v>
      </c>
      <c r="AY120" s="95">
        <f t="shared" si="255"/>
        <v>270.94851647139797</v>
      </c>
      <c r="AZ120" s="95">
        <f t="shared" si="255"/>
        <v>274.63500857040685</v>
      </c>
      <c r="BA120" s="95">
        <f t="shared" si="255"/>
        <v>278.200754163469</v>
      </c>
      <c r="BB120" s="95">
        <f t="shared" si="255"/>
        <v>281.64739529977646</v>
      </c>
      <c r="BC120" s="95">
        <f t="shared" si="255"/>
        <v>284.9765334983307</v>
      </c>
      <c r="BD120" s="95">
        <f t="shared" si="255"/>
        <v>288.1897304898304</v>
      </c>
      <c r="BE120" s="95">
        <f t="shared" si="255"/>
        <v>291.2885089431255</v>
      </c>
      <c r="BF120" s="95">
        <f t="shared" si="255"/>
        <v>294.2743531765436</v>
      </c>
      <c r="BG120" s="95">
        <f t="shared" si="255"/>
        <v>297.1487098543848</v>
      </c>
      <c r="BH120" s="95">
        <f t="shared" si="255"/>
        <v>299.91298866887763</v>
      </c>
      <c r="BI120" s="95">
        <f t="shared" si="255"/>
        <v>291.3184749907576</v>
      </c>
      <c r="BJ120" s="95">
        <f t="shared" si="255"/>
        <v>233.00758644696901</v>
      </c>
      <c r="BK120" s="95">
        <f t="shared" si="255"/>
        <v>234.98815093176847</v>
      </c>
      <c r="BL120" s="95">
        <f t="shared" si="255"/>
        <v>238.07115064345356</v>
      </c>
      <c r="BM120" s="95">
        <f t="shared" si="255"/>
        <v>241.06101480812242</v>
      </c>
      <c r="BN120" s="95">
        <f t="shared" si="255"/>
        <v>243.95904570740873</v>
      </c>
      <c r="BO120" s="95">
        <f aca="true" t="shared" si="256" ref="BO120:CT120">BO119-BO95</f>
        <v>246.76651393500282</v>
      </c>
      <c r="BP120" s="95">
        <f t="shared" si="256"/>
        <v>249.48465897981566</v>
      </c>
      <c r="BQ120" s="95">
        <f t="shared" si="256"/>
        <v>252.11468979703994</v>
      </c>
      <c r="BR120" s="95">
        <f t="shared" si="256"/>
        <v>254.65778536734996</v>
      </c>
      <c r="BS120" s="95">
        <f t="shared" si="256"/>
        <v>257.1150952444701</v>
      </c>
      <c r="BT120" s="95">
        <f t="shared" si="256"/>
        <v>259.48774009134513</v>
      </c>
      <c r="BU120" s="95">
        <f t="shared" si="256"/>
        <v>252.94867999460627</v>
      </c>
      <c r="BV120" s="95">
        <f t="shared" si="256"/>
        <v>207.39809328471927</v>
      </c>
      <c r="BW120" s="95">
        <f t="shared" si="256"/>
        <v>209.1609770776396</v>
      </c>
      <c r="BX120" s="95">
        <f t="shared" si="256"/>
        <v>211.92142539317143</v>
      </c>
      <c r="BY120" s="95">
        <f t="shared" si="256"/>
        <v>214.61011732070824</v>
      </c>
      <c r="BZ120" s="95">
        <f t="shared" si="256"/>
        <v>217.22615727035623</v>
      </c>
      <c r="CA120" s="95">
        <f t="shared" si="256"/>
        <v>219.76864118272505</v>
      </c>
      <c r="CB120" s="95">
        <f t="shared" si="256"/>
        <v>222.23665645436805</v>
      </c>
      <c r="CC120" s="95">
        <f t="shared" si="256"/>
        <v>224.62928186257642</v>
      </c>
      <c r="CD120" s="95">
        <f t="shared" si="256"/>
        <v>226.94558748953156</v>
      </c>
      <c r="CE120" s="95">
        <f t="shared" si="256"/>
        <v>229.1846346458011</v>
      </c>
      <c r="CF120" s="95">
        <f t="shared" si="256"/>
        <v>231.34547579317865</v>
      </c>
      <c r="CG120" s="95">
        <f t="shared" si="256"/>
        <v>233.4271544668596</v>
      </c>
      <c r="CH120" s="95">
        <f t="shared" si="256"/>
        <v>197.00215194091237</v>
      </c>
      <c r="CI120" s="95">
        <f t="shared" si="256"/>
        <v>198.67667023241012</v>
      </c>
      <c r="CJ120" s="95">
        <f t="shared" si="256"/>
        <v>201.2579396106674</v>
      </c>
      <c r="CK120" s="95">
        <f t="shared" si="256"/>
        <v>203.76565939297564</v>
      </c>
      <c r="CL120" s="95">
        <f t="shared" si="256"/>
        <v>206.1989179366123</v>
      </c>
      <c r="CM120" s="95">
        <f t="shared" si="256"/>
        <v>208.55679499047832</v>
      </c>
      <c r="CN120" s="95">
        <f t="shared" si="256"/>
        <v>210.8383616193481</v>
      </c>
      <c r="CO120" s="95">
        <f t="shared" si="256"/>
        <v>213.04268012746965</v>
      </c>
      <c r="CP120" s="95">
        <f t="shared" si="256"/>
        <v>215.1688039815051</v>
      </c>
      <c r="CQ120" s="95">
        <f t="shared" si="256"/>
        <v>217.21577773281075</v>
      </c>
      <c r="CR120" s="95">
        <f t="shared" si="256"/>
        <v>219.1826369390467</v>
      </c>
      <c r="CS120" s="95">
        <f t="shared" si="256"/>
        <v>185.1726697868537</v>
      </c>
      <c r="CT120" s="95"/>
    </row>
    <row r="121" spans="1:98" ht="13.5">
      <c r="A121" s="26"/>
      <c r="B121" s="90" t="s">
        <v>35</v>
      </c>
      <c r="C121" s="66">
        <f>C119</f>
        <v>2313.0742239205</v>
      </c>
      <c r="D121" s="66">
        <f>C121*(1+C115)-D117</f>
        <v>2130.8316865701095</v>
      </c>
      <c r="E121" s="66">
        <f aca="true" t="shared" si="257" ref="E121:BP121">D121*(1+D115)-E117</f>
        <v>1951.614056647479</v>
      </c>
      <c r="F121" s="66">
        <f t="shared" si="257"/>
        <v>1775.357174172731</v>
      </c>
      <c r="G121" s="66">
        <f t="shared" si="257"/>
        <v>1601.9981360630786</v>
      </c>
      <c r="H121" s="66">
        <f t="shared" si="257"/>
        <v>1431.475270785784</v>
      </c>
      <c r="I121" s="66">
        <f t="shared" si="257"/>
        <v>1263.7281135163198</v>
      </c>
      <c r="J121" s="66">
        <f t="shared" si="257"/>
        <v>1098.697381791621</v>
      </c>
      <c r="K121" s="66">
        <f t="shared" si="257"/>
        <v>936.3249516485067</v>
      </c>
      <c r="L121" s="66">
        <f t="shared" si="257"/>
        <v>776.5538342375585</v>
      </c>
      <c r="M121" s="66">
        <f t="shared" si="257"/>
        <v>619.3281529029235</v>
      </c>
      <c r="N121" s="66">
        <f t="shared" si="257"/>
        <v>464.2827574912617</v>
      </c>
      <c r="O121" s="66">
        <f t="shared" si="257"/>
        <v>1831.5531549443208</v>
      </c>
      <c r="P121" s="66">
        <f t="shared" si="257"/>
        <v>1688.5246339849311</v>
      </c>
      <c r="Q121" s="66">
        <f t="shared" si="257"/>
        <v>1547.8691619486522</v>
      </c>
      <c r="R121" s="66">
        <f t="shared" si="257"/>
        <v>1409.536384494992</v>
      </c>
      <c r="S121" s="66">
        <f t="shared" si="257"/>
        <v>1273.4769335284034</v>
      </c>
      <c r="T121" s="66">
        <f t="shared" si="257"/>
        <v>1139.642407307485</v>
      </c>
      <c r="U121" s="66">
        <f t="shared" si="257"/>
        <v>1007.9853509506196</v>
      </c>
      <c r="V121" s="66">
        <f t="shared" si="257"/>
        <v>878.4592373301145</v>
      </c>
      <c r="W121" s="66">
        <f t="shared" si="257"/>
        <v>751.0184483470578</v>
      </c>
      <c r="X121" s="66">
        <f t="shared" si="257"/>
        <v>625.6182565792668</v>
      </c>
      <c r="Y121" s="66">
        <f t="shared" si="257"/>
        <v>502.2148072948539</v>
      </c>
      <c r="Z121" s="66">
        <f t="shared" si="257"/>
        <v>380.6859425872213</v>
      </c>
      <c r="AA121" s="66">
        <f t="shared" si="257"/>
        <v>1453.7449110712212</v>
      </c>
      <c r="AB121" s="66">
        <f t="shared" si="257"/>
        <v>1341.6482421231406</v>
      </c>
      <c r="AC121" s="66">
        <f t="shared" si="257"/>
        <v>1231.414936080334</v>
      </c>
      <c r="AD121" s="66">
        <f t="shared" si="257"/>
        <v>1123.0054891794023</v>
      </c>
      <c r="AE121" s="66">
        <f t="shared" si="257"/>
        <v>1016.38117166595</v>
      </c>
      <c r="AF121" s="66">
        <f t="shared" si="257"/>
        <v>911.5040121866751</v>
      </c>
      <c r="AG121" s="66">
        <f t="shared" si="257"/>
        <v>808.3367824925563</v>
      </c>
      <c r="AH121" s="66">
        <f t="shared" si="257"/>
        <v>706.8429824469083</v>
      </c>
      <c r="AI121" s="66">
        <f t="shared" si="257"/>
        <v>606.9868253322006</v>
      </c>
      <c r="AJ121" s="66">
        <f t="shared" si="257"/>
        <v>508.7332234496519</v>
      </c>
      <c r="AK121" s="66">
        <f t="shared" si="257"/>
        <v>412.04777400573784</v>
      </c>
      <c r="AL121" s="66">
        <f t="shared" si="257"/>
        <v>316.8346284875754</v>
      </c>
      <c r="AM121" s="66">
        <f t="shared" si="257"/>
        <v>1159.0358306347969</v>
      </c>
      <c r="AN121" s="66">
        <f t="shared" si="257"/>
        <v>1071.2268918746938</v>
      </c>
      <c r="AO121" s="66">
        <f t="shared" si="257"/>
        <v>984.8814842810729</v>
      </c>
      <c r="AP121" s="66">
        <f t="shared" si="257"/>
        <v>899.9686198027691</v>
      </c>
      <c r="AQ121" s="66">
        <f t="shared" si="257"/>
        <v>816.4579178617345</v>
      </c>
      <c r="AR121" s="66">
        <f t="shared" si="257"/>
        <v>734.3195931060593</v>
      </c>
      <c r="AS121" s="66">
        <f t="shared" si="257"/>
        <v>653.524443407125</v>
      </c>
      <c r="AT121" s="66">
        <f t="shared" si="257"/>
        <v>574.0438380959988</v>
      </c>
      <c r="AU121" s="66">
        <f t="shared" si="257"/>
        <v>495.8497064342782</v>
      </c>
      <c r="AV121" s="66">
        <f t="shared" si="257"/>
        <v>418.91452631469105</v>
      </c>
      <c r="AW121" s="66">
        <f t="shared" si="257"/>
        <v>343.2113131868472</v>
      </c>
      <c r="AX121" s="66">
        <f t="shared" si="257"/>
        <v>268.6648651178982</v>
      </c>
      <c r="AY121" s="66">
        <f t="shared" si="257"/>
        <v>929.7245683770016</v>
      </c>
      <c r="AZ121" s="66">
        <f t="shared" si="257"/>
        <v>860.991208672239</v>
      </c>
      <c r="BA121" s="66">
        <f t="shared" si="257"/>
        <v>793.4077665053086</v>
      </c>
      <c r="BB121" s="66">
        <f t="shared" si="257"/>
        <v>726.9499374455492</v>
      </c>
      <c r="BC121" s="66">
        <f t="shared" si="257"/>
        <v>661.5938938621102</v>
      </c>
      <c r="BD121" s="66">
        <f t="shared" si="257"/>
        <v>597.3162753144394</v>
      </c>
      <c r="BE121" s="66">
        <f t="shared" si="257"/>
        <v>534.0941791343519</v>
      </c>
      <c r="BF121" s="66">
        <f t="shared" si="257"/>
        <v>471.9051511958442</v>
      </c>
      <c r="BG121" s="66">
        <f t="shared" si="257"/>
        <v>410.72717686889376</v>
      </c>
      <c r="BH121" s="66">
        <f t="shared" si="257"/>
        <v>350.53867215355757</v>
      </c>
      <c r="BI121" s="66">
        <f t="shared" si="257"/>
        <v>291.31847499075985</v>
      </c>
      <c r="BJ121" s="66">
        <f t="shared" si="257"/>
        <v>233.00758644697135</v>
      </c>
      <c r="BK121" s="66">
        <f t="shared" si="257"/>
        <v>751.9407360580803</v>
      </c>
      <c r="BL121" s="66">
        <f t="shared" si="257"/>
        <v>698.1946669289505</v>
      </c>
      <c r="BM121" s="66">
        <f t="shared" si="257"/>
        <v>645.3525735782058</v>
      </c>
      <c r="BN121" s="66">
        <f t="shared" si="257"/>
        <v>593.3953976508176</v>
      </c>
      <c r="BO121" s="66">
        <f t="shared" si="257"/>
        <v>542.3044550613168</v>
      </c>
      <c r="BP121" s="66">
        <f t="shared" si="257"/>
        <v>492.06142845404196</v>
      </c>
      <c r="BQ121" s="66">
        <f aca="true" t="shared" si="258" ref="BQ121:CT121">BP121*(1+BP115)-BQ117</f>
        <v>442.6483598137318</v>
      </c>
      <c r="BR121" s="66">
        <f t="shared" si="258"/>
        <v>394.04764322345375</v>
      </c>
      <c r="BS121" s="66">
        <f t="shared" si="258"/>
        <v>346.24201776691706</v>
      </c>
      <c r="BT121" s="66">
        <f t="shared" si="258"/>
        <v>299.21456057227874</v>
      </c>
      <c r="BU121" s="66">
        <f t="shared" si="258"/>
        <v>252.9486799946088</v>
      </c>
      <c r="BV121" s="66">
        <f t="shared" si="258"/>
        <v>207.3980932847218</v>
      </c>
      <c r="BW121" s="66">
        <f t="shared" si="258"/>
        <v>677.0562201118473</v>
      </c>
      <c r="BX121" s="66">
        <f t="shared" si="258"/>
        <v>634.4737166764374</v>
      </c>
      <c r="BY121" s="66">
        <f t="shared" si="258"/>
        <v>591.6834279977799</v>
      </c>
      <c r="BZ121" s="66">
        <f t="shared" si="258"/>
        <v>548.6840503994146</v>
      </c>
      <c r="CA121" s="66">
        <f t="shared" si="258"/>
        <v>505.4742705111264</v>
      </c>
      <c r="CB121" s="66">
        <f t="shared" si="258"/>
        <v>462.05276519071003</v>
      </c>
      <c r="CC121" s="66">
        <f t="shared" si="258"/>
        <v>418.4182014450831</v>
      </c>
      <c r="CD121" s="66">
        <f t="shared" si="258"/>
        <v>374.56923635074145</v>
      </c>
      <c r="CE121" s="66">
        <f t="shared" si="258"/>
        <v>330.50451697355027</v>
      </c>
      <c r="CF121" s="66">
        <f t="shared" si="258"/>
        <v>286.22268028786675</v>
      </c>
      <c r="CG121" s="66">
        <f t="shared" si="258"/>
        <v>241.72235309498734</v>
      </c>
      <c r="CH121" s="66">
        <f t="shared" si="258"/>
        <v>197.00215194091473</v>
      </c>
      <c r="CI121" s="66">
        <f t="shared" si="258"/>
        <v>623.6850898904304</v>
      </c>
      <c r="CJ121" s="66">
        <f t="shared" si="258"/>
        <v>580.7947470476174</v>
      </c>
      <c r="CK121" s="66">
        <f t="shared" si="258"/>
        <v>537.6944397721923</v>
      </c>
      <c r="CL121" s="66">
        <f t="shared" si="258"/>
        <v>494.38284717692227</v>
      </c>
      <c r="CM121" s="66">
        <f t="shared" si="258"/>
        <v>450.85863853846473</v>
      </c>
      <c r="CN121" s="66">
        <f t="shared" si="258"/>
        <v>407.1204732179342</v>
      </c>
      <c r="CO121" s="66">
        <f t="shared" si="258"/>
        <v>363.1670005808071</v>
      </c>
      <c r="CP121" s="66">
        <f t="shared" si="258"/>
        <v>318.9968599161583</v>
      </c>
      <c r="CQ121" s="66">
        <f t="shared" si="258"/>
        <v>274.60868035522356</v>
      </c>
      <c r="CR121" s="66">
        <f t="shared" si="258"/>
        <v>230.0010807892824</v>
      </c>
      <c r="CS121" s="66">
        <f t="shared" si="258"/>
        <v>185.17266978685615</v>
      </c>
      <c r="CT121" s="66">
        <f t="shared" si="258"/>
        <v>2.4726887204451486E-12</v>
      </c>
    </row>
    <row r="122" spans="2:9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6" ht="12.75">
      <c r="H126" s="3"/>
    </row>
  </sheetData>
  <printOptions/>
  <pageMargins left="0.75" right="0.4133858267716536" top="1" bottom="1" header="0.5" footer="0.5"/>
  <pageSetup orientation="landscape" paperSize="9" scale="90" r:id="rId2"/>
  <headerFooter alignWithMargins="0">
    <oddHeader>&amp;C&amp;F</oddHeader>
    <oddFooter>&amp;CPágina &amp;P</oddFooter>
  </headerFooter>
  <rowBreaks count="3" manualBreakCount="3">
    <brk id="36" max="65535" man="1"/>
    <brk id="71" max="65535" man="1"/>
    <brk id="14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cp:lastPrinted>2003-04-22T17:19:17Z</cp:lastPrinted>
  <dcterms:created xsi:type="dcterms:W3CDTF">2003-04-22T11:15:01Z</dcterms:created>
  <dcterms:modified xsi:type="dcterms:W3CDTF">2004-03-11T15:45:48Z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