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15" windowWidth="12120" windowHeight="9120" activeTab="0"/>
  </bookViews>
  <sheets>
    <sheet name="30.1" sheetId="1" r:id="rId1"/>
  </sheets>
  <definedNames>
    <definedName name="_xlnm.Print_Area" localSheetId="0">'30.1'!$A$1:$R$56</definedName>
    <definedName name="casa" localSheetId="0">'30.1'!$A$1:$R$56</definedName>
  </definedNames>
  <calcPr fullCalcOnLoad="1"/>
</workbook>
</file>

<file path=xl/sharedStrings.xml><?xml version="1.0" encoding="utf-8"?>
<sst xmlns="http://schemas.openxmlformats.org/spreadsheetml/2006/main" count="54" uniqueCount="48">
  <si>
    <t>r=</t>
  </si>
  <si>
    <t>g 2009</t>
  </si>
  <si>
    <t>NOV 2001 BEFORE</t>
  </si>
  <si>
    <t>BALANCE (000´S $)</t>
  </si>
  <si>
    <t>Coste de ventas:</t>
  </si>
  <si>
    <t>Otros</t>
  </si>
  <si>
    <t>Total</t>
  </si>
  <si>
    <t>Coste de ventas en porcentaje:</t>
  </si>
  <si>
    <t xml:space="preserve">Materiales </t>
  </si>
  <si>
    <t>Stocks</t>
  </si>
  <si>
    <t>Inventario inicial</t>
  </si>
  <si>
    <t>Inventario final</t>
  </si>
  <si>
    <t xml:space="preserve"> + MO / otros</t>
  </si>
  <si>
    <t>Cash</t>
  </si>
  <si>
    <t>Accounts receivable</t>
  </si>
  <si>
    <t>Fixed assets</t>
  </si>
  <si>
    <t>Accounts payable</t>
  </si>
  <si>
    <t>Gastos generales</t>
  </si>
  <si>
    <t>CUENTA DE RESULTADOS</t>
  </si>
  <si>
    <t>Interests</t>
  </si>
  <si>
    <t>Gross margin</t>
  </si>
  <si>
    <t xml:space="preserve"> - general expenses</t>
  </si>
  <si>
    <t>NOPBT</t>
  </si>
  <si>
    <t>taxes on NOPBT</t>
  </si>
  <si>
    <t>NOPAT</t>
  </si>
  <si>
    <t xml:space="preserve"> - increase of WCR</t>
  </si>
  <si>
    <t>FCF</t>
  </si>
  <si>
    <t>Depreciation</t>
  </si>
  <si>
    <t xml:space="preserve"> - depreciation</t>
  </si>
  <si>
    <t xml:space="preserve">  + depreciation</t>
  </si>
  <si>
    <t>Equity</t>
  </si>
  <si>
    <t>Total assets</t>
  </si>
  <si>
    <t>Debt</t>
  </si>
  <si>
    <t>Materiales (60% de V)</t>
  </si>
  <si>
    <t>Net income</t>
  </si>
  <si>
    <t>Dividends paid</t>
  </si>
  <si>
    <t>Retained earnings</t>
  </si>
  <si>
    <t>Russoil</t>
  </si>
  <si>
    <t>Cost of sales (75%)</t>
  </si>
  <si>
    <t>PBT</t>
  </si>
  <si>
    <t xml:space="preserve"> - COS</t>
  </si>
  <si>
    <t xml:space="preserve"> - increase of FA</t>
  </si>
  <si>
    <t>Sales</t>
  </si>
  <si>
    <t xml:space="preserve">    Purchases</t>
  </si>
  <si>
    <t>Taxes (40%)</t>
  </si>
  <si>
    <t>stocks - debt</t>
  </si>
  <si>
    <t>Debt with cash 140</t>
  </si>
  <si>
    <t>equity without dividends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</si>
</sst>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&quot;Pts&quot;_-;\-* #,##0&quot;Pts&quot;_-;_-* &quot;-&quot;&quot;Pts&quot;_-;_-@_-"/>
    <numFmt numFmtId="173" formatCode="_-* #,##0_P_t_s_-;\-* #,##0_P_t_s_-;_-* &quot;-&quot;_P_t_s_-;_-@_-"/>
    <numFmt numFmtId="174" formatCode="_-* #,##0.00&quot;Pts&quot;_-;\-* #,##0.00&quot;Pts&quot;_-;_-* &quot;-&quot;??&quot;Pts&quot;_-;_-@_-"/>
    <numFmt numFmtId="175" formatCode="_-* #,##0.00_P_t_s_-;\-* #,##0.00_P_t_s_-;_-* &quot;-&quot;??_P_t_s_-;_-@_-"/>
    <numFmt numFmtId="176" formatCode="#,##0.0"/>
    <numFmt numFmtId="177" formatCode="0.0%"/>
    <numFmt numFmtId="178" formatCode="0.0"/>
    <numFmt numFmtId="179" formatCode="#,##0.000"/>
    <numFmt numFmtId="180" formatCode="#,##0.0000"/>
    <numFmt numFmtId="181" formatCode="0.000000"/>
    <numFmt numFmtId="182" formatCode="0.0000"/>
    <numFmt numFmtId="183" formatCode="0.0000000"/>
    <numFmt numFmtId="184" formatCode="0.000%"/>
    <numFmt numFmtId="185" formatCode="m/yy"/>
    <numFmt numFmtId="186" formatCode="#,##0.0_ ;[Red]\-#,##0.0\ "/>
    <numFmt numFmtId="187" formatCode="0.00000"/>
    <numFmt numFmtId="188" formatCode="0.0000%"/>
    <numFmt numFmtId="189" formatCode="#,##0_ ;[Red]\-#,##0\ "/>
  </numFmts>
  <fonts count="10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b/>
      <sz val="14"/>
      <name val="Tms Rmn"/>
      <family val="0"/>
    </font>
    <font>
      <i/>
      <sz val="10"/>
      <name val="Tms Rmn"/>
      <family val="0"/>
    </font>
    <font>
      <sz val="11"/>
      <name val="Tms Rmn"/>
      <family val="0"/>
    </font>
    <font>
      <b/>
      <sz val="11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" fontId="5" fillId="0" borderId="0" xfId="0" applyNumberFormat="1" applyFont="1" applyAlignment="1">
      <alignment/>
    </xf>
    <xf numFmtId="17" fontId="0" fillId="0" borderId="0" xfId="0" applyNumberForma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178" fontId="5" fillId="0" borderId="2" xfId="0" applyNumberFormat="1" applyFont="1" applyBorder="1" applyAlignment="1">
      <alignment/>
    </xf>
    <xf numFmtId="9" fontId="0" fillId="0" borderId="0" xfId="0" applyNumberFormat="1" applyAlignment="1">
      <alignment/>
    </xf>
    <xf numFmtId="177" fontId="0" fillId="0" borderId="0" xfId="19" applyNumberFormat="1" applyAlignment="1">
      <alignment/>
    </xf>
    <xf numFmtId="10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215"/>
        </c:manualLayout>
      </c:layout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1100" b="1" i="0" u="none" baseline="0">
              <a:latin typeface="Tms Rmn"/>
              <a:ea typeface="Tms Rmn"/>
              <a:cs typeface="Tms Rmn"/>
            </a:defRPr>
          </a:pPr>
        </a:p>
      </c:txPr>
    </c:title>
    <c:plotArea>
      <c:layout>
        <c:manualLayout>
          <c:xMode val="edge"/>
          <c:yMode val="edge"/>
          <c:x val="0.01375"/>
          <c:y val="0"/>
          <c:w val="0.98475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'30.1'!$A$55</c:f>
              <c:strCache>
                <c:ptCount val="1"/>
                <c:pt idx="0">
                  <c:v>FCF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'30.1'!$N$2:$CT$2</c:f>
              <c:strCache/>
            </c:strRef>
          </c:cat>
          <c:val>
            <c:numRef>
              <c:f>'30.1'!$N$55:$CT$55</c:f>
              <c:numCache/>
            </c:numRef>
          </c:val>
        </c:ser>
        <c:axId val="57864350"/>
        <c:axId val="51017103"/>
      </c:barChart>
      <c:dateAx>
        <c:axId val="57864350"/>
        <c:scaling>
          <c:orientation val="minMax"/>
          <c:max val="1330"/>
          <c:min val="1246"/>
        </c:scaling>
        <c:axPos val="b"/>
        <c:majorGridlines/>
        <c:delete val="0"/>
        <c:numFmt formatCode="m/yy" sourceLinked="0"/>
        <c:majorTickMark val="out"/>
        <c:minorTickMark val="none"/>
        <c:tickLblPos val="low"/>
        <c:crossAx val="51017103"/>
        <c:crosses val="autoZero"/>
        <c:auto val="0"/>
        <c:majorUnit val="12"/>
        <c:majorTimeUnit val="months"/>
        <c:minorUnit val="1"/>
        <c:minorTimeUnit val="months"/>
        <c:noMultiLvlLbl val="0"/>
      </c:dateAx>
      <c:valAx>
        <c:axId val="51017103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864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1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10</xdr:col>
      <xdr:colOff>457200</xdr:colOff>
      <xdr:row>18</xdr:row>
      <xdr:rowOff>47625</xdr:rowOff>
    </xdr:to>
    <xdr:graphicFrame>
      <xdr:nvGraphicFramePr>
        <xdr:cNvPr id="1" name="Chart 6"/>
        <xdr:cNvGraphicFramePr/>
      </xdr:nvGraphicFramePr>
      <xdr:xfrm>
        <a:off x="85725" y="104775"/>
        <a:ext cx="92106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2"/>
  <sheetViews>
    <sheetView tabSelected="1" workbookViewId="0" topLeftCell="A1">
      <selection activeCell="G75" sqref="G75"/>
    </sheetView>
  </sheetViews>
  <sheetFormatPr defaultColWidth="11.00390625" defaultRowHeight="12.75"/>
  <cols>
    <col min="1" max="1" width="20.125" style="0" customWidth="1"/>
    <col min="2" max="2" width="17.00390625" style="0" customWidth="1"/>
    <col min="3" max="3" width="8.00390625" style="0" customWidth="1"/>
    <col min="4" max="4" width="16.00390625" style="0" customWidth="1"/>
    <col min="5" max="6" width="8.00390625" style="0" customWidth="1"/>
    <col min="7" max="7" width="13.375" style="0" customWidth="1"/>
    <col min="8" max="8" width="8.875" style="0" customWidth="1"/>
    <col min="9" max="9" width="8.00390625" style="0" customWidth="1"/>
    <col min="10" max="12" width="8.625" style="0" customWidth="1"/>
    <col min="13" max="98" width="8.00390625" style="0" customWidth="1"/>
    <col min="99" max="99" width="18.625" style="0" customWidth="1"/>
  </cols>
  <sheetData>
    <row r="1" spans="1:98" ht="18">
      <c r="A1" s="16" t="s">
        <v>37</v>
      </c>
      <c r="B1" s="25">
        <v>-0.02</v>
      </c>
      <c r="C1" s="9"/>
      <c r="D1" s="9" t="s">
        <v>0</v>
      </c>
      <c r="E1" s="27">
        <v>0.005</v>
      </c>
      <c r="F1" s="9"/>
      <c r="G1" s="8" t="s">
        <v>3</v>
      </c>
      <c r="H1" s="9"/>
      <c r="I1" s="9"/>
      <c r="J1" s="9"/>
      <c r="K1" s="9" t="s">
        <v>1</v>
      </c>
      <c r="L1" s="25">
        <v>0</v>
      </c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</row>
    <row r="2" spans="2:99" ht="12.75">
      <c r="B2" s="29">
        <v>36099</v>
      </c>
      <c r="C2" s="29">
        <v>36129</v>
      </c>
      <c r="D2" s="29">
        <v>36160</v>
      </c>
      <c r="E2" s="29">
        <v>36191</v>
      </c>
      <c r="F2" s="29">
        <v>36219</v>
      </c>
      <c r="G2" s="29">
        <v>36250</v>
      </c>
      <c r="H2" s="29">
        <v>36280</v>
      </c>
      <c r="I2" s="29">
        <v>36311</v>
      </c>
      <c r="J2" s="29">
        <v>36341</v>
      </c>
      <c r="K2" s="29">
        <v>36372</v>
      </c>
      <c r="L2" s="29">
        <v>36403</v>
      </c>
      <c r="M2" s="29">
        <v>36433</v>
      </c>
      <c r="N2" s="29">
        <v>36464</v>
      </c>
      <c r="O2" s="29">
        <v>36494</v>
      </c>
      <c r="P2" s="29">
        <v>36525</v>
      </c>
      <c r="Q2" s="29">
        <v>36556</v>
      </c>
      <c r="R2" s="29">
        <v>36585</v>
      </c>
      <c r="S2" s="29">
        <v>36616</v>
      </c>
      <c r="T2" s="29">
        <v>36646</v>
      </c>
      <c r="U2" s="29">
        <v>36677</v>
      </c>
      <c r="V2" s="29">
        <v>36707</v>
      </c>
      <c r="W2" s="29">
        <v>36738</v>
      </c>
      <c r="X2" s="29">
        <v>36769</v>
      </c>
      <c r="Y2" s="29">
        <v>36799</v>
      </c>
      <c r="Z2" s="29">
        <v>36830</v>
      </c>
      <c r="AA2" s="29">
        <v>36860</v>
      </c>
      <c r="AB2" s="29">
        <v>36891</v>
      </c>
      <c r="AC2" s="29">
        <v>36922</v>
      </c>
      <c r="AD2" s="29">
        <v>36950</v>
      </c>
      <c r="AE2" s="29">
        <v>36981</v>
      </c>
      <c r="AF2" s="29">
        <v>37011</v>
      </c>
      <c r="AG2" s="29">
        <v>37042</v>
      </c>
      <c r="AH2" s="29">
        <v>37072</v>
      </c>
      <c r="AI2" s="29">
        <v>37103</v>
      </c>
      <c r="AJ2" s="29">
        <v>37134</v>
      </c>
      <c r="AK2" s="29">
        <v>37164</v>
      </c>
      <c r="AL2" s="29">
        <v>37195</v>
      </c>
      <c r="AM2" s="29">
        <v>37225</v>
      </c>
      <c r="AN2" s="29">
        <v>37256</v>
      </c>
      <c r="AO2" s="29">
        <v>37287</v>
      </c>
      <c r="AP2" s="29">
        <v>37315</v>
      </c>
      <c r="AQ2" s="29">
        <v>37346</v>
      </c>
      <c r="AR2" s="29">
        <v>37376</v>
      </c>
      <c r="AS2" s="29">
        <v>37407</v>
      </c>
      <c r="AT2" s="29">
        <v>37437</v>
      </c>
      <c r="AU2" s="29">
        <v>37468</v>
      </c>
      <c r="AV2" s="29">
        <v>37499</v>
      </c>
      <c r="AW2" s="29">
        <v>37529</v>
      </c>
      <c r="AX2" s="29">
        <v>37560</v>
      </c>
      <c r="AY2" s="29">
        <v>37590</v>
      </c>
      <c r="AZ2" s="29">
        <v>37621</v>
      </c>
      <c r="BA2" s="29">
        <v>37652</v>
      </c>
      <c r="BB2" s="29">
        <v>37680</v>
      </c>
      <c r="BC2" s="29">
        <v>37711</v>
      </c>
      <c r="BD2" s="29">
        <v>37741</v>
      </c>
      <c r="BE2" s="29">
        <v>37772</v>
      </c>
      <c r="BF2" s="29">
        <v>37802</v>
      </c>
      <c r="BG2" s="29">
        <v>37833</v>
      </c>
      <c r="BH2" s="29">
        <v>37864</v>
      </c>
      <c r="BI2" s="29">
        <v>37894</v>
      </c>
      <c r="BJ2" s="29">
        <v>37925</v>
      </c>
      <c r="BK2" s="29">
        <v>37955</v>
      </c>
      <c r="BL2" s="29">
        <v>37986</v>
      </c>
      <c r="BM2" s="29">
        <v>38017</v>
      </c>
      <c r="BN2" s="29">
        <v>38046</v>
      </c>
      <c r="BO2" s="29">
        <v>38077</v>
      </c>
      <c r="BP2" s="29">
        <v>38107</v>
      </c>
      <c r="BQ2" s="29">
        <v>38138</v>
      </c>
      <c r="BR2" s="29">
        <v>38168</v>
      </c>
      <c r="BS2" s="29">
        <v>38199</v>
      </c>
      <c r="BT2" s="29">
        <v>38230</v>
      </c>
      <c r="BU2" s="29">
        <v>38260</v>
      </c>
      <c r="BV2" s="29">
        <v>38291</v>
      </c>
      <c r="BW2" s="29">
        <v>38321</v>
      </c>
      <c r="BX2" s="29">
        <v>38352</v>
      </c>
      <c r="BY2" s="29">
        <v>38383</v>
      </c>
      <c r="BZ2" s="29">
        <v>38411</v>
      </c>
      <c r="CA2" s="29">
        <v>38442</v>
      </c>
      <c r="CB2" s="29">
        <v>38472</v>
      </c>
      <c r="CC2" s="29">
        <v>38503</v>
      </c>
      <c r="CD2" s="29">
        <v>38533</v>
      </c>
      <c r="CE2" s="29">
        <v>38564</v>
      </c>
      <c r="CF2" s="29">
        <v>38595</v>
      </c>
      <c r="CG2" s="29">
        <v>38625</v>
      </c>
      <c r="CH2" s="29">
        <v>38656</v>
      </c>
      <c r="CI2" s="29">
        <v>38686</v>
      </c>
      <c r="CJ2" s="29">
        <v>38717</v>
      </c>
      <c r="CK2" s="29">
        <v>38748</v>
      </c>
      <c r="CL2" s="29">
        <v>38776</v>
      </c>
      <c r="CM2" s="29">
        <v>38807</v>
      </c>
      <c r="CN2" s="29">
        <v>38837</v>
      </c>
      <c r="CO2" s="29">
        <v>38868</v>
      </c>
      <c r="CP2" s="29">
        <v>38898</v>
      </c>
      <c r="CQ2" s="29">
        <v>38929</v>
      </c>
      <c r="CR2" s="29">
        <v>38960</v>
      </c>
      <c r="CS2" s="29">
        <v>38990</v>
      </c>
      <c r="CT2" s="29">
        <v>39021</v>
      </c>
      <c r="CU2" t="s">
        <v>2</v>
      </c>
    </row>
    <row r="3" spans="1:100" ht="12.75">
      <c r="A3" t="s">
        <v>13</v>
      </c>
      <c r="B3" s="2"/>
      <c r="C3" s="2">
        <f aca="true" t="shared" si="0" ref="C3:M3">IF(140+C4+C5+C6&lt;C9+C11,C9+C11-C4-C5-C6,140)</f>
        <v>140</v>
      </c>
      <c r="D3" s="2">
        <f t="shared" si="0"/>
        <v>140</v>
      </c>
      <c r="E3" s="2">
        <f t="shared" si="0"/>
        <v>140</v>
      </c>
      <c r="F3" s="2">
        <f t="shared" si="0"/>
        <v>140</v>
      </c>
      <c r="G3" s="2">
        <f t="shared" si="0"/>
        <v>140</v>
      </c>
      <c r="H3" s="2">
        <f t="shared" si="0"/>
        <v>140</v>
      </c>
      <c r="I3" s="2">
        <f t="shared" si="0"/>
        <v>140</v>
      </c>
      <c r="J3" s="2">
        <f t="shared" si="0"/>
        <v>140</v>
      </c>
      <c r="K3" s="2">
        <f t="shared" si="0"/>
        <v>140</v>
      </c>
      <c r="L3" s="2">
        <f t="shared" si="0"/>
        <v>140</v>
      </c>
      <c r="M3" s="2">
        <f t="shared" si="0"/>
        <v>140</v>
      </c>
      <c r="N3" s="2">
        <f>IF(140+N4+N5+N6&lt;N9+N11,N9+N11-N4-N5-N6,140)</f>
        <v>140</v>
      </c>
      <c r="O3" s="2">
        <f>IF(140+O4+O5+O6&lt;O9+O11,O9+O11-O4-O5-O6,140)</f>
        <v>140</v>
      </c>
      <c r="P3" s="2">
        <f aca="true" t="shared" si="1" ref="P3:CA3">IF(140+P4+P5+P6&lt;P9+P11,P9+P11-P4-P5-P6,140)</f>
        <v>140</v>
      </c>
      <c r="Q3" s="2">
        <f t="shared" si="1"/>
        <v>140</v>
      </c>
      <c r="R3" s="2">
        <f t="shared" si="1"/>
        <v>140</v>
      </c>
      <c r="S3" s="2">
        <f t="shared" si="1"/>
        <v>140</v>
      </c>
      <c r="T3" s="2">
        <f t="shared" si="1"/>
        <v>140</v>
      </c>
      <c r="U3" s="2">
        <f t="shared" si="1"/>
        <v>140</v>
      </c>
      <c r="V3" s="2">
        <f t="shared" si="1"/>
        <v>140</v>
      </c>
      <c r="W3" s="2">
        <f t="shared" si="1"/>
        <v>140</v>
      </c>
      <c r="X3" s="2">
        <f t="shared" si="1"/>
        <v>140</v>
      </c>
      <c r="Y3" s="2">
        <f t="shared" si="1"/>
        <v>140</v>
      </c>
      <c r="Z3" s="2">
        <f t="shared" si="1"/>
        <v>140</v>
      </c>
      <c r="AA3" s="2">
        <f t="shared" si="1"/>
        <v>140</v>
      </c>
      <c r="AB3" s="2">
        <f t="shared" si="1"/>
        <v>140</v>
      </c>
      <c r="AC3" s="2">
        <f t="shared" si="1"/>
        <v>140</v>
      </c>
      <c r="AD3" s="2">
        <f t="shared" si="1"/>
        <v>140</v>
      </c>
      <c r="AE3" s="2">
        <f t="shared" si="1"/>
        <v>140</v>
      </c>
      <c r="AF3" s="2">
        <f t="shared" si="1"/>
        <v>140</v>
      </c>
      <c r="AG3" s="2">
        <f t="shared" si="1"/>
        <v>140</v>
      </c>
      <c r="AH3" s="2">
        <f t="shared" si="1"/>
        <v>140</v>
      </c>
      <c r="AI3" s="2">
        <f t="shared" si="1"/>
        <v>140</v>
      </c>
      <c r="AJ3" s="2">
        <f t="shared" si="1"/>
        <v>140</v>
      </c>
      <c r="AK3" s="2">
        <f t="shared" si="1"/>
        <v>140</v>
      </c>
      <c r="AL3" s="2">
        <f t="shared" si="1"/>
        <v>140</v>
      </c>
      <c r="AM3" s="2">
        <f t="shared" si="1"/>
        <v>140</v>
      </c>
      <c r="AN3" s="2">
        <f t="shared" si="1"/>
        <v>140</v>
      </c>
      <c r="AO3" s="2">
        <f t="shared" si="1"/>
        <v>140</v>
      </c>
      <c r="AP3" s="2">
        <f t="shared" si="1"/>
        <v>140</v>
      </c>
      <c r="AQ3" s="2">
        <f t="shared" si="1"/>
        <v>140</v>
      </c>
      <c r="AR3" s="2">
        <f t="shared" si="1"/>
        <v>140</v>
      </c>
      <c r="AS3" s="2">
        <f t="shared" si="1"/>
        <v>140</v>
      </c>
      <c r="AT3" s="2">
        <f t="shared" si="1"/>
        <v>140</v>
      </c>
      <c r="AU3" s="2">
        <f t="shared" si="1"/>
        <v>140</v>
      </c>
      <c r="AV3" s="2">
        <f t="shared" si="1"/>
        <v>140</v>
      </c>
      <c r="AW3" s="2">
        <f t="shared" si="1"/>
        <v>140</v>
      </c>
      <c r="AX3" s="2">
        <f t="shared" si="1"/>
        <v>140</v>
      </c>
      <c r="AY3" s="2">
        <f t="shared" si="1"/>
        <v>140</v>
      </c>
      <c r="AZ3" s="2">
        <f t="shared" si="1"/>
        <v>140</v>
      </c>
      <c r="BA3" s="2">
        <f t="shared" si="1"/>
        <v>140</v>
      </c>
      <c r="BB3" s="2">
        <f t="shared" si="1"/>
        <v>140</v>
      </c>
      <c r="BC3" s="2">
        <f t="shared" si="1"/>
        <v>140</v>
      </c>
      <c r="BD3" s="2">
        <f t="shared" si="1"/>
        <v>140</v>
      </c>
      <c r="BE3" s="2">
        <f t="shared" si="1"/>
        <v>140</v>
      </c>
      <c r="BF3" s="2">
        <f t="shared" si="1"/>
        <v>140</v>
      </c>
      <c r="BG3" s="2">
        <f t="shared" si="1"/>
        <v>140</v>
      </c>
      <c r="BH3" s="2">
        <f t="shared" si="1"/>
        <v>140</v>
      </c>
      <c r="BI3" s="2">
        <f t="shared" si="1"/>
        <v>140</v>
      </c>
      <c r="BJ3" s="2">
        <f t="shared" si="1"/>
        <v>140</v>
      </c>
      <c r="BK3" s="2">
        <f t="shared" si="1"/>
        <v>140</v>
      </c>
      <c r="BL3" s="2">
        <f t="shared" si="1"/>
        <v>140</v>
      </c>
      <c r="BM3" s="2">
        <f t="shared" si="1"/>
        <v>140</v>
      </c>
      <c r="BN3" s="2">
        <f t="shared" si="1"/>
        <v>140</v>
      </c>
      <c r="BO3" s="2">
        <f t="shared" si="1"/>
        <v>140</v>
      </c>
      <c r="BP3" s="2">
        <f t="shared" si="1"/>
        <v>140</v>
      </c>
      <c r="BQ3" s="2">
        <f t="shared" si="1"/>
        <v>140</v>
      </c>
      <c r="BR3" s="2">
        <f t="shared" si="1"/>
        <v>140</v>
      </c>
      <c r="BS3" s="2">
        <f t="shared" si="1"/>
        <v>140</v>
      </c>
      <c r="BT3" s="2">
        <f t="shared" si="1"/>
        <v>140</v>
      </c>
      <c r="BU3" s="2">
        <f t="shared" si="1"/>
        <v>140</v>
      </c>
      <c r="BV3" s="2">
        <f t="shared" si="1"/>
        <v>140</v>
      </c>
      <c r="BW3" s="2">
        <f t="shared" si="1"/>
        <v>140</v>
      </c>
      <c r="BX3" s="2">
        <f t="shared" si="1"/>
        <v>140</v>
      </c>
      <c r="BY3" s="2">
        <f t="shared" si="1"/>
        <v>140</v>
      </c>
      <c r="BZ3" s="2">
        <f t="shared" si="1"/>
        <v>140</v>
      </c>
      <c r="CA3" s="2">
        <f t="shared" si="1"/>
        <v>140</v>
      </c>
      <c r="CB3" s="2">
        <f aca="true" t="shared" si="2" ref="CB3:CU3">IF(140+CB4+CB5+CB6&lt;CB9+CB11,CB9+CB11-CB4-CB5-CB6,140)</f>
        <v>140</v>
      </c>
      <c r="CC3" s="2">
        <f t="shared" si="2"/>
        <v>140</v>
      </c>
      <c r="CD3" s="2">
        <f t="shared" si="2"/>
        <v>140</v>
      </c>
      <c r="CE3" s="2">
        <f t="shared" si="2"/>
        <v>140</v>
      </c>
      <c r="CF3" s="2">
        <f t="shared" si="2"/>
        <v>140</v>
      </c>
      <c r="CG3" s="2">
        <f t="shared" si="2"/>
        <v>140</v>
      </c>
      <c r="CH3" s="2">
        <f t="shared" si="2"/>
        <v>140</v>
      </c>
      <c r="CI3" s="2">
        <f t="shared" si="2"/>
        <v>140</v>
      </c>
      <c r="CJ3" s="2">
        <f t="shared" si="2"/>
        <v>140</v>
      </c>
      <c r="CK3" s="2">
        <f t="shared" si="2"/>
        <v>140</v>
      </c>
      <c r="CL3" s="2">
        <f t="shared" si="2"/>
        <v>140</v>
      </c>
      <c r="CM3" s="2">
        <f t="shared" si="2"/>
        <v>140</v>
      </c>
      <c r="CN3" s="2">
        <f t="shared" si="2"/>
        <v>140</v>
      </c>
      <c r="CO3" s="2">
        <f t="shared" si="2"/>
        <v>140</v>
      </c>
      <c r="CP3" s="2">
        <f t="shared" si="2"/>
        <v>140</v>
      </c>
      <c r="CQ3" s="2">
        <f t="shared" si="2"/>
        <v>140</v>
      </c>
      <c r="CR3" s="2">
        <f t="shared" si="2"/>
        <v>140</v>
      </c>
      <c r="CS3" s="2">
        <f t="shared" si="2"/>
        <v>140</v>
      </c>
      <c r="CT3" s="2">
        <v>0</v>
      </c>
      <c r="CU3" s="2">
        <f t="shared" si="2"/>
        <v>186.74663748004195</v>
      </c>
      <c r="CV3" s="2"/>
    </row>
    <row r="4" spans="1:100" ht="12.75">
      <c r="A4" t="s">
        <v>14</v>
      </c>
      <c r="B4" s="2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>
        <v>0</v>
      </c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0</v>
      </c>
      <c r="BG4" s="2">
        <v>0</v>
      </c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0</v>
      </c>
      <c r="BN4" s="2">
        <v>0</v>
      </c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>
        <v>0</v>
      </c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>
        <v>0</v>
      </c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>
        <v>0</v>
      </c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>
        <v>0</v>
      </c>
      <c r="CQ4" s="2">
        <v>0</v>
      </c>
      <c r="CR4" s="2">
        <v>0</v>
      </c>
      <c r="CS4" s="2">
        <v>0</v>
      </c>
      <c r="CT4" s="2">
        <v>0</v>
      </c>
      <c r="CU4" s="2">
        <f>CU17</f>
        <v>0</v>
      </c>
      <c r="CV4" s="2"/>
    </row>
    <row r="5" spans="1:100" ht="12.75">
      <c r="A5" t="s">
        <v>9</v>
      </c>
      <c r="B5" s="18"/>
      <c r="C5" s="2">
        <f>SUM(D17:O17)*0.6</f>
        <v>1937.5494863867993</v>
      </c>
      <c r="D5" s="2">
        <f aca="true" t="shared" si="3" ref="D5:O5">D44</f>
        <v>1757.5494863867993</v>
      </c>
      <c r="E5" s="2">
        <f t="shared" si="3"/>
        <v>1581.1494863867993</v>
      </c>
      <c r="F5" s="2">
        <f t="shared" si="3"/>
        <v>1408.2774863867994</v>
      </c>
      <c r="G5" s="2">
        <f t="shared" si="3"/>
        <v>1238.8629263867995</v>
      </c>
      <c r="H5" s="2">
        <f t="shared" si="3"/>
        <v>1072.8366575867994</v>
      </c>
      <c r="I5" s="2">
        <f t="shared" si="3"/>
        <v>910.1309141627994</v>
      </c>
      <c r="J5" s="2">
        <f t="shared" si="3"/>
        <v>750.6792856072794</v>
      </c>
      <c r="K5" s="2">
        <f t="shared" si="3"/>
        <v>594.4166896228699</v>
      </c>
      <c r="L5" s="2">
        <f t="shared" si="3"/>
        <v>441.2793455581484</v>
      </c>
      <c r="M5" s="2">
        <f t="shared" si="3"/>
        <v>291.2047483747215</v>
      </c>
      <c r="N5" s="2">
        <f t="shared" si="3"/>
        <v>144.13164313496307</v>
      </c>
      <c r="O5" s="2">
        <f t="shared" si="3"/>
        <v>1520.427485031493</v>
      </c>
      <c r="P5" s="2">
        <f aca="true" t="shared" si="4" ref="P5:CA5">P44</f>
        <v>1379.1784747592292</v>
      </c>
      <c r="Q5" s="2">
        <f t="shared" si="4"/>
        <v>1240.7544446924105</v>
      </c>
      <c r="R5" s="2">
        <f t="shared" si="4"/>
        <v>1105.098895226928</v>
      </c>
      <c r="S5" s="2">
        <f t="shared" si="4"/>
        <v>972.1564567507553</v>
      </c>
      <c r="T5" s="2">
        <f t="shared" si="4"/>
        <v>841.8728670441061</v>
      </c>
      <c r="U5" s="2">
        <f t="shared" si="4"/>
        <v>714.19494913159</v>
      </c>
      <c r="V5" s="2">
        <f t="shared" si="4"/>
        <v>589.0705895773241</v>
      </c>
      <c r="W5" s="2">
        <f t="shared" si="4"/>
        <v>466.44871721414347</v>
      </c>
      <c r="X5" s="2">
        <f t="shared" si="4"/>
        <v>346.27928229822646</v>
      </c>
      <c r="Y5" s="2">
        <f t="shared" si="4"/>
        <v>228.51323608062782</v>
      </c>
      <c r="Z5" s="2">
        <f t="shared" si="4"/>
        <v>113.10251078738119</v>
      </c>
      <c r="AA5" s="2">
        <f t="shared" si="4"/>
        <v>1193.1048747302539</v>
      </c>
      <c r="AB5" s="2">
        <f t="shared" si="4"/>
        <v>1082.2644141586197</v>
      </c>
      <c r="AC5" s="2">
        <f t="shared" si="4"/>
        <v>973.6407627984183</v>
      </c>
      <c r="AD5" s="2">
        <f t="shared" si="4"/>
        <v>867.1895844654209</v>
      </c>
      <c r="AE5" s="2">
        <f t="shared" si="4"/>
        <v>762.8674296990835</v>
      </c>
      <c r="AF5" s="2">
        <f t="shared" si="4"/>
        <v>660.6317180280728</v>
      </c>
      <c r="AG5" s="2">
        <f t="shared" si="4"/>
        <v>560.4407205904823</v>
      </c>
      <c r="AH5" s="2">
        <f t="shared" si="4"/>
        <v>462.2535431016437</v>
      </c>
      <c r="AI5" s="2">
        <f t="shared" si="4"/>
        <v>366.0301091625818</v>
      </c>
      <c r="AJ5" s="2">
        <f t="shared" si="4"/>
        <v>271.73114390230126</v>
      </c>
      <c r="AK5" s="2">
        <f t="shared" si="4"/>
        <v>179.31815794722627</v>
      </c>
      <c r="AL5" s="2">
        <f t="shared" si="4"/>
        <v>88.75343171125276</v>
      </c>
      <c r="AM5" s="2">
        <f t="shared" si="4"/>
        <v>936.2493483703427</v>
      </c>
      <c r="AN5" s="2">
        <f t="shared" si="4"/>
        <v>849.2709852933137</v>
      </c>
      <c r="AO5" s="2">
        <f t="shared" si="4"/>
        <v>764.0321894778253</v>
      </c>
      <c r="AP5" s="2">
        <f t="shared" si="4"/>
        <v>680.4981695786468</v>
      </c>
      <c r="AQ5" s="2">
        <f t="shared" si="4"/>
        <v>598.6348300774519</v>
      </c>
      <c r="AR5" s="2">
        <f t="shared" si="4"/>
        <v>518.4087573662807</v>
      </c>
      <c r="AS5" s="2">
        <f t="shared" si="4"/>
        <v>439.78720610933306</v>
      </c>
      <c r="AT5" s="2">
        <f t="shared" si="4"/>
        <v>362.7380858775243</v>
      </c>
      <c r="AU5" s="2">
        <f t="shared" si="4"/>
        <v>287.22994805035177</v>
      </c>
      <c r="AV5" s="2">
        <f t="shared" si="4"/>
        <v>213.23197297972266</v>
      </c>
      <c r="AW5" s="2">
        <f t="shared" si="4"/>
        <v>140.71395741050614</v>
      </c>
      <c r="AX5" s="2">
        <f t="shared" si="4"/>
        <v>69.64630215267394</v>
      </c>
      <c r="AY5" s="2">
        <f t="shared" si="4"/>
        <v>734.690521252016</v>
      </c>
      <c r="AZ5" s="2">
        <f t="shared" si="4"/>
        <v>666.4371451423939</v>
      </c>
      <c r="BA5" s="2">
        <f t="shared" si="4"/>
        <v>599.5488365549643</v>
      </c>
      <c r="BB5" s="2">
        <f t="shared" si="4"/>
        <v>533.9982941392832</v>
      </c>
      <c r="BC5" s="2">
        <f t="shared" si="4"/>
        <v>469.75876257191584</v>
      </c>
      <c r="BD5" s="2">
        <f t="shared" si="4"/>
        <v>406.80402163589577</v>
      </c>
      <c r="BE5" s="2">
        <f t="shared" si="4"/>
        <v>345.1083755185962</v>
      </c>
      <c r="BF5" s="2">
        <f t="shared" si="4"/>
        <v>284.64664232364254</v>
      </c>
      <c r="BG5" s="2">
        <f t="shared" si="4"/>
        <v>225.39414379258795</v>
      </c>
      <c r="BH5" s="2">
        <f t="shared" si="4"/>
        <v>167.32669523215446</v>
      </c>
      <c r="BI5" s="2">
        <f t="shared" si="4"/>
        <v>110.42059564292965</v>
      </c>
      <c r="BJ5" s="2">
        <f t="shared" si="4"/>
        <v>54.652618045489334</v>
      </c>
      <c r="BK5" s="2">
        <f t="shared" si="4"/>
        <v>576.5239387958933</v>
      </c>
      <c r="BL5" s="2">
        <f t="shared" si="4"/>
        <v>522.9643731113116</v>
      </c>
      <c r="BM5" s="2">
        <f t="shared" si="4"/>
        <v>470.4759987404216</v>
      </c>
      <c r="BN5" s="2">
        <f t="shared" si="4"/>
        <v>419.0373918569493</v>
      </c>
      <c r="BO5" s="2">
        <f t="shared" si="4"/>
        <v>368.6275571111465</v>
      </c>
      <c r="BP5" s="2">
        <f t="shared" si="4"/>
        <v>319.22591906025974</v>
      </c>
      <c r="BQ5" s="2">
        <f t="shared" si="4"/>
        <v>270.8123137703908</v>
      </c>
      <c r="BR5" s="2">
        <f t="shared" si="4"/>
        <v>223.3669805863192</v>
      </c>
      <c r="BS5" s="2">
        <f t="shared" si="4"/>
        <v>176.870554065929</v>
      </c>
      <c r="BT5" s="2">
        <f t="shared" si="4"/>
        <v>131.30405607594665</v>
      </c>
      <c r="BU5" s="2">
        <f t="shared" si="4"/>
        <v>86.64888804576393</v>
      </c>
      <c r="BV5" s="2">
        <f t="shared" si="4"/>
        <v>42.88682337618487</v>
      </c>
      <c r="BW5" s="2">
        <f t="shared" si="4"/>
        <v>514.6418805142472</v>
      </c>
      <c r="BX5" s="2">
        <f t="shared" si="4"/>
        <v>471.75505713805967</v>
      </c>
      <c r="BY5" s="2">
        <f t="shared" si="4"/>
        <v>428.8682337618722</v>
      </c>
      <c r="BZ5" s="2">
        <f t="shared" si="4"/>
        <v>385.98141038568474</v>
      </c>
      <c r="CA5" s="2">
        <f t="shared" si="4"/>
        <v>343.0945870094973</v>
      </c>
      <c r="CB5" s="2">
        <f aca="true" t="shared" si="5" ref="CB5:CS5">CB44</f>
        <v>300.2077636333098</v>
      </c>
      <c r="CC5" s="2">
        <f t="shared" si="5"/>
        <v>257.32094025712234</v>
      </c>
      <c r="CD5" s="2">
        <f t="shared" si="5"/>
        <v>214.43411688093488</v>
      </c>
      <c r="CE5" s="2">
        <f t="shared" si="5"/>
        <v>171.54729350474742</v>
      </c>
      <c r="CF5" s="2">
        <f t="shared" si="5"/>
        <v>128.66047012855995</v>
      </c>
      <c r="CG5" s="2">
        <f t="shared" si="5"/>
        <v>85.77364675237247</v>
      </c>
      <c r="CH5" s="2">
        <f t="shared" si="5"/>
        <v>42.88682337618498</v>
      </c>
      <c r="CI5" s="2">
        <f t="shared" si="5"/>
        <v>471.7550571380598</v>
      </c>
      <c r="CJ5" s="2">
        <f t="shared" si="5"/>
        <v>428.8682337618723</v>
      </c>
      <c r="CK5" s="2">
        <f t="shared" si="5"/>
        <v>385.98141038568485</v>
      </c>
      <c r="CL5" s="2">
        <f t="shared" si="5"/>
        <v>343.0945870094974</v>
      </c>
      <c r="CM5" s="2">
        <f t="shared" si="5"/>
        <v>300.2077636333099</v>
      </c>
      <c r="CN5" s="2">
        <f t="shared" si="5"/>
        <v>257.32094025712246</v>
      </c>
      <c r="CO5" s="2">
        <f t="shared" si="5"/>
        <v>214.434116880935</v>
      </c>
      <c r="CP5" s="2">
        <f t="shared" si="5"/>
        <v>171.54729350474753</v>
      </c>
      <c r="CQ5" s="2">
        <f t="shared" si="5"/>
        <v>128.66047012856006</v>
      </c>
      <c r="CR5" s="2">
        <f t="shared" si="5"/>
        <v>85.77364675237258</v>
      </c>
      <c r="CS5" s="2">
        <f t="shared" si="5"/>
        <v>42.88682337618509</v>
      </c>
      <c r="CT5" s="2">
        <v>0</v>
      </c>
      <c r="CU5" s="2">
        <f>CU44</f>
        <v>0</v>
      </c>
      <c r="CV5" s="2"/>
    </row>
    <row r="6" spans="1:100" ht="12.75">
      <c r="A6" t="s">
        <v>15</v>
      </c>
      <c r="B6" s="18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>
        <v>0</v>
      </c>
      <c r="BA6" s="2">
        <v>0</v>
      </c>
      <c r="BB6" s="2">
        <v>0</v>
      </c>
      <c r="BC6" s="2">
        <v>0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2">
        <v>0</v>
      </c>
      <c r="BO6" s="2">
        <v>0</v>
      </c>
      <c r="BP6" s="2">
        <v>0</v>
      </c>
      <c r="BQ6" s="2">
        <v>0</v>
      </c>
      <c r="BR6" s="2">
        <v>0</v>
      </c>
      <c r="BS6" s="2">
        <v>0</v>
      </c>
      <c r="BT6" s="2">
        <v>0</v>
      </c>
      <c r="BU6" s="2">
        <v>0</v>
      </c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>
        <v>0</v>
      </c>
      <c r="CC6" s="2">
        <v>0</v>
      </c>
      <c r="CD6" s="2">
        <v>0</v>
      </c>
      <c r="CE6" s="2">
        <v>0</v>
      </c>
      <c r="CF6" s="2">
        <v>0</v>
      </c>
      <c r="CG6" s="2">
        <v>0</v>
      </c>
      <c r="CH6" s="2">
        <v>0</v>
      </c>
      <c r="CI6" s="2">
        <v>0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0</v>
      </c>
      <c r="CR6" s="2">
        <v>0</v>
      </c>
      <c r="CS6" s="2">
        <v>0</v>
      </c>
      <c r="CT6" s="2">
        <v>0</v>
      </c>
      <c r="CU6" s="2">
        <v>0</v>
      </c>
      <c r="CV6" s="2"/>
    </row>
    <row r="7" spans="1:100" s="4" customFormat="1" ht="12.75">
      <c r="A7" s="13" t="s">
        <v>31</v>
      </c>
      <c r="B7" s="14"/>
      <c r="C7" s="14">
        <f aca="true" t="shared" si="6" ref="C7:O7">C3+C4+C5+C6</f>
        <v>2077.5494863867993</v>
      </c>
      <c r="D7" s="14">
        <f t="shared" si="6"/>
        <v>1897.5494863867993</v>
      </c>
      <c r="E7" s="14">
        <f t="shared" si="6"/>
        <v>1721.1494863867993</v>
      </c>
      <c r="F7" s="14">
        <f t="shared" si="6"/>
        <v>1548.2774863867994</v>
      </c>
      <c r="G7" s="14">
        <f t="shared" si="6"/>
        <v>1378.8629263867995</v>
      </c>
      <c r="H7" s="14">
        <f t="shared" si="6"/>
        <v>1212.8366575867994</v>
      </c>
      <c r="I7" s="14">
        <f t="shared" si="6"/>
        <v>1050.1309141627994</v>
      </c>
      <c r="J7" s="14">
        <f t="shared" si="6"/>
        <v>890.6792856072794</v>
      </c>
      <c r="K7" s="14">
        <f t="shared" si="6"/>
        <v>734.4166896228699</v>
      </c>
      <c r="L7" s="14">
        <f t="shared" si="6"/>
        <v>581.2793455581484</v>
      </c>
      <c r="M7" s="14">
        <f t="shared" si="6"/>
        <v>431.2047483747215</v>
      </c>
      <c r="N7" s="14">
        <f t="shared" si="6"/>
        <v>284.13164313496304</v>
      </c>
      <c r="O7" s="14">
        <f t="shared" si="6"/>
        <v>1660.427485031493</v>
      </c>
      <c r="P7" s="14">
        <f aca="true" t="shared" si="7" ref="P7:CA7">P3+P4+P5+P6</f>
        <v>1519.1784747592292</v>
      </c>
      <c r="Q7" s="14">
        <f t="shared" si="7"/>
        <v>1380.7544446924105</v>
      </c>
      <c r="R7" s="14">
        <f t="shared" si="7"/>
        <v>1245.098895226928</v>
      </c>
      <c r="S7" s="14">
        <f t="shared" si="7"/>
        <v>1112.1564567507553</v>
      </c>
      <c r="T7" s="14">
        <f t="shared" si="7"/>
        <v>981.8728670441061</v>
      </c>
      <c r="U7" s="14">
        <f t="shared" si="7"/>
        <v>854.19494913159</v>
      </c>
      <c r="V7" s="14">
        <f t="shared" si="7"/>
        <v>729.0705895773241</v>
      </c>
      <c r="W7" s="14">
        <f t="shared" si="7"/>
        <v>606.4487172141435</v>
      </c>
      <c r="X7" s="14">
        <f t="shared" si="7"/>
        <v>486.27928229822646</v>
      </c>
      <c r="Y7" s="14">
        <f t="shared" si="7"/>
        <v>368.51323608062785</v>
      </c>
      <c r="Z7" s="14">
        <f t="shared" si="7"/>
        <v>253.1025107873812</v>
      </c>
      <c r="AA7" s="14">
        <f t="shared" si="7"/>
        <v>1333.1048747302539</v>
      </c>
      <c r="AB7" s="14">
        <f t="shared" si="7"/>
        <v>1222.2644141586197</v>
      </c>
      <c r="AC7" s="14">
        <f t="shared" si="7"/>
        <v>1113.6407627984183</v>
      </c>
      <c r="AD7" s="14">
        <f t="shared" si="7"/>
        <v>1007.1895844654209</v>
      </c>
      <c r="AE7" s="14">
        <f t="shared" si="7"/>
        <v>902.8674296990835</v>
      </c>
      <c r="AF7" s="14">
        <f t="shared" si="7"/>
        <v>800.6317180280728</v>
      </c>
      <c r="AG7" s="14">
        <f t="shared" si="7"/>
        <v>700.4407205904823</v>
      </c>
      <c r="AH7" s="14">
        <f t="shared" si="7"/>
        <v>602.2535431016437</v>
      </c>
      <c r="AI7" s="14">
        <f t="shared" si="7"/>
        <v>506.0301091625818</v>
      </c>
      <c r="AJ7" s="14">
        <f t="shared" si="7"/>
        <v>411.73114390230126</v>
      </c>
      <c r="AK7" s="14">
        <f t="shared" si="7"/>
        <v>319.31815794722627</v>
      </c>
      <c r="AL7" s="14">
        <f t="shared" si="7"/>
        <v>228.75343171125274</v>
      </c>
      <c r="AM7" s="14">
        <f t="shared" si="7"/>
        <v>1076.2493483703427</v>
      </c>
      <c r="AN7" s="14">
        <f t="shared" si="7"/>
        <v>989.2709852933137</v>
      </c>
      <c r="AO7" s="14">
        <f t="shared" si="7"/>
        <v>904.0321894778253</v>
      </c>
      <c r="AP7" s="14">
        <f t="shared" si="7"/>
        <v>820.4981695786468</v>
      </c>
      <c r="AQ7" s="14">
        <f t="shared" si="7"/>
        <v>738.6348300774519</v>
      </c>
      <c r="AR7" s="14">
        <f t="shared" si="7"/>
        <v>658.4087573662807</v>
      </c>
      <c r="AS7" s="14">
        <f t="shared" si="7"/>
        <v>579.787206109333</v>
      </c>
      <c r="AT7" s="14">
        <f t="shared" si="7"/>
        <v>502.7380858775243</v>
      </c>
      <c r="AU7" s="14">
        <f t="shared" si="7"/>
        <v>427.22994805035177</v>
      </c>
      <c r="AV7" s="14">
        <f t="shared" si="7"/>
        <v>353.2319729797226</v>
      </c>
      <c r="AW7" s="14">
        <f t="shared" si="7"/>
        <v>280.71395741050617</v>
      </c>
      <c r="AX7" s="14">
        <f t="shared" si="7"/>
        <v>209.64630215267394</v>
      </c>
      <c r="AY7" s="14">
        <f t="shared" si="7"/>
        <v>874.690521252016</v>
      </c>
      <c r="AZ7" s="14">
        <f t="shared" si="7"/>
        <v>806.4371451423939</v>
      </c>
      <c r="BA7" s="14">
        <f t="shared" si="7"/>
        <v>739.5488365549643</v>
      </c>
      <c r="BB7" s="14">
        <f t="shared" si="7"/>
        <v>673.9982941392832</v>
      </c>
      <c r="BC7" s="14">
        <f t="shared" si="7"/>
        <v>609.7587625719159</v>
      </c>
      <c r="BD7" s="14">
        <f t="shared" si="7"/>
        <v>546.8040216358958</v>
      </c>
      <c r="BE7" s="14">
        <f t="shared" si="7"/>
        <v>485.1083755185962</v>
      </c>
      <c r="BF7" s="14">
        <f t="shared" si="7"/>
        <v>424.64664232364254</v>
      </c>
      <c r="BG7" s="14">
        <f t="shared" si="7"/>
        <v>365.39414379258795</v>
      </c>
      <c r="BH7" s="14">
        <f t="shared" si="7"/>
        <v>307.32669523215446</v>
      </c>
      <c r="BI7" s="14">
        <f t="shared" si="7"/>
        <v>250.42059564292964</v>
      </c>
      <c r="BJ7" s="14">
        <f t="shared" si="7"/>
        <v>194.65261804548933</v>
      </c>
      <c r="BK7" s="14">
        <f t="shared" si="7"/>
        <v>716.5239387958933</v>
      </c>
      <c r="BL7" s="14">
        <f t="shared" si="7"/>
        <v>662.9643731113116</v>
      </c>
      <c r="BM7" s="14">
        <f t="shared" si="7"/>
        <v>610.4759987404216</v>
      </c>
      <c r="BN7" s="14">
        <f t="shared" si="7"/>
        <v>559.0373918569493</v>
      </c>
      <c r="BO7" s="14">
        <f t="shared" si="7"/>
        <v>508.6275571111465</v>
      </c>
      <c r="BP7" s="14">
        <f t="shared" si="7"/>
        <v>459.22591906025974</v>
      </c>
      <c r="BQ7" s="14">
        <f t="shared" si="7"/>
        <v>410.8123137703908</v>
      </c>
      <c r="BR7" s="14">
        <f t="shared" si="7"/>
        <v>363.3669805863192</v>
      </c>
      <c r="BS7" s="14">
        <f t="shared" si="7"/>
        <v>316.870554065929</v>
      </c>
      <c r="BT7" s="14">
        <f t="shared" si="7"/>
        <v>271.3040560759466</v>
      </c>
      <c r="BU7" s="14">
        <f t="shared" si="7"/>
        <v>226.64888804576393</v>
      </c>
      <c r="BV7" s="14">
        <f t="shared" si="7"/>
        <v>182.88682337618488</v>
      </c>
      <c r="BW7" s="14">
        <f t="shared" si="7"/>
        <v>654.6418805142472</v>
      </c>
      <c r="BX7" s="14">
        <f t="shared" si="7"/>
        <v>611.7550571380597</v>
      </c>
      <c r="BY7" s="14">
        <f t="shared" si="7"/>
        <v>568.8682337618723</v>
      </c>
      <c r="BZ7" s="14">
        <f t="shared" si="7"/>
        <v>525.9814103856847</v>
      </c>
      <c r="CA7" s="14">
        <f t="shared" si="7"/>
        <v>483.0945870094973</v>
      </c>
      <c r="CB7" s="14">
        <f aca="true" t="shared" si="8" ref="CB7:CU7">CB3+CB4+CB5+CB6</f>
        <v>440.2077636333098</v>
      </c>
      <c r="CC7" s="14">
        <f t="shared" si="8"/>
        <v>397.32094025712234</v>
      </c>
      <c r="CD7" s="14">
        <f t="shared" si="8"/>
        <v>354.4341168809349</v>
      </c>
      <c r="CE7" s="14">
        <f t="shared" si="8"/>
        <v>311.5472935047474</v>
      </c>
      <c r="CF7" s="14">
        <f t="shared" si="8"/>
        <v>268.66047012855995</v>
      </c>
      <c r="CG7" s="14">
        <f t="shared" si="8"/>
        <v>225.77364675237249</v>
      </c>
      <c r="CH7" s="14">
        <f t="shared" si="8"/>
        <v>182.88682337618496</v>
      </c>
      <c r="CI7" s="14">
        <f t="shared" si="8"/>
        <v>611.7550571380598</v>
      </c>
      <c r="CJ7" s="14">
        <f t="shared" si="8"/>
        <v>568.8682337618723</v>
      </c>
      <c r="CK7" s="14">
        <f t="shared" si="8"/>
        <v>525.9814103856849</v>
      </c>
      <c r="CL7" s="14">
        <f t="shared" si="8"/>
        <v>483.0945870094974</v>
      </c>
      <c r="CM7" s="14">
        <f t="shared" si="8"/>
        <v>440.2077636333099</v>
      </c>
      <c r="CN7" s="14">
        <f t="shared" si="8"/>
        <v>397.32094025712246</v>
      </c>
      <c r="CO7" s="14">
        <f t="shared" si="8"/>
        <v>354.434116880935</v>
      </c>
      <c r="CP7" s="14">
        <f t="shared" si="8"/>
        <v>311.54729350474753</v>
      </c>
      <c r="CQ7" s="14">
        <f t="shared" si="8"/>
        <v>268.66047012856006</v>
      </c>
      <c r="CR7" s="14">
        <f t="shared" si="8"/>
        <v>225.7736467523726</v>
      </c>
      <c r="CS7" s="14">
        <f t="shared" si="8"/>
        <v>182.88682337618508</v>
      </c>
      <c r="CT7" s="14">
        <v>0</v>
      </c>
      <c r="CU7" s="14">
        <f t="shared" si="8"/>
        <v>186.74663748004195</v>
      </c>
      <c r="CV7" s="2"/>
    </row>
    <row r="8" spans="2:100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2.75">
      <c r="A9" t="s">
        <v>16</v>
      </c>
      <c r="B9" s="2"/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>
        <v>0</v>
      </c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>
        <v>0</v>
      </c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f>CU24</f>
        <v>0</v>
      </c>
      <c r="CV9" s="2"/>
    </row>
    <row r="10" spans="1:100" ht="12.75">
      <c r="A10" t="s">
        <v>32</v>
      </c>
      <c r="B10" s="2"/>
      <c r="C10" s="2">
        <f aca="true" t="shared" si="9" ref="C10:O10">IF(C3&gt;140,0,C3+C4+C5+C6-C9-C11)</f>
        <v>1677.5494863867993</v>
      </c>
      <c r="D10" s="2">
        <f t="shared" si="9"/>
        <v>1486.3821348459596</v>
      </c>
      <c r="E10" s="2">
        <f t="shared" si="9"/>
        <v>1298.5652812504975</v>
      </c>
      <c r="F10" s="2">
        <f t="shared" si="9"/>
        <v>1114.0304970942493</v>
      </c>
      <c r="G10" s="2">
        <f t="shared" si="9"/>
        <v>932.710718185532</v>
      </c>
      <c r="H10" s="2">
        <f t="shared" si="9"/>
        <v>754.5402173480886</v>
      </c>
      <c r="I10" s="2">
        <f t="shared" si="9"/>
        <v>579.4545776679728</v>
      </c>
      <c r="J10" s="2">
        <f t="shared" si="9"/>
        <v>407.3906662754599</v>
      </c>
      <c r="K10" s="2">
        <f t="shared" si="9"/>
        <v>238.28660865127983</v>
      </c>
      <c r="L10" s="2">
        <f t="shared" si="9"/>
        <v>72.08176344668732</v>
      </c>
      <c r="M10" s="2">
        <f t="shared" si="9"/>
        <v>0</v>
      </c>
      <c r="N10" s="2">
        <f t="shared" si="9"/>
        <v>0</v>
      </c>
      <c r="O10" s="2">
        <f t="shared" si="9"/>
        <v>1363.3239940143833</v>
      </c>
      <c r="P10" s="2">
        <f aca="true" t="shared" si="10" ref="P10:CA10">IF(P3&gt;140,0,P3+P4+P5+P6-P9-P11)</f>
        <v>1213.4525447996589</v>
      </c>
      <c r="Q10" s="2">
        <f t="shared" si="10"/>
        <v>1066.2107096612253</v>
      </c>
      <c r="R10" s="2">
        <f t="shared" si="10"/>
        <v>921.5447928728333</v>
      </c>
      <c r="S10" s="2">
        <f t="shared" si="10"/>
        <v>779.4021693124234</v>
      </c>
      <c r="T10" s="2">
        <f t="shared" si="10"/>
        <v>639.7312630401132</v>
      </c>
      <c r="U10" s="2">
        <f t="shared" si="10"/>
        <v>502.48152630459083</v>
      </c>
      <c r="V10" s="2">
        <f t="shared" si="10"/>
        <v>367.6034189693548</v>
      </c>
      <c r="W10" s="2">
        <f t="shared" si="10"/>
        <v>235.04838835039595</v>
      </c>
      <c r="X10" s="2">
        <f t="shared" si="10"/>
        <v>104.76884945709759</v>
      </c>
      <c r="Y10" s="2">
        <f t="shared" si="10"/>
        <v>0</v>
      </c>
      <c r="Z10" s="2">
        <f t="shared" si="10"/>
        <v>-2.842170943040401E-14</v>
      </c>
      <c r="AA10" s="2">
        <f t="shared" si="10"/>
        <v>1069.8231379720082</v>
      </c>
      <c r="AB10" s="2">
        <f t="shared" si="10"/>
        <v>952.216505362843</v>
      </c>
      <c r="AC10" s="2">
        <f t="shared" si="10"/>
        <v>836.673374896312</v>
      </c>
      <c r="AD10" s="2">
        <f t="shared" si="10"/>
        <v>723.1516106380338</v>
      </c>
      <c r="AE10" s="2">
        <f t="shared" si="10"/>
        <v>611.6099167746402</v>
      </c>
      <c r="AF10" s="2">
        <f t="shared" si="10"/>
        <v>502.00782080356237</v>
      </c>
      <c r="AG10" s="2">
        <f t="shared" si="10"/>
        <v>394.30565705899943</v>
      </c>
      <c r="AH10" s="2">
        <f t="shared" si="10"/>
        <v>288.4645505673423</v>
      </c>
      <c r="AI10" s="2">
        <f t="shared" si="10"/>
        <v>184.4464012254669</v>
      </c>
      <c r="AJ10" s="2">
        <f t="shared" si="10"/>
        <v>82.21386829543746</v>
      </c>
      <c r="AK10" s="2">
        <f t="shared" si="10"/>
        <v>0</v>
      </c>
      <c r="AL10" s="2">
        <f t="shared" si="10"/>
        <v>0</v>
      </c>
      <c r="AM10" s="2">
        <f t="shared" si="10"/>
        <v>839.5081078050771</v>
      </c>
      <c r="AN10" s="2">
        <f t="shared" si="10"/>
        <v>747.2202163745308</v>
      </c>
      <c r="AO10" s="2">
        <f t="shared" si="10"/>
        <v>656.551589584772</v>
      </c>
      <c r="AP10" s="2">
        <f t="shared" si="10"/>
        <v>567.4691626634217</v>
      </c>
      <c r="AQ10" s="2">
        <f t="shared" si="10"/>
        <v>479.94053009510947</v>
      </c>
      <c r="AR10" s="2">
        <f t="shared" si="10"/>
        <v>393.93393243021825</v>
      </c>
      <c r="AS10" s="2">
        <f t="shared" si="10"/>
        <v>309.4182433574359</v>
      </c>
      <c r="AT10" s="2">
        <f t="shared" si="10"/>
        <v>226.3629570348367</v>
      </c>
      <c r="AU10" s="2">
        <f t="shared" si="10"/>
        <v>144.73817567432314</v>
      </c>
      <c r="AV10" s="2">
        <f t="shared" si="10"/>
        <v>64.51459737436033</v>
      </c>
      <c r="AW10" s="2">
        <f t="shared" si="10"/>
        <v>0</v>
      </c>
      <c r="AX10" s="2">
        <f t="shared" si="10"/>
        <v>-2.842170943040401E-14</v>
      </c>
      <c r="AY10" s="2">
        <f t="shared" si="10"/>
        <v>658.7760519056012</v>
      </c>
      <c r="AZ10" s="2">
        <f t="shared" si="10"/>
        <v>586.3562001018299</v>
      </c>
      <c r="BA10" s="2">
        <f t="shared" si="10"/>
        <v>515.2070123418372</v>
      </c>
      <c r="BB10" s="2">
        <f t="shared" si="10"/>
        <v>445.3025421457703</v>
      </c>
      <c r="BC10" s="2">
        <f t="shared" si="10"/>
        <v>376.61736036377727</v>
      </c>
      <c r="BD10" s="2">
        <f t="shared" si="10"/>
        <v>309.12654482460664</v>
      </c>
      <c r="BE10" s="2">
        <f t="shared" si="10"/>
        <v>242.80567019122392</v>
      </c>
      <c r="BF10" s="2">
        <f t="shared" si="10"/>
        <v>177.63079801929814</v>
      </c>
      <c r="BG10" s="2">
        <f t="shared" si="10"/>
        <v>113.57846701450654</v>
      </c>
      <c r="BH10" s="2">
        <f t="shared" si="10"/>
        <v>50.62568348467755</v>
      </c>
      <c r="BI10" s="2">
        <f t="shared" si="10"/>
        <v>0</v>
      </c>
      <c r="BJ10" s="2">
        <f t="shared" si="10"/>
        <v>0</v>
      </c>
      <c r="BK10" s="2">
        <f t="shared" si="10"/>
        <v>516.9525851263097</v>
      </c>
      <c r="BL10" s="2">
        <f t="shared" si="10"/>
        <v>460.1235162854946</v>
      </c>
      <c r="BM10" s="2">
        <f t="shared" si="10"/>
        <v>404.291558770081</v>
      </c>
      <c r="BN10" s="2">
        <f t="shared" si="10"/>
        <v>349.4363519434064</v>
      </c>
      <c r="BO10" s="2">
        <f t="shared" si="10"/>
        <v>295.5379411263116</v>
      </c>
      <c r="BP10" s="2">
        <f t="shared" si="10"/>
        <v>242.57676947422397</v>
      </c>
      <c r="BQ10" s="2">
        <f t="shared" si="10"/>
        <v>190.53367001668948</v>
      </c>
      <c r="BR10" s="2">
        <f t="shared" si="10"/>
        <v>139.3898578561015</v>
      </c>
      <c r="BS10" s="2">
        <f t="shared" si="10"/>
        <v>89.12692252244449</v>
      </c>
      <c r="BT10" s="2">
        <f t="shared" si="10"/>
        <v>39.726820480931025</v>
      </c>
      <c r="BU10" s="2">
        <f t="shared" si="10"/>
        <v>0</v>
      </c>
      <c r="BV10" s="2">
        <f t="shared" si="10"/>
        <v>0</v>
      </c>
      <c r="BW10" s="2">
        <f t="shared" si="10"/>
        <v>467.89524303420546</v>
      </c>
      <c r="BX10" s="2">
        <f t="shared" si="10"/>
        <v>422.5522912832637</v>
      </c>
      <c r="BY10" s="2">
        <f t="shared" si="10"/>
        <v>377.0733106770692</v>
      </c>
      <c r="BZ10" s="2">
        <f t="shared" si="10"/>
        <v>331.45789312905595</v>
      </c>
      <c r="CA10" s="2">
        <f t="shared" si="10"/>
        <v>285.7056293283988</v>
      </c>
      <c r="CB10" s="2">
        <f aca="true" t="shared" si="11" ref="CB10:CS10">IF(CB3&gt;140,0,CB3+CB4+CB5+CB6-CB9-CB11)</f>
        <v>239.81610873633966</v>
      </c>
      <c r="CC10" s="2">
        <f t="shared" si="11"/>
        <v>193.78891958250435</v>
      </c>
      <c r="CD10" s="2">
        <f t="shared" si="11"/>
        <v>147.62364886120753</v>
      </c>
      <c r="CE10" s="2">
        <f t="shared" si="11"/>
        <v>101.31988232774683</v>
      </c>
      <c r="CF10" s="2">
        <f t="shared" si="11"/>
        <v>54.87720449468574</v>
      </c>
      <c r="CG10" s="2">
        <f t="shared" si="11"/>
        <v>8.295198628125462</v>
      </c>
      <c r="CH10" s="2">
        <f t="shared" si="11"/>
        <v>0</v>
      </c>
      <c r="CI10" s="2">
        <f t="shared" si="11"/>
        <v>425.00841965801794</v>
      </c>
      <c r="CJ10" s="2">
        <f t="shared" si="11"/>
        <v>379.5368074369476</v>
      </c>
      <c r="CK10" s="2">
        <f t="shared" si="11"/>
        <v>333.9287803792142</v>
      </c>
      <c r="CL10" s="2">
        <f t="shared" si="11"/>
        <v>288.1839292403075</v>
      </c>
      <c r="CM10" s="2">
        <f t="shared" si="11"/>
        <v>242.30184354798408</v>
      </c>
      <c r="CN10" s="2">
        <f t="shared" si="11"/>
        <v>196.2821115985837</v>
      </c>
      <c r="CO10" s="2">
        <f t="shared" si="11"/>
        <v>150.12432045333512</v>
      </c>
      <c r="CP10" s="2">
        <f t="shared" si="11"/>
        <v>103.82805593465079</v>
      </c>
      <c r="CQ10" s="2">
        <f t="shared" si="11"/>
        <v>57.39290262241042</v>
      </c>
      <c r="CR10" s="2">
        <f t="shared" si="11"/>
        <v>10.818443850233308</v>
      </c>
      <c r="CS10" s="2">
        <f t="shared" si="11"/>
        <v>0</v>
      </c>
      <c r="CT10" s="2">
        <v>0</v>
      </c>
      <c r="CU10" s="2">
        <v>0</v>
      </c>
      <c r="CV10" s="2"/>
    </row>
    <row r="11" spans="1:100" ht="12.75">
      <c r="A11" t="s">
        <v>30</v>
      </c>
      <c r="B11" s="2"/>
      <c r="C11" s="2">
        <v>400</v>
      </c>
      <c r="D11" s="2">
        <f aca="true" t="shared" si="12" ref="D11:AI11">C11+D27</f>
        <v>411.1673515408396</v>
      </c>
      <c r="E11" s="2">
        <f t="shared" si="12"/>
        <v>422.5842051363017</v>
      </c>
      <c r="F11" s="2">
        <f t="shared" si="12"/>
        <v>434.2469892925502</v>
      </c>
      <c r="G11" s="2">
        <f t="shared" si="12"/>
        <v>446.15220820126746</v>
      </c>
      <c r="H11" s="2">
        <f t="shared" si="12"/>
        <v>458.2964402387109</v>
      </c>
      <c r="I11" s="2">
        <f t="shared" si="12"/>
        <v>470.6763364948266</v>
      </c>
      <c r="J11" s="2">
        <f t="shared" si="12"/>
        <v>483.2886193318195</v>
      </c>
      <c r="K11" s="2">
        <f t="shared" si="12"/>
        <v>496.13008097159</v>
      </c>
      <c r="L11" s="2">
        <f t="shared" si="12"/>
        <v>509.1975821114611</v>
      </c>
      <c r="M11" s="2">
        <f t="shared" si="12"/>
        <v>431.2047483747215</v>
      </c>
      <c r="N11" s="2">
        <f t="shared" si="12"/>
        <v>284.13164313496304</v>
      </c>
      <c r="O11" s="2">
        <f t="shared" si="12"/>
        <v>297.1034910171097</v>
      </c>
      <c r="P11" s="2">
        <f t="shared" si="12"/>
        <v>305.72592995957035</v>
      </c>
      <c r="Q11" s="2">
        <f t="shared" si="12"/>
        <v>314.54373503118507</v>
      </c>
      <c r="R11" s="2">
        <f t="shared" si="12"/>
        <v>323.5541023540948</v>
      </c>
      <c r="S11" s="2">
        <f t="shared" si="12"/>
        <v>332.75428743833186</v>
      </c>
      <c r="T11" s="2">
        <f t="shared" si="12"/>
        <v>342.141604003993</v>
      </c>
      <c r="U11" s="2">
        <f t="shared" si="12"/>
        <v>351.71342282699914</v>
      </c>
      <c r="V11" s="2">
        <f t="shared" si="12"/>
        <v>361.4671706079693</v>
      </c>
      <c r="W11" s="2">
        <f t="shared" si="12"/>
        <v>371.4003288637475</v>
      </c>
      <c r="X11" s="2">
        <f t="shared" si="12"/>
        <v>381.5104328411289</v>
      </c>
      <c r="Y11" s="2">
        <f t="shared" si="12"/>
        <v>368.51323608062785</v>
      </c>
      <c r="Z11" s="2">
        <f t="shared" si="12"/>
        <v>253.10251078738122</v>
      </c>
      <c r="AA11" s="2">
        <f t="shared" si="12"/>
        <v>263.2817367582456</v>
      </c>
      <c r="AB11" s="2">
        <f t="shared" si="12"/>
        <v>270.04790879577666</v>
      </c>
      <c r="AC11" s="2">
        <f t="shared" si="12"/>
        <v>276.9673879021063</v>
      </c>
      <c r="AD11" s="2">
        <f t="shared" si="12"/>
        <v>284.0379738273871</v>
      </c>
      <c r="AE11" s="2">
        <f t="shared" si="12"/>
        <v>291.25751292444335</v>
      </c>
      <c r="AF11" s="2">
        <f t="shared" si="12"/>
        <v>298.6238972245104</v>
      </c>
      <c r="AG11" s="2">
        <f t="shared" si="12"/>
        <v>306.1350635314829</v>
      </c>
      <c r="AH11" s="2">
        <f t="shared" si="12"/>
        <v>313.78899253430137</v>
      </c>
      <c r="AI11" s="2">
        <f t="shared" si="12"/>
        <v>321.5837079371149</v>
      </c>
      <c r="AJ11" s="2">
        <f aca="true" t="shared" si="13" ref="AJ11:BO11">AI11+AJ27</f>
        <v>329.5172756068638</v>
      </c>
      <c r="AK11" s="2">
        <f t="shared" si="13"/>
        <v>319.31815794722627</v>
      </c>
      <c r="AL11" s="2">
        <f t="shared" si="13"/>
        <v>228.75343171125274</v>
      </c>
      <c r="AM11" s="2">
        <f t="shared" si="13"/>
        <v>236.7412405652656</v>
      </c>
      <c r="AN11" s="2">
        <f t="shared" si="13"/>
        <v>242.05076891878298</v>
      </c>
      <c r="AO11" s="2">
        <f t="shared" si="13"/>
        <v>247.48059989305335</v>
      </c>
      <c r="AP11" s="2">
        <f t="shared" si="13"/>
        <v>253.0290069152251</v>
      </c>
      <c r="AQ11" s="2">
        <f t="shared" si="13"/>
        <v>258.6942999823424</v>
      </c>
      <c r="AR11" s="2">
        <f t="shared" si="13"/>
        <v>264.4748249360625</v>
      </c>
      <c r="AS11" s="2">
        <f t="shared" si="13"/>
        <v>270.36896275189713</v>
      </c>
      <c r="AT11" s="2">
        <f t="shared" si="13"/>
        <v>276.3751288426876</v>
      </c>
      <c r="AU11" s="2">
        <f t="shared" si="13"/>
        <v>282.4917723760286</v>
      </c>
      <c r="AV11" s="2">
        <f t="shared" si="13"/>
        <v>288.7173756053623</v>
      </c>
      <c r="AW11" s="2">
        <f t="shared" si="13"/>
        <v>280.71395741050617</v>
      </c>
      <c r="AX11" s="2">
        <f t="shared" si="13"/>
        <v>209.64630215267397</v>
      </c>
      <c r="AY11" s="2">
        <f t="shared" si="13"/>
        <v>215.91446934641476</v>
      </c>
      <c r="AZ11" s="2">
        <f t="shared" si="13"/>
        <v>220.08094504056393</v>
      </c>
      <c r="BA11" s="2">
        <f t="shared" si="13"/>
        <v>224.3418242131271</v>
      </c>
      <c r="BB11" s="2">
        <f t="shared" si="13"/>
        <v>228.69575199351289</v>
      </c>
      <c r="BC11" s="2">
        <f t="shared" si="13"/>
        <v>233.14140220813863</v>
      </c>
      <c r="BD11" s="2">
        <f t="shared" si="13"/>
        <v>237.6774768112891</v>
      </c>
      <c r="BE11" s="2">
        <f t="shared" si="13"/>
        <v>242.30270532737225</v>
      </c>
      <c r="BF11" s="2">
        <f t="shared" si="13"/>
        <v>247.0158443043444</v>
      </c>
      <c r="BG11" s="2">
        <f t="shared" si="13"/>
        <v>251.8156767780814</v>
      </c>
      <c r="BH11" s="2">
        <f t="shared" si="13"/>
        <v>256.7010117474769</v>
      </c>
      <c r="BI11" s="2">
        <f t="shared" si="13"/>
        <v>250.42059564292964</v>
      </c>
      <c r="BJ11" s="2">
        <f t="shared" si="13"/>
        <v>194.65261804548933</v>
      </c>
      <c r="BK11" s="2">
        <f t="shared" si="13"/>
        <v>199.57135366958357</v>
      </c>
      <c r="BL11" s="2">
        <f t="shared" si="13"/>
        <v>202.84085682581699</v>
      </c>
      <c r="BM11" s="2">
        <f t="shared" si="13"/>
        <v>206.1844399703406</v>
      </c>
      <c r="BN11" s="2">
        <f t="shared" si="13"/>
        <v>209.60103991354285</v>
      </c>
      <c r="BO11" s="2">
        <f t="shared" si="13"/>
        <v>213.0896159848349</v>
      </c>
      <c r="BP11" s="2">
        <f aca="true" t="shared" si="14" ref="BP11:CS11">BO11+BP27</f>
        <v>216.64914958603578</v>
      </c>
      <c r="BQ11" s="2">
        <f t="shared" si="14"/>
        <v>220.27864375370132</v>
      </c>
      <c r="BR11" s="2">
        <f t="shared" si="14"/>
        <v>223.9771227302177</v>
      </c>
      <c r="BS11" s="2">
        <f t="shared" si="14"/>
        <v>227.74363154348453</v>
      </c>
      <c r="BT11" s="2">
        <f t="shared" si="14"/>
        <v>231.5772355950156</v>
      </c>
      <c r="BU11" s="2">
        <f t="shared" si="14"/>
        <v>226.64888804576393</v>
      </c>
      <c r="BV11" s="2">
        <f t="shared" si="14"/>
        <v>182.88682337618488</v>
      </c>
      <c r="BW11" s="2">
        <f t="shared" si="14"/>
        <v>186.74663748004176</v>
      </c>
      <c r="BX11" s="2">
        <f t="shared" si="14"/>
        <v>189.202765854796</v>
      </c>
      <c r="BY11" s="2">
        <f t="shared" si="14"/>
        <v>191.7949230848031</v>
      </c>
      <c r="BZ11" s="2">
        <f t="shared" si="14"/>
        <v>194.52351725662876</v>
      </c>
      <c r="CA11" s="2">
        <f t="shared" si="14"/>
        <v>197.38895768109847</v>
      </c>
      <c r="CB11" s="2">
        <f t="shared" si="14"/>
        <v>200.39165489697015</v>
      </c>
      <c r="CC11" s="2">
        <f t="shared" si="14"/>
        <v>203.532020674618</v>
      </c>
      <c r="CD11" s="2">
        <f t="shared" si="14"/>
        <v>206.81046801972735</v>
      </c>
      <c r="CE11" s="2">
        <f t="shared" si="14"/>
        <v>210.2274111770006</v>
      </c>
      <c r="CF11" s="2">
        <f t="shared" si="14"/>
        <v>213.7832656338742</v>
      </c>
      <c r="CG11" s="2">
        <f t="shared" si="14"/>
        <v>217.47844812424702</v>
      </c>
      <c r="CH11" s="2">
        <f t="shared" si="14"/>
        <v>182.88682337618496</v>
      </c>
      <c r="CI11" s="2">
        <f t="shared" si="14"/>
        <v>186.74663748004184</v>
      </c>
      <c r="CJ11" s="2">
        <f t="shared" si="14"/>
        <v>189.33142632492465</v>
      </c>
      <c r="CK11" s="2">
        <f t="shared" si="14"/>
        <v>192.05263000647068</v>
      </c>
      <c r="CL11" s="2">
        <f t="shared" si="14"/>
        <v>194.9106577691899</v>
      </c>
      <c r="CM11" s="2">
        <f t="shared" si="14"/>
        <v>197.90592008532585</v>
      </c>
      <c r="CN11" s="2">
        <f t="shared" si="14"/>
        <v>201.03882865853876</v>
      </c>
      <c r="CO11" s="2">
        <f t="shared" si="14"/>
        <v>204.30979642759988</v>
      </c>
      <c r="CP11" s="2">
        <f t="shared" si="14"/>
        <v>207.71923757009674</v>
      </c>
      <c r="CQ11" s="2">
        <f t="shared" si="14"/>
        <v>211.26756750614965</v>
      </c>
      <c r="CR11" s="2">
        <f t="shared" si="14"/>
        <v>214.9552029021393</v>
      </c>
      <c r="CS11" s="2">
        <f t="shared" si="14"/>
        <v>182.88682337618508</v>
      </c>
      <c r="CT11" s="2">
        <v>0</v>
      </c>
      <c r="CU11" s="2">
        <f>CS11+CT27</f>
        <v>186.74663748004195</v>
      </c>
      <c r="CV11" s="2"/>
    </row>
    <row r="12" spans="1:100" s="4" customFormat="1" ht="12.75">
      <c r="A12" s="13" t="s">
        <v>6</v>
      </c>
      <c r="B12" s="14"/>
      <c r="C12" s="14">
        <f aca="true" t="shared" si="15" ref="C12:O12">C9+C10+C11</f>
        <v>2077.5494863867993</v>
      </c>
      <c r="D12" s="14">
        <f t="shared" si="15"/>
        <v>1897.5494863867993</v>
      </c>
      <c r="E12" s="14">
        <f t="shared" si="15"/>
        <v>1721.1494863867993</v>
      </c>
      <c r="F12" s="14">
        <f t="shared" si="15"/>
        <v>1548.2774863867994</v>
      </c>
      <c r="G12" s="14">
        <f t="shared" si="15"/>
        <v>1378.8629263867995</v>
      </c>
      <c r="H12" s="14">
        <f t="shared" si="15"/>
        <v>1212.8366575867994</v>
      </c>
      <c r="I12" s="14">
        <f t="shared" si="15"/>
        <v>1050.1309141627994</v>
      </c>
      <c r="J12" s="14">
        <f t="shared" si="15"/>
        <v>890.6792856072794</v>
      </c>
      <c r="K12" s="14">
        <f t="shared" si="15"/>
        <v>734.4166896228699</v>
      </c>
      <c r="L12" s="14">
        <f t="shared" si="15"/>
        <v>581.2793455581484</v>
      </c>
      <c r="M12" s="14">
        <f t="shared" si="15"/>
        <v>431.2047483747215</v>
      </c>
      <c r="N12" s="14">
        <f t="shared" si="15"/>
        <v>284.13164313496304</v>
      </c>
      <c r="O12" s="14">
        <f t="shared" si="15"/>
        <v>1660.427485031493</v>
      </c>
      <c r="P12" s="14">
        <f aca="true" t="shared" si="16" ref="P12:CA12">P9+P10+P11</f>
        <v>1519.1784747592292</v>
      </c>
      <c r="Q12" s="14">
        <f t="shared" si="16"/>
        <v>1380.7544446924103</v>
      </c>
      <c r="R12" s="14">
        <f t="shared" si="16"/>
        <v>1245.098895226928</v>
      </c>
      <c r="S12" s="14">
        <f t="shared" si="16"/>
        <v>1112.1564567507553</v>
      </c>
      <c r="T12" s="14">
        <f t="shared" si="16"/>
        <v>981.8728670441062</v>
      </c>
      <c r="U12" s="14">
        <f t="shared" si="16"/>
        <v>854.19494913159</v>
      </c>
      <c r="V12" s="14">
        <f t="shared" si="16"/>
        <v>729.0705895773241</v>
      </c>
      <c r="W12" s="14">
        <f t="shared" si="16"/>
        <v>606.4487172141435</v>
      </c>
      <c r="X12" s="14">
        <f t="shared" si="16"/>
        <v>486.27928229822646</v>
      </c>
      <c r="Y12" s="14">
        <f t="shared" si="16"/>
        <v>368.51323608062785</v>
      </c>
      <c r="Z12" s="14">
        <f t="shared" si="16"/>
        <v>253.1025107873812</v>
      </c>
      <c r="AA12" s="14">
        <f t="shared" si="16"/>
        <v>1333.1048747302539</v>
      </c>
      <c r="AB12" s="14">
        <f t="shared" si="16"/>
        <v>1222.2644141586197</v>
      </c>
      <c r="AC12" s="14">
        <f t="shared" si="16"/>
        <v>1113.6407627984183</v>
      </c>
      <c r="AD12" s="14">
        <f t="shared" si="16"/>
        <v>1007.1895844654209</v>
      </c>
      <c r="AE12" s="14">
        <f t="shared" si="16"/>
        <v>902.8674296990835</v>
      </c>
      <c r="AF12" s="14">
        <f t="shared" si="16"/>
        <v>800.6317180280728</v>
      </c>
      <c r="AG12" s="14">
        <f t="shared" si="16"/>
        <v>700.4407205904823</v>
      </c>
      <c r="AH12" s="14">
        <f t="shared" si="16"/>
        <v>602.2535431016437</v>
      </c>
      <c r="AI12" s="14">
        <f t="shared" si="16"/>
        <v>506.0301091625818</v>
      </c>
      <c r="AJ12" s="14">
        <f t="shared" si="16"/>
        <v>411.73114390230126</v>
      </c>
      <c r="AK12" s="14">
        <f t="shared" si="16"/>
        <v>319.31815794722627</v>
      </c>
      <c r="AL12" s="14">
        <f t="shared" si="16"/>
        <v>228.75343171125274</v>
      </c>
      <c r="AM12" s="14">
        <f t="shared" si="16"/>
        <v>1076.2493483703427</v>
      </c>
      <c r="AN12" s="14">
        <f t="shared" si="16"/>
        <v>989.2709852933137</v>
      </c>
      <c r="AO12" s="14">
        <f t="shared" si="16"/>
        <v>904.0321894778253</v>
      </c>
      <c r="AP12" s="14">
        <f t="shared" si="16"/>
        <v>820.4981695786468</v>
      </c>
      <c r="AQ12" s="14">
        <f t="shared" si="16"/>
        <v>738.6348300774519</v>
      </c>
      <c r="AR12" s="14">
        <f t="shared" si="16"/>
        <v>658.4087573662807</v>
      </c>
      <c r="AS12" s="14">
        <f t="shared" si="16"/>
        <v>579.787206109333</v>
      </c>
      <c r="AT12" s="14">
        <f t="shared" si="16"/>
        <v>502.7380858775243</v>
      </c>
      <c r="AU12" s="14">
        <f t="shared" si="16"/>
        <v>427.22994805035177</v>
      </c>
      <c r="AV12" s="14">
        <f t="shared" si="16"/>
        <v>353.2319729797226</v>
      </c>
      <c r="AW12" s="14">
        <f t="shared" si="16"/>
        <v>280.71395741050617</v>
      </c>
      <c r="AX12" s="14">
        <f t="shared" si="16"/>
        <v>209.64630215267394</v>
      </c>
      <c r="AY12" s="14">
        <f t="shared" si="16"/>
        <v>874.690521252016</v>
      </c>
      <c r="AZ12" s="14">
        <f t="shared" si="16"/>
        <v>806.4371451423939</v>
      </c>
      <c r="BA12" s="14">
        <f t="shared" si="16"/>
        <v>739.5488365549643</v>
      </c>
      <c r="BB12" s="14">
        <f t="shared" si="16"/>
        <v>673.9982941392832</v>
      </c>
      <c r="BC12" s="14">
        <f t="shared" si="16"/>
        <v>609.7587625719159</v>
      </c>
      <c r="BD12" s="14">
        <f t="shared" si="16"/>
        <v>546.8040216358958</v>
      </c>
      <c r="BE12" s="14">
        <f t="shared" si="16"/>
        <v>485.1083755185962</v>
      </c>
      <c r="BF12" s="14">
        <f t="shared" si="16"/>
        <v>424.64664232364254</v>
      </c>
      <c r="BG12" s="14">
        <f t="shared" si="16"/>
        <v>365.39414379258795</v>
      </c>
      <c r="BH12" s="14">
        <f t="shared" si="16"/>
        <v>307.32669523215446</v>
      </c>
      <c r="BI12" s="14">
        <f t="shared" si="16"/>
        <v>250.42059564292964</v>
      </c>
      <c r="BJ12" s="14">
        <f t="shared" si="16"/>
        <v>194.65261804548933</v>
      </c>
      <c r="BK12" s="14">
        <f t="shared" si="16"/>
        <v>716.5239387958933</v>
      </c>
      <c r="BL12" s="14">
        <f t="shared" si="16"/>
        <v>662.9643731113116</v>
      </c>
      <c r="BM12" s="14">
        <f t="shared" si="16"/>
        <v>610.4759987404216</v>
      </c>
      <c r="BN12" s="14">
        <f t="shared" si="16"/>
        <v>559.0373918569493</v>
      </c>
      <c r="BO12" s="14">
        <f t="shared" si="16"/>
        <v>508.6275571111465</v>
      </c>
      <c r="BP12" s="14">
        <f t="shared" si="16"/>
        <v>459.22591906025974</v>
      </c>
      <c r="BQ12" s="14">
        <f t="shared" si="16"/>
        <v>410.8123137703908</v>
      </c>
      <c r="BR12" s="14">
        <f t="shared" si="16"/>
        <v>363.3669805863192</v>
      </c>
      <c r="BS12" s="14">
        <f t="shared" si="16"/>
        <v>316.870554065929</v>
      </c>
      <c r="BT12" s="14">
        <f t="shared" si="16"/>
        <v>271.3040560759466</v>
      </c>
      <c r="BU12" s="14">
        <f t="shared" si="16"/>
        <v>226.64888804576393</v>
      </c>
      <c r="BV12" s="14">
        <f t="shared" si="16"/>
        <v>182.88682337618488</v>
      </c>
      <c r="BW12" s="14">
        <f t="shared" si="16"/>
        <v>654.6418805142472</v>
      </c>
      <c r="BX12" s="14">
        <f t="shared" si="16"/>
        <v>611.7550571380597</v>
      </c>
      <c r="BY12" s="14">
        <f t="shared" si="16"/>
        <v>568.8682337618723</v>
      </c>
      <c r="BZ12" s="14">
        <f t="shared" si="16"/>
        <v>525.9814103856847</v>
      </c>
      <c r="CA12" s="14">
        <f t="shared" si="16"/>
        <v>483.0945870094973</v>
      </c>
      <c r="CB12" s="14">
        <f aca="true" t="shared" si="17" ref="CB12:CU12">CB9+CB10+CB11</f>
        <v>440.2077636333098</v>
      </c>
      <c r="CC12" s="14">
        <f t="shared" si="17"/>
        <v>397.32094025712234</v>
      </c>
      <c r="CD12" s="14">
        <f t="shared" si="17"/>
        <v>354.4341168809349</v>
      </c>
      <c r="CE12" s="14">
        <f t="shared" si="17"/>
        <v>311.5472935047474</v>
      </c>
      <c r="CF12" s="14">
        <f t="shared" si="17"/>
        <v>268.66047012855995</v>
      </c>
      <c r="CG12" s="14">
        <f t="shared" si="17"/>
        <v>225.77364675237249</v>
      </c>
      <c r="CH12" s="14">
        <f t="shared" si="17"/>
        <v>182.88682337618496</v>
      </c>
      <c r="CI12" s="14">
        <f t="shared" si="17"/>
        <v>611.7550571380598</v>
      </c>
      <c r="CJ12" s="14">
        <f t="shared" si="17"/>
        <v>568.8682337618723</v>
      </c>
      <c r="CK12" s="14">
        <f t="shared" si="17"/>
        <v>525.9814103856849</v>
      </c>
      <c r="CL12" s="14">
        <f t="shared" si="17"/>
        <v>483.09458700949745</v>
      </c>
      <c r="CM12" s="14">
        <f t="shared" si="17"/>
        <v>440.2077636333099</v>
      </c>
      <c r="CN12" s="14">
        <f t="shared" si="17"/>
        <v>397.32094025712246</v>
      </c>
      <c r="CO12" s="14">
        <f t="shared" si="17"/>
        <v>354.434116880935</v>
      </c>
      <c r="CP12" s="14">
        <f t="shared" si="17"/>
        <v>311.54729350474753</v>
      </c>
      <c r="CQ12" s="14">
        <f t="shared" si="17"/>
        <v>268.66047012856006</v>
      </c>
      <c r="CR12" s="14">
        <f t="shared" si="17"/>
        <v>225.7736467523726</v>
      </c>
      <c r="CS12" s="14">
        <f t="shared" si="17"/>
        <v>182.88682337618508</v>
      </c>
      <c r="CT12" s="14">
        <f t="shared" si="17"/>
        <v>0</v>
      </c>
      <c r="CU12" s="14">
        <f t="shared" si="17"/>
        <v>186.74663748004195</v>
      </c>
      <c r="CV12" s="2"/>
    </row>
    <row r="13" spans="1:98" ht="12.75">
      <c r="A13" t="s">
        <v>46</v>
      </c>
      <c r="B13" s="2"/>
      <c r="C13" s="2">
        <f>140+C4+C5+C6-C9-C11</f>
        <v>1677.5494863867993</v>
      </c>
      <c r="D13" s="2">
        <f>140+D4+D5+D6-D9-D14</f>
        <v>1486.3821348459596</v>
      </c>
      <c r="E13" s="2">
        <f aca="true" t="shared" si="18" ref="E13:BP13">140+E4+E5+E6-E9-E14</f>
        <v>1298.5652812504975</v>
      </c>
      <c r="F13" s="2">
        <f t="shared" si="18"/>
        <v>1114.0304970942493</v>
      </c>
      <c r="G13" s="2">
        <f t="shared" si="18"/>
        <v>932.710718185532</v>
      </c>
      <c r="H13" s="2">
        <f t="shared" si="18"/>
        <v>754.5402173480886</v>
      </c>
      <c r="I13" s="2">
        <f t="shared" si="18"/>
        <v>579.4545776679728</v>
      </c>
      <c r="J13" s="2">
        <f t="shared" si="18"/>
        <v>407.3906662754599</v>
      </c>
      <c r="K13" s="2">
        <f t="shared" si="18"/>
        <v>238.28660865127983</v>
      </c>
      <c r="L13" s="2">
        <f t="shared" si="18"/>
        <v>72.08176344668732</v>
      </c>
      <c r="M13" s="2">
        <f t="shared" si="18"/>
        <v>-91.28330219290797</v>
      </c>
      <c r="N13" s="2">
        <f t="shared" si="18"/>
        <v>-160.30968471133667</v>
      </c>
      <c r="O13" s="2">
        <f t="shared" si="18"/>
        <v>1363.3239940143833</v>
      </c>
      <c r="P13" s="2">
        <f t="shared" si="18"/>
        <v>1213.4525447996589</v>
      </c>
      <c r="Q13" s="2">
        <f t="shared" si="18"/>
        <v>1066.2107096612253</v>
      </c>
      <c r="R13" s="2">
        <f t="shared" si="18"/>
        <v>921.5447928728333</v>
      </c>
      <c r="S13" s="2">
        <f t="shared" si="18"/>
        <v>779.4021693124234</v>
      </c>
      <c r="T13" s="2">
        <f t="shared" si="18"/>
        <v>639.7312630401132</v>
      </c>
      <c r="U13" s="2">
        <f t="shared" si="18"/>
        <v>502.48152630459083</v>
      </c>
      <c r="V13" s="2">
        <f t="shared" si="18"/>
        <v>367.6034189693548</v>
      </c>
      <c r="W13" s="2">
        <f t="shared" si="18"/>
        <v>235.04838835039595</v>
      </c>
      <c r="X13" s="2">
        <f t="shared" si="18"/>
        <v>104.76884945709759</v>
      </c>
      <c r="Y13" s="2">
        <f t="shared" si="18"/>
        <v>-23.281834371713614</v>
      </c>
      <c r="Z13" s="2">
        <f t="shared" si="18"/>
        <v>-125.79769056963883</v>
      </c>
      <c r="AA13" s="2">
        <f t="shared" si="18"/>
        <v>1069.8231379720082</v>
      </c>
      <c r="AB13" s="2">
        <f t="shared" si="18"/>
        <v>952.216505362843</v>
      </c>
      <c r="AC13" s="2">
        <f t="shared" si="18"/>
        <v>836.673374896312</v>
      </c>
      <c r="AD13" s="2">
        <f t="shared" si="18"/>
        <v>723.1516106380338</v>
      </c>
      <c r="AE13" s="2">
        <f t="shared" si="18"/>
        <v>611.6099167746402</v>
      </c>
      <c r="AF13" s="2">
        <f t="shared" si="18"/>
        <v>502.00782080356237</v>
      </c>
      <c r="AG13" s="2">
        <f t="shared" si="18"/>
        <v>394.30565705899943</v>
      </c>
      <c r="AH13" s="2">
        <f t="shared" si="18"/>
        <v>288.4645505673423</v>
      </c>
      <c r="AI13" s="2">
        <f t="shared" si="18"/>
        <v>184.4464012254669</v>
      </c>
      <c r="AJ13" s="2">
        <f t="shared" si="18"/>
        <v>82.21386829543746</v>
      </c>
      <c r="AK13" s="2">
        <f t="shared" si="18"/>
        <v>-18.269644790707957</v>
      </c>
      <c r="AL13" s="2">
        <f t="shared" si="18"/>
        <v>-98.71555159721112</v>
      </c>
      <c r="AM13" s="2">
        <f t="shared" si="18"/>
        <v>839.5081078050771</v>
      </c>
      <c r="AN13" s="2">
        <f t="shared" si="18"/>
        <v>747.2202163745308</v>
      </c>
      <c r="AO13" s="2">
        <f t="shared" si="18"/>
        <v>656.551589584772</v>
      </c>
      <c r="AP13" s="2">
        <f t="shared" si="18"/>
        <v>567.4691626634217</v>
      </c>
      <c r="AQ13" s="2">
        <f t="shared" si="18"/>
        <v>479.94053009510947</v>
      </c>
      <c r="AR13" s="2">
        <f t="shared" si="18"/>
        <v>393.93393243021825</v>
      </c>
      <c r="AS13" s="2">
        <f t="shared" si="18"/>
        <v>309.4182433574359</v>
      </c>
      <c r="AT13" s="2">
        <f t="shared" si="18"/>
        <v>226.3629570348367</v>
      </c>
      <c r="AU13" s="2">
        <f t="shared" si="18"/>
        <v>144.73817567432314</v>
      </c>
      <c r="AV13" s="2">
        <f t="shared" si="18"/>
        <v>64.51459737436033</v>
      </c>
      <c r="AW13" s="2">
        <f t="shared" si="18"/>
        <v>-14.33649580396252</v>
      </c>
      <c r="AX13" s="2">
        <f t="shared" si="18"/>
        <v>-77.46374423103711</v>
      </c>
      <c r="AY13" s="2">
        <f t="shared" si="18"/>
        <v>658.7760519056012</v>
      </c>
      <c r="AZ13" s="2">
        <f t="shared" si="18"/>
        <v>586.3562001018299</v>
      </c>
      <c r="BA13" s="2">
        <f t="shared" si="18"/>
        <v>515.2070123418372</v>
      </c>
      <c r="BB13" s="2">
        <f t="shared" si="18"/>
        <v>445.3025421457703</v>
      </c>
      <c r="BC13" s="2">
        <f t="shared" si="18"/>
        <v>376.61736036377727</v>
      </c>
      <c r="BD13" s="2">
        <f t="shared" si="18"/>
        <v>309.12654482460664</v>
      </c>
      <c r="BE13" s="2">
        <f t="shared" si="18"/>
        <v>242.80567019122392</v>
      </c>
      <c r="BF13" s="2">
        <f t="shared" si="18"/>
        <v>177.63079801929814</v>
      </c>
      <c r="BG13" s="2">
        <f t="shared" si="18"/>
        <v>113.57846701450654</v>
      </c>
      <c r="BH13" s="2">
        <f t="shared" si="18"/>
        <v>50.62568348467755</v>
      </c>
      <c r="BI13" s="2">
        <f t="shared" si="18"/>
        <v>-11.25008801712346</v>
      </c>
      <c r="BJ13" s="2">
        <f t="shared" si="18"/>
        <v>-60.78709558120994</v>
      </c>
      <c r="BK13" s="2">
        <f t="shared" si="18"/>
        <v>516.9525851263097</v>
      </c>
      <c r="BL13" s="2">
        <f t="shared" si="18"/>
        <v>460.1235162854946</v>
      </c>
      <c r="BM13" s="2">
        <f t="shared" si="18"/>
        <v>404.291558770081</v>
      </c>
      <c r="BN13" s="2">
        <f t="shared" si="18"/>
        <v>349.4363519434064</v>
      </c>
      <c r="BO13" s="2">
        <f t="shared" si="18"/>
        <v>295.5379411263116</v>
      </c>
      <c r="BP13" s="2">
        <f t="shared" si="18"/>
        <v>242.57676947422397</v>
      </c>
      <c r="BQ13" s="2">
        <f aca="true" t="shared" si="19" ref="BQ13:CS13">140+BQ4+BQ5+BQ6-BQ9-BQ14</f>
        <v>190.53367001668948</v>
      </c>
      <c r="BR13" s="2">
        <f t="shared" si="19"/>
        <v>139.3898578561015</v>
      </c>
      <c r="BS13" s="2">
        <f t="shared" si="19"/>
        <v>89.12692252244449</v>
      </c>
      <c r="BT13" s="2">
        <f t="shared" si="19"/>
        <v>39.726820480931025</v>
      </c>
      <c r="BU13" s="2">
        <f t="shared" si="19"/>
        <v>-8.828132210525325</v>
      </c>
      <c r="BV13" s="2">
        <f t="shared" si="19"/>
        <v>-47.700650489841166</v>
      </c>
      <c r="BW13" s="2">
        <f t="shared" si="19"/>
        <v>467.89524303420546</v>
      </c>
      <c r="BX13" s="2">
        <f t="shared" si="19"/>
        <v>422.5522912832637</v>
      </c>
      <c r="BY13" s="2">
        <f t="shared" si="19"/>
        <v>377.0733106770692</v>
      </c>
      <c r="BZ13" s="2">
        <f t="shared" si="19"/>
        <v>331.45789312905595</v>
      </c>
      <c r="CA13" s="2">
        <f t="shared" si="19"/>
        <v>285.7056293283988</v>
      </c>
      <c r="CB13" s="2">
        <f t="shared" si="19"/>
        <v>239.81610873633966</v>
      </c>
      <c r="CC13" s="2">
        <f t="shared" si="19"/>
        <v>193.78891958250435</v>
      </c>
      <c r="CD13" s="2">
        <f t="shared" si="19"/>
        <v>147.62364886120753</v>
      </c>
      <c r="CE13" s="2">
        <f t="shared" si="19"/>
        <v>101.31988232774683</v>
      </c>
      <c r="CF13" s="2">
        <f t="shared" si="19"/>
        <v>54.87720449468574</v>
      </c>
      <c r="CG13" s="2">
        <f t="shared" si="19"/>
        <v>8.295198628125462</v>
      </c>
      <c r="CH13" s="2">
        <f t="shared" si="19"/>
        <v>-38.426553256034566</v>
      </c>
      <c r="CI13" s="2">
        <f t="shared" si="19"/>
        <v>425.00841965801794</v>
      </c>
      <c r="CJ13" s="2">
        <f t="shared" si="19"/>
        <v>379.5368074369476</v>
      </c>
      <c r="CK13" s="2">
        <f t="shared" si="19"/>
        <v>333.9287803792142</v>
      </c>
      <c r="CL13" s="2">
        <f t="shared" si="19"/>
        <v>288.1839292403075</v>
      </c>
      <c r="CM13" s="2">
        <f t="shared" si="19"/>
        <v>242.30184354798408</v>
      </c>
      <c r="CN13" s="2">
        <f t="shared" si="19"/>
        <v>196.2821115985837</v>
      </c>
      <c r="CO13" s="2">
        <f t="shared" si="19"/>
        <v>150.12432045333512</v>
      </c>
      <c r="CP13" s="2">
        <f t="shared" si="19"/>
        <v>103.82805593465079</v>
      </c>
      <c r="CQ13" s="2">
        <f t="shared" si="19"/>
        <v>57.39290262241042</v>
      </c>
      <c r="CR13" s="2">
        <f t="shared" si="19"/>
        <v>10.818443850233308</v>
      </c>
      <c r="CS13" s="2">
        <f t="shared" si="19"/>
        <v>-35.8957382982604</v>
      </c>
      <c r="CT13" s="2"/>
    </row>
    <row r="14" spans="1:98" ht="12.75">
      <c r="A14" t="s">
        <v>47</v>
      </c>
      <c r="B14" s="2"/>
      <c r="C14" s="2"/>
      <c r="D14" s="2">
        <f>C11+D25</f>
        <v>411.1673515408396</v>
      </c>
      <c r="E14" s="2">
        <f aca="true" t="shared" si="20" ref="E14:BP14">D11+E25</f>
        <v>422.5842051363017</v>
      </c>
      <c r="F14" s="2">
        <f t="shared" si="20"/>
        <v>434.2469892925502</v>
      </c>
      <c r="G14" s="2">
        <f t="shared" si="20"/>
        <v>446.15220820126746</v>
      </c>
      <c r="H14" s="2">
        <f t="shared" si="20"/>
        <v>458.2964402387109</v>
      </c>
      <c r="I14" s="2">
        <f t="shared" si="20"/>
        <v>470.6763364948266</v>
      </c>
      <c r="J14" s="2">
        <f t="shared" si="20"/>
        <v>483.2886193318195</v>
      </c>
      <c r="K14" s="2">
        <f t="shared" si="20"/>
        <v>496.13008097159</v>
      </c>
      <c r="L14" s="2">
        <f t="shared" si="20"/>
        <v>509.1975821114611</v>
      </c>
      <c r="M14" s="2">
        <f t="shared" si="20"/>
        <v>522.4880505676294</v>
      </c>
      <c r="N14" s="2">
        <f t="shared" si="20"/>
        <v>444.4413278462997</v>
      </c>
      <c r="O14" s="2">
        <f t="shared" si="20"/>
        <v>297.1034910171097</v>
      </c>
      <c r="P14" s="2">
        <f t="shared" si="20"/>
        <v>305.72592995957035</v>
      </c>
      <c r="Q14" s="2">
        <f t="shared" si="20"/>
        <v>314.54373503118507</v>
      </c>
      <c r="R14" s="2">
        <f t="shared" si="20"/>
        <v>323.5541023540948</v>
      </c>
      <c r="S14" s="2">
        <f t="shared" si="20"/>
        <v>332.75428743833186</v>
      </c>
      <c r="T14" s="2">
        <f t="shared" si="20"/>
        <v>342.141604003993</v>
      </c>
      <c r="U14" s="2">
        <f t="shared" si="20"/>
        <v>351.71342282699914</v>
      </c>
      <c r="V14" s="2">
        <f t="shared" si="20"/>
        <v>361.4671706079693</v>
      </c>
      <c r="W14" s="2">
        <f t="shared" si="20"/>
        <v>371.4003288637475</v>
      </c>
      <c r="X14" s="2">
        <f t="shared" si="20"/>
        <v>381.5104328411289</v>
      </c>
      <c r="Y14" s="2">
        <f t="shared" si="20"/>
        <v>391.79507045234146</v>
      </c>
      <c r="Z14" s="2">
        <f t="shared" si="20"/>
        <v>378.90020135702</v>
      </c>
      <c r="AA14" s="2">
        <f t="shared" si="20"/>
        <v>263.2817367582456</v>
      </c>
      <c r="AB14" s="2">
        <f t="shared" si="20"/>
        <v>270.04790879577666</v>
      </c>
      <c r="AC14" s="2">
        <f t="shared" si="20"/>
        <v>276.9673879021063</v>
      </c>
      <c r="AD14" s="2">
        <f t="shared" si="20"/>
        <v>284.0379738273871</v>
      </c>
      <c r="AE14" s="2">
        <f t="shared" si="20"/>
        <v>291.25751292444335</v>
      </c>
      <c r="AF14" s="2">
        <f t="shared" si="20"/>
        <v>298.6238972245104</v>
      </c>
      <c r="AG14" s="2">
        <f t="shared" si="20"/>
        <v>306.1350635314829</v>
      </c>
      <c r="AH14" s="2">
        <f t="shared" si="20"/>
        <v>313.78899253430137</v>
      </c>
      <c r="AI14" s="2">
        <f t="shared" si="20"/>
        <v>321.5837079371149</v>
      </c>
      <c r="AJ14" s="2">
        <f t="shared" si="20"/>
        <v>329.5172756068638</v>
      </c>
      <c r="AK14" s="2">
        <f t="shared" si="20"/>
        <v>337.5878027379342</v>
      </c>
      <c r="AL14" s="2">
        <f t="shared" si="20"/>
        <v>327.46898330846386</v>
      </c>
      <c r="AM14" s="2">
        <f t="shared" si="20"/>
        <v>236.7412405652656</v>
      </c>
      <c r="AN14" s="2">
        <f t="shared" si="20"/>
        <v>242.05076891878298</v>
      </c>
      <c r="AO14" s="2">
        <f t="shared" si="20"/>
        <v>247.48059989305335</v>
      </c>
      <c r="AP14" s="2">
        <f t="shared" si="20"/>
        <v>253.0290069152251</v>
      </c>
      <c r="AQ14" s="2">
        <f t="shared" si="20"/>
        <v>258.6942999823424</v>
      </c>
      <c r="AR14" s="2">
        <f t="shared" si="20"/>
        <v>264.4748249360625</v>
      </c>
      <c r="AS14" s="2">
        <f t="shared" si="20"/>
        <v>270.36896275189713</v>
      </c>
      <c r="AT14" s="2">
        <f t="shared" si="20"/>
        <v>276.3751288426876</v>
      </c>
      <c r="AU14" s="2">
        <f t="shared" si="20"/>
        <v>282.4917723760286</v>
      </c>
      <c r="AV14" s="2">
        <f t="shared" si="20"/>
        <v>288.7173756053623</v>
      </c>
      <c r="AW14" s="2">
        <f t="shared" si="20"/>
        <v>295.0504532144687</v>
      </c>
      <c r="AX14" s="2">
        <f t="shared" si="20"/>
        <v>287.11004638371105</v>
      </c>
      <c r="AY14" s="2">
        <f t="shared" si="20"/>
        <v>215.91446934641476</v>
      </c>
      <c r="AZ14" s="2">
        <f t="shared" si="20"/>
        <v>220.08094504056393</v>
      </c>
      <c r="BA14" s="2">
        <f t="shared" si="20"/>
        <v>224.3418242131271</v>
      </c>
      <c r="BB14" s="2">
        <f t="shared" si="20"/>
        <v>228.69575199351289</v>
      </c>
      <c r="BC14" s="2">
        <f t="shared" si="20"/>
        <v>233.14140220813863</v>
      </c>
      <c r="BD14" s="2">
        <f t="shared" si="20"/>
        <v>237.6774768112891</v>
      </c>
      <c r="BE14" s="2">
        <f t="shared" si="20"/>
        <v>242.30270532737225</v>
      </c>
      <c r="BF14" s="2">
        <f t="shared" si="20"/>
        <v>247.0158443043444</v>
      </c>
      <c r="BG14" s="2">
        <f t="shared" si="20"/>
        <v>251.8156767780814</v>
      </c>
      <c r="BH14" s="2">
        <f t="shared" si="20"/>
        <v>256.7010117474769</v>
      </c>
      <c r="BI14" s="2">
        <f t="shared" si="20"/>
        <v>261.6706836600531</v>
      </c>
      <c r="BJ14" s="2">
        <f t="shared" si="20"/>
        <v>255.43971362669927</v>
      </c>
      <c r="BK14" s="2">
        <f t="shared" si="20"/>
        <v>199.57135366958357</v>
      </c>
      <c r="BL14" s="2">
        <f t="shared" si="20"/>
        <v>202.84085682581699</v>
      </c>
      <c r="BM14" s="2">
        <f t="shared" si="20"/>
        <v>206.1844399703406</v>
      </c>
      <c r="BN14" s="2">
        <f t="shared" si="20"/>
        <v>209.60103991354285</v>
      </c>
      <c r="BO14" s="2">
        <f t="shared" si="20"/>
        <v>213.0896159848349</v>
      </c>
      <c r="BP14" s="2">
        <f t="shared" si="20"/>
        <v>216.64914958603578</v>
      </c>
      <c r="BQ14" s="2">
        <f aca="true" t="shared" si="21" ref="BQ14:CS14">BP11+BQ25</f>
        <v>220.27864375370132</v>
      </c>
      <c r="BR14" s="2">
        <f t="shared" si="21"/>
        <v>223.9771227302177</v>
      </c>
      <c r="BS14" s="2">
        <f t="shared" si="21"/>
        <v>227.74363154348453</v>
      </c>
      <c r="BT14" s="2">
        <f t="shared" si="21"/>
        <v>231.5772355950156</v>
      </c>
      <c r="BU14" s="2">
        <f t="shared" si="21"/>
        <v>235.47702025628925</v>
      </c>
      <c r="BV14" s="2">
        <f t="shared" si="21"/>
        <v>230.58747386602604</v>
      </c>
      <c r="BW14" s="2">
        <f t="shared" si="21"/>
        <v>186.74663748004176</v>
      </c>
      <c r="BX14" s="2">
        <f t="shared" si="21"/>
        <v>189.202765854796</v>
      </c>
      <c r="BY14" s="2">
        <f t="shared" si="21"/>
        <v>191.7949230848031</v>
      </c>
      <c r="BZ14" s="2">
        <f t="shared" si="21"/>
        <v>194.52351725662876</v>
      </c>
      <c r="CA14" s="2">
        <f t="shared" si="21"/>
        <v>197.38895768109847</v>
      </c>
      <c r="CB14" s="2">
        <f t="shared" si="21"/>
        <v>200.39165489697015</v>
      </c>
      <c r="CC14" s="2">
        <f t="shared" si="21"/>
        <v>203.532020674618</v>
      </c>
      <c r="CD14" s="2">
        <f t="shared" si="21"/>
        <v>206.81046801972735</v>
      </c>
      <c r="CE14" s="2">
        <f t="shared" si="21"/>
        <v>210.2274111770006</v>
      </c>
      <c r="CF14" s="2">
        <f t="shared" si="21"/>
        <v>213.7832656338742</v>
      </c>
      <c r="CG14" s="2">
        <f t="shared" si="21"/>
        <v>217.47844812424702</v>
      </c>
      <c r="CH14" s="2">
        <f t="shared" si="21"/>
        <v>221.31337663221953</v>
      </c>
      <c r="CI14" s="2">
        <f t="shared" si="21"/>
        <v>186.74663748004184</v>
      </c>
      <c r="CJ14" s="2">
        <f t="shared" si="21"/>
        <v>189.33142632492465</v>
      </c>
      <c r="CK14" s="2">
        <f t="shared" si="21"/>
        <v>192.05263000647068</v>
      </c>
      <c r="CL14" s="2">
        <f t="shared" si="21"/>
        <v>194.9106577691899</v>
      </c>
      <c r="CM14" s="2">
        <f t="shared" si="21"/>
        <v>197.90592008532585</v>
      </c>
      <c r="CN14" s="2">
        <f t="shared" si="21"/>
        <v>201.03882865853876</v>
      </c>
      <c r="CO14" s="2">
        <f t="shared" si="21"/>
        <v>204.30979642759988</v>
      </c>
      <c r="CP14" s="2">
        <f t="shared" si="21"/>
        <v>207.71923757009674</v>
      </c>
      <c r="CQ14" s="2">
        <f t="shared" si="21"/>
        <v>211.26756750614965</v>
      </c>
      <c r="CR14" s="2">
        <f t="shared" si="21"/>
        <v>214.9552029021393</v>
      </c>
      <c r="CS14" s="2">
        <f t="shared" si="21"/>
        <v>218.78256167444547</v>
      </c>
      <c r="CT14" s="2"/>
    </row>
    <row r="15" spans="1:98" ht="18">
      <c r="A15" s="16" t="s">
        <v>37</v>
      </c>
      <c r="B15" s="2"/>
      <c r="C15" s="2"/>
      <c r="D15" s="2"/>
      <c r="E15" s="2"/>
      <c r="F15" s="2"/>
      <c r="G15" s="8" t="s">
        <v>18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</row>
    <row r="16" spans="2:98" ht="12.75">
      <c r="B16" s="9"/>
      <c r="C16" s="29">
        <v>36129</v>
      </c>
      <c r="D16" s="29">
        <v>36160</v>
      </c>
      <c r="E16" s="29">
        <v>36191</v>
      </c>
      <c r="F16" s="29">
        <v>36219</v>
      </c>
      <c r="G16" s="29">
        <v>36250</v>
      </c>
      <c r="H16" s="29">
        <v>36280</v>
      </c>
      <c r="I16" s="29">
        <v>36311</v>
      </c>
      <c r="J16" s="29">
        <v>36341</v>
      </c>
      <c r="K16" s="29">
        <v>36372</v>
      </c>
      <c r="L16" s="29">
        <v>36403</v>
      </c>
      <c r="M16" s="29">
        <v>36433</v>
      </c>
      <c r="N16" s="29">
        <v>36464</v>
      </c>
      <c r="O16" s="29">
        <f>O2</f>
        <v>36494</v>
      </c>
      <c r="P16" s="29">
        <f aca="true" t="shared" si="22" ref="P16:CA16">P2</f>
        <v>36525</v>
      </c>
      <c r="Q16" s="29">
        <f t="shared" si="22"/>
        <v>36556</v>
      </c>
      <c r="R16" s="29">
        <f t="shared" si="22"/>
        <v>36585</v>
      </c>
      <c r="S16" s="29">
        <f t="shared" si="22"/>
        <v>36616</v>
      </c>
      <c r="T16" s="29">
        <f t="shared" si="22"/>
        <v>36646</v>
      </c>
      <c r="U16" s="29">
        <f t="shared" si="22"/>
        <v>36677</v>
      </c>
      <c r="V16" s="29">
        <f t="shared" si="22"/>
        <v>36707</v>
      </c>
      <c r="W16" s="29">
        <f t="shared" si="22"/>
        <v>36738</v>
      </c>
      <c r="X16" s="29">
        <f t="shared" si="22"/>
        <v>36769</v>
      </c>
      <c r="Y16" s="29">
        <f t="shared" si="22"/>
        <v>36799</v>
      </c>
      <c r="Z16" s="29">
        <f t="shared" si="22"/>
        <v>36830</v>
      </c>
      <c r="AA16" s="29">
        <f t="shared" si="22"/>
        <v>36860</v>
      </c>
      <c r="AB16" s="29">
        <f t="shared" si="22"/>
        <v>36891</v>
      </c>
      <c r="AC16" s="29">
        <f t="shared" si="22"/>
        <v>36922</v>
      </c>
      <c r="AD16" s="29">
        <f t="shared" si="22"/>
        <v>36950</v>
      </c>
      <c r="AE16" s="29">
        <f t="shared" si="22"/>
        <v>36981</v>
      </c>
      <c r="AF16" s="29">
        <f t="shared" si="22"/>
        <v>37011</v>
      </c>
      <c r="AG16" s="29">
        <f t="shared" si="22"/>
        <v>37042</v>
      </c>
      <c r="AH16" s="29">
        <f t="shared" si="22"/>
        <v>37072</v>
      </c>
      <c r="AI16" s="29">
        <f t="shared" si="22"/>
        <v>37103</v>
      </c>
      <c r="AJ16" s="29">
        <f t="shared" si="22"/>
        <v>37134</v>
      </c>
      <c r="AK16" s="29">
        <f t="shared" si="22"/>
        <v>37164</v>
      </c>
      <c r="AL16" s="29">
        <f t="shared" si="22"/>
        <v>37195</v>
      </c>
      <c r="AM16" s="29">
        <f t="shared" si="22"/>
        <v>37225</v>
      </c>
      <c r="AN16" s="29">
        <f t="shared" si="22"/>
        <v>37256</v>
      </c>
      <c r="AO16" s="29">
        <f t="shared" si="22"/>
        <v>37287</v>
      </c>
      <c r="AP16" s="29">
        <f t="shared" si="22"/>
        <v>37315</v>
      </c>
      <c r="AQ16" s="29">
        <f t="shared" si="22"/>
        <v>37346</v>
      </c>
      <c r="AR16" s="29">
        <f t="shared" si="22"/>
        <v>37376</v>
      </c>
      <c r="AS16" s="29">
        <f t="shared" si="22"/>
        <v>37407</v>
      </c>
      <c r="AT16" s="29">
        <f t="shared" si="22"/>
        <v>37437</v>
      </c>
      <c r="AU16" s="29">
        <f t="shared" si="22"/>
        <v>37468</v>
      </c>
      <c r="AV16" s="29">
        <f t="shared" si="22"/>
        <v>37499</v>
      </c>
      <c r="AW16" s="29">
        <f t="shared" si="22"/>
        <v>37529</v>
      </c>
      <c r="AX16" s="29">
        <f t="shared" si="22"/>
        <v>37560</v>
      </c>
      <c r="AY16" s="29">
        <f t="shared" si="22"/>
        <v>37590</v>
      </c>
      <c r="AZ16" s="29">
        <f t="shared" si="22"/>
        <v>37621</v>
      </c>
      <c r="BA16" s="29">
        <f t="shared" si="22"/>
        <v>37652</v>
      </c>
      <c r="BB16" s="29">
        <f t="shared" si="22"/>
        <v>37680</v>
      </c>
      <c r="BC16" s="29">
        <f t="shared" si="22"/>
        <v>37711</v>
      </c>
      <c r="BD16" s="29">
        <f t="shared" si="22"/>
        <v>37741</v>
      </c>
      <c r="BE16" s="29">
        <f t="shared" si="22"/>
        <v>37772</v>
      </c>
      <c r="BF16" s="29">
        <f t="shared" si="22"/>
        <v>37802</v>
      </c>
      <c r="BG16" s="29">
        <f t="shared" si="22"/>
        <v>37833</v>
      </c>
      <c r="BH16" s="29">
        <f t="shared" si="22"/>
        <v>37864</v>
      </c>
      <c r="BI16" s="29">
        <f t="shared" si="22"/>
        <v>37894</v>
      </c>
      <c r="BJ16" s="29">
        <f t="shared" si="22"/>
        <v>37925</v>
      </c>
      <c r="BK16" s="29">
        <f t="shared" si="22"/>
        <v>37955</v>
      </c>
      <c r="BL16" s="29">
        <f t="shared" si="22"/>
        <v>37986</v>
      </c>
      <c r="BM16" s="29">
        <f t="shared" si="22"/>
        <v>38017</v>
      </c>
      <c r="BN16" s="29">
        <f t="shared" si="22"/>
        <v>38046</v>
      </c>
      <c r="BO16" s="29">
        <f t="shared" si="22"/>
        <v>38077</v>
      </c>
      <c r="BP16" s="29">
        <f t="shared" si="22"/>
        <v>38107</v>
      </c>
      <c r="BQ16" s="29">
        <f t="shared" si="22"/>
        <v>38138</v>
      </c>
      <c r="BR16" s="29">
        <f t="shared" si="22"/>
        <v>38168</v>
      </c>
      <c r="BS16" s="29">
        <f t="shared" si="22"/>
        <v>38199</v>
      </c>
      <c r="BT16" s="29">
        <f t="shared" si="22"/>
        <v>38230</v>
      </c>
      <c r="BU16" s="29">
        <f t="shared" si="22"/>
        <v>38260</v>
      </c>
      <c r="BV16" s="29">
        <f t="shared" si="22"/>
        <v>38291</v>
      </c>
      <c r="BW16" s="29">
        <f t="shared" si="22"/>
        <v>38321</v>
      </c>
      <c r="BX16" s="29">
        <f t="shared" si="22"/>
        <v>38352</v>
      </c>
      <c r="BY16" s="29">
        <f t="shared" si="22"/>
        <v>38383</v>
      </c>
      <c r="BZ16" s="29">
        <f t="shared" si="22"/>
        <v>38411</v>
      </c>
      <c r="CA16" s="29">
        <f t="shared" si="22"/>
        <v>38442</v>
      </c>
      <c r="CB16" s="29">
        <f aca="true" t="shared" si="23" ref="CB16:CT16">CB2</f>
        <v>38472</v>
      </c>
      <c r="CC16" s="29">
        <f t="shared" si="23"/>
        <v>38503</v>
      </c>
      <c r="CD16" s="29">
        <f t="shared" si="23"/>
        <v>38533</v>
      </c>
      <c r="CE16" s="29">
        <f t="shared" si="23"/>
        <v>38564</v>
      </c>
      <c r="CF16" s="29">
        <f t="shared" si="23"/>
        <v>38595</v>
      </c>
      <c r="CG16" s="29">
        <f t="shared" si="23"/>
        <v>38625</v>
      </c>
      <c r="CH16" s="29">
        <f t="shared" si="23"/>
        <v>38656</v>
      </c>
      <c r="CI16" s="29">
        <f t="shared" si="23"/>
        <v>38686</v>
      </c>
      <c r="CJ16" s="29">
        <f t="shared" si="23"/>
        <v>38717</v>
      </c>
      <c r="CK16" s="29">
        <f t="shared" si="23"/>
        <v>38748</v>
      </c>
      <c r="CL16" s="29">
        <f t="shared" si="23"/>
        <v>38776</v>
      </c>
      <c r="CM16" s="29">
        <f t="shared" si="23"/>
        <v>38807</v>
      </c>
      <c r="CN16" s="29">
        <f t="shared" si="23"/>
        <v>38837</v>
      </c>
      <c r="CO16" s="29">
        <f t="shared" si="23"/>
        <v>38868</v>
      </c>
      <c r="CP16" s="29">
        <f t="shared" si="23"/>
        <v>38898</v>
      </c>
      <c r="CQ16" s="29">
        <f t="shared" si="23"/>
        <v>38929</v>
      </c>
      <c r="CR16" s="29">
        <f t="shared" si="23"/>
        <v>38960</v>
      </c>
      <c r="CS16" s="29">
        <f t="shared" si="23"/>
        <v>38990</v>
      </c>
      <c r="CT16" s="29">
        <f t="shared" si="23"/>
        <v>39021</v>
      </c>
    </row>
    <row r="17" spans="1:98" ht="12.75">
      <c r="A17" t="s">
        <v>42</v>
      </c>
      <c r="B17" s="2"/>
      <c r="C17" s="2">
        <v>297</v>
      </c>
      <c r="D17" s="2">
        <v>300</v>
      </c>
      <c r="E17" s="2">
        <f>D17*(1+$B$1)</f>
        <v>294</v>
      </c>
      <c r="F17" s="2">
        <f aca="true" t="shared" si="24" ref="F17:BQ17">E17*(1+$B$1)</f>
        <v>288.12</v>
      </c>
      <c r="G17" s="2">
        <f t="shared" si="24"/>
        <v>282.3576</v>
      </c>
      <c r="H17" s="2">
        <f t="shared" si="24"/>
        <v>276.710448</v>
      </c>
      <c r="I17" s="2">
        <f t="shared" si="24"/>
        <v>271.17623904</v>
      </c>
      <c r="J17" s="2">
        <f t="shared" si="24"/>
        <v>265.7527142592</v>
      </c>
      <c r="K17" s="2">
        <f t="shared" si="24"/>
        <v>260.43765997401596</v>
      </c>
      <c r="L17" s="2">
        <f t="shared" si="24"/>
        <v>255.22890677453563</v>
      </c>
      <c r="M17" s="2">
        <f t="shared" si="24"/>
        <v>250.1243286390449</v>
      </c>
      <c r="N17" s="2">
        <f t="shared" si="24"/>
        <v>245.121842066264</v>
      </c>
      <c r="O17" s="10">
        <f t="shared" si="24"/>
        <v>240.21940522493873</v>
      </c>
      <c r="P17" s="10">
        <f t="shared" si="24"/>
        <v>235.41501712043996</v>
      </c>
      <c r="Q17" s="10">
        <f t="shared" si="24"/>
        <v>230.70671677803116</v>
      </c>
      <c r="R17" s="10">
        <f t="shared" si="24"/>
        <v>226.09258244247053</v>
      </c>
      <c r="S17" s="10">
        <f t="shared" si="24"/>
        <v>221.57073079362112</v>
      </c>
      <c r="T17" s="10">
        <f t="shared" si="24"/>
        <v>217.1393161777487</v>
      </c>
      <c r="U17" s="10">
        <f t="shared" si="24"/>
        <v>212.79652985419372</v>
      </c>
      <c r="V17" s="10">
        <f t="shared" si="24"/>
        <v>208.54059925710985</v>
      </c>
      <c r="W17" s="10">
        <f t="shared" si="24"/>
        <v>204.36978727196765</v>
      </c>
      <c r="X17" s="10">
        <f t="shared" si="24"/>
        <v>200.2823915265283</v>
      </c>
      <c r="Y17" s="10">
        <f t="shared" si="24"/>
        <v>196.27674369599774</v>
      </c>
      <c r="Z17" s="10">
        <f t="shared" si="24"/>
        <v>192.35120882207778</v>
      </c>
      <c r="AA17" s="10">
        <f t="shared" si="24"/>
        <v>188.50418464563623</v>
      </c>
      <c r="AB17" s="2">
        <f t="shared" si="24"/>
        <v>184.7341009527235</v>
      </c>
      <c r="AC17" s="2">
        <f t="shared" si="24"/>
        <v>181.03941893366903</v>
      </c>
      <c r="AD17" s="2">
        <f t="shared" si="24"/>
        <v>177.41863055499564</v>
      </c>
      <c r="AE17" s="2">
        <f t="shared" si="24"/>
        <v>173.87025794389572</v>
      </c>
      <c r="AF17" s="2">
        <f t="shared" si="24"/>
        <v>170.3928527850178</v>
      </c>
      <c r="AG17" s="2">
        <f t="shared" si="24"/>
        <v>166.98499572931743</v>
      </c>
      <c r="AH17" s="2">
        <f t="shared" si="24"/>
        <v>163.64529581473107</v>
      </c>
      <c r="AI17" s="2">
        <f t="shared" si="24"/>
        <v>160.37238989843644</v>
      </c>
      <c r="AJ17" s="2">
        <f t="shared" si="24"/>
        <v>157.1649421004677</v>
      </c>
      <c r="AK17" s="2">
        <f t="shared" si="24"/>
        <v>154.02164325845834</v>
      </c>
      <c r="AL17" s="2">
        <f t="shared" si="24"/>
        <v>150.94121039328917</v>
      </c>
      <c r="AM17" s="2">
        <f t="shared" si="24"/>
        <v>147.9223861854234</v>
      </c>
      <c r="AN17" s="2">
        <f t="shared" si="24"/>
        <v>144.96393846171492</v>
      </c>
      <c r="AO17" s="2">
        <f t="shared" si="24"/>
        <v>142.0646596924806</v>
      </c>
      <c r="AP17" s="2">
        <f t="shared" si="24"/>
        <v>139.22336649863098</v>
      </c>
      <c r="AQ17" s="2">
        <f t="shared" si="24"/>
        <v>136.43889916865837</v>
      </c>
      <c r="AR17" s="2">
        <f t="shared" si="24"/>
        <v>133.7101211852852</v>
      </c>
      <c r="AS17" s="2">
        <f t="shared" si="24"/>
        <v>131.0359187615795</v>
      </c>
      <c r="AT17" s="2">
        <f t="shared" si="24"/>
        <v>128.4152003863479</v>
      </c>
      <c r="AU17" s="2">
        <f t="shared" si="24"/>
        <v>125.84689637862093</v>
      </c>
      <c r="AV17" s="2">
        <f t="shared" si="24"/>
        <v>123.32995845104851</v>
      </c>
      <c r="AW17" s="2">
        <f t="shared" si="24"/>
        <v>120.86335928202755</v>
      </c>
      <c r="AX17" s="2">
        <f t="shared" si="24"/>
        <v>118.44609209638699</v>
      </c>
      <c r="AY17" s="2">
        <f t="shared" si="24"/>
        <v>116.07717025445925</v>
      </c>
      <c r="AZ17" s="2">
        <f t="shared" si="24"/>
        <v>113.75562684937006</v>
      </c>
      <c r="BA17" s="2">
        <f t="shared" si="24"/>
        <v>111.48051431238265</v>
      </c>
      <c r="BB17" s="2">
        <f t="shared" si="24"/>
        <v>109.250904026135</v>
      </c>
      <c r="BC17" s="2">
        <f t="shared" si="24"/>
        <v>107.06588594561231</v>
      </c>
      <c r="BD17" s="2">
        <f t="shared" si="24"/>
        <v>104.92456822670006</v>
      </c>
      <c r="BE17" s="2">
        <f t="shared" si="24"/>
        <v>102.82607686216606</v>
      </c>
      <c r="BF17" s="2">
        <f t="shared" si="24"/>
        <v>100.76955532492273</v>
      </c>
      <c r="BG17" s="2">
        <f t="shared" si="24"/>
        <v>98.75416421842428</v>
      </c>
      <c r="BH17" s="2">
        <f t="shared" si="24"/>
        <v>96.7790809340558</v>
      </c>
      <c r="BI17" s="2">
        <f t="shared" si="24"/>
        <v>94.84349931537469</v>
      </c>
      <c r="BJ17" s="2">
        <f t="shared" si="24"/>
        <v>92.94662932906719</v>
      </c>
      <c r="BK17" s="2">
        <f t="shared" si="24"/>
        <v>91.08769674248585</v>
      </c>
      <c r="BL17" s="2">
        <f t="shared" si="24"/>
        <v>89.26594280763612</v>
      </c>
      <c r="BM17" s="2">
        <f t="shared" si="24"/>
        <v>87.4806239514834</v>
      </c>
      <c r="BN17" s="2">
        <f t="shared" si="24"/>
        <v>85.73101147245373</v>
      </c>
      <c r="BO17" s="2">
        <f t="shared" si="24"/>
        <v>84.01639124300465</v>
      </c>
      <c r="BP17" s="2">
        <f t="shared" si="24"/>
        <v>82.33606341814455</v>
      </c>
      <c r="BQ17" s="2">
        <f t="shared" si="24"/>
        <v>80.68934214978165</v>
      </c>
      <c r="BR17" s="2">
        <f aca="true" t="shared" si="25" ref="BR17:BW17">BQ17*(1+$B$1)</f>
        <v>79.07555530678601</v>
      </c>
      <c r="BS17" s="2">
        <f t="shared" si="25"/>
        <v>77.4940442006503</v>
      </c>
      <c r="BT17" s="2">
        <f t="shared" si="25"/>
        <v>75.94416331663729</v>
      </c>
      <c r="BU17" s="2">
        <f t="shared" si="25"/>
        <v>74.42528005030454</v>
      </c>
      <c r="BV17" s="2">
        <f t="shared" si="25"/>
        <v>72.93677444929844</v>
      </c>
      <c r="BW17" s="2">
        <f t="shared" si="25"/>
        <v>71.47803896031247</v>
      </c>
      <c r="BX17" s="2">
        <f>BW17*(1+$L$1)</f>
        <v>71.47803896031247</v>
      </c>
      <c r="BY17" s="2">
        <f aca="true" t="shared" si="26" ref="BY17:CT17">BX17*(1+$L$1)</f>
        <v>71.47803896031247</v>
      </c>
      <c r="BZ17" s="2">
        <f t="shared" si="26"/>
        <v>71.47803896031247</v>
      </c>
      <c r="CA17" s="2">
        <f t="shared" si="26"/>
        <v>71.47803896031247</v>
      </c>
      <c r="CB17" s="2">
        <f t="shared" si="26"/>
        <v>71.47803896031247</v>
      </c>
      <c r="CC17" s="2">
        <f t="shared" si="26"/>
        <v>71.47803896031247</v>
      </c>
      <c r="CD17" s="2">
        <f t="shared" si="26"/>
        <v>71.47803896031247</v>
      </c>
      <c r="CE17" s="2">
        <f t="shared" si="26"/>
        <v>71.47803896031247</v>
      </c>
      <c r="CF17" s="2">
        <f t="shared" si="26"/>
        <v>71.47803896031247</v>
      </c>
      <c r="CG17" s="2">
        <f t="shared" si="26"/>
        <v>71.47803896031247</v>
      </c>
      <c r="CH17" s="2">
        <f t="shared" si="26"/>
        <v>71.47803896031247</v>
      </c>
      <c r="CI17" s="2">
        <f t="shared" si="26"/>
        <v>71.47803896031247</v>
      </c>
      <c r="CJ17" s="2">
        <f t="shared" si="26"/>
        <v>71.47803896031247</v>
      </c>
      <c r="CK17" s="2">
        <f t="shared" si="26"/>
        <v>71.47803896031247</v>
      </c>
      <c r="CL17" s="2">
        <f t="shared" si="26"/>
        <v>71.47803896031247</v>
      </c>
      <c r="CM17" s="2">
        <f t="shared" si="26"/>
        <v>71.47803896031247</v>
      </c>
      <c r="CN17" s="2">
        <f t="shared" si="26"/>
        <v>71.47803896031247</v>
      </c>
      <c r="CO17" s="2">
        <f t="shared" si="26"/>
        <v>71.47803896031247</v>
      </c>
      <c r="CP17" s="2">
        <f t="shared" si="26"/>
        <v>71.47803896031247</v>
      </c>
      <c r="CQ17" s="2">
        <f t="shared" si="26"/>
        <v>71.47803896031247</v>
      </c>
      <c r="CR17" s="2">
        <f t="shared" si="26"/>
        <v>71.47803896031247</v>
      </c>
      <c r="CS17" s="2">
        <f t="shared" si="26"/>
        <v>71.47803896031247</v>
      </c>
      <c r="CT17" s="2">
        <f t="shared" si="26"/>
        <v>71.47803896031247</v>
      </c>
    </row>
    <row r="18" spans="1:98" ht="12.75">
      <c r="A18" t="s">
        <v>38</v>
      </c>
      <c r="B18" s="26">
        <v>0.75</v>
      </c>
      <c r="C18" s="2">
        <f>C17*$B$18</f>
        <v>222.75</v>
      </c>
      <c r="D18" s="2">
        <f aca="true" t="shared" si="27" ref="D18:BO18">D17*$B$18</f>
        <v>225</v>
      </c>
      <c r="E18" s="2">
        <f t="shared" si="27"/>
        <v>220.5</v>
      </c>
      <c r="F18" s="2">
        <f t="shared" si="27"/>
        <v>216.09</v>
      </c>
      <c r="G18" s="2">
        <f t="shared" si="27"/>
        <v>211.76819999999998</v>
      </c>
      <c r="H18" s="2">
        <f t="shared" si="27"/>
        <v>207.53283599999997</v>
      </c>
      <c r="I18" s="2">
        <f t="shared" si="27"/>
        <v>203.38217928</v>
      </c>
      <c r="J18" s="2">
        <f t="shared" si="27"/>
        <v>199.31453569439998</v>
      </c>
      <c r="K18" s="2">
        <f t="shared" si="27"/>
        <v>195.32824498051195</v>
      </c>
      <c r="L18" s="2">
        <f t="shared" si="27"/>
        <v>191.42168008090172</v>
      </c>
      <c r="M18" s="2">
        <f t="shared" si="27"/>
        <v>187.59324647928366</v>
      </c>
      <c r="N18" s="2">
        <f t="shared" si="27"/>
        <v>183.841381549698</v>
      </c>
      <c r="O18" s="10">
        <f t="shared" si="27"/>
        <v>180.16455391870403</v>
      </c>
      <c r="P18" s="10">
        <f t="shared" si="27"/>
        <v>176.56126284032996</v>
      </c>
      <c r="Q18" s="10">
        <f t="shared" si="27"/>
        <v>173.03003758352338</v>
      </c>
      <c r="R18" s="10">
        <f t="shared" si="27"/>
        <v>169.5694368318529</v>
      </c>
      <c r="S18" s="10">
        <f t="shared" si="27"/>
        <v>166.17804809521584</v>
      </c>
      <c r="T18" s="10">
        <f t="shared" si="27"/>
        <v>162.85448713331152</v>
      </c>
      <c r="U18" s="10">
        <f t="shared" si="27"/>
        <v>159.59739739064528</v>
      </c>
      <c r="V18" s="10">
        <f t="shared" si="27"/>
        <v>156.40544944283238</v>
      </c>
      <c r="W18" s="10">
        <f t="shared" si="27"/>
        <v>153.27734045397574</v>
      </c>
      <c r="X18" s="10">
        <f t="shared" si="27"/>
        <v>150.21179364489623</v>
      </c>
      <c r="Y18" s="10">
        <f t="shared" si="27"/>
        <v>147.2075577719983</v>
      </c>
      <c r="Z18" s="10">
        <f t="shared" si="27"/>
        <v>144.26340661655834</v>
      </c>
      <c r="AA18" s="10">
        <f t="shared" si="27"/>
        <v>141.37813848422718</v>
      </c>
      <c r="AB18" s="2">
        <f t="shared" si="27"/>
        <v>138.55057571454262</v>
      </c>
      <c r="AC18" s="2">
        <f t="shared" si="27"/>
        <v>135.77956420025177</v>
      </c>
      <c r="AD18" s="2">
        <f t="shared" si="27"/>
        <v>133.06397291624674</v>
      </c>
      <c r="AE18" s="2">
        <f t="shared" si="27"/>
        <v>130.4026934579218</v>
      </c>
      <c r="AF18" s="2">
        <f t="shared" si="27"/>
        <v>127.79463958876335</v>
      </c>
      <c r="AG18" s="2">
        <f t="shared" si="27"/>
        <v>125.23874679698807</v>
      </c>
      <c r="AH18" s="2">
        <f t="shared" si="27"/>
        <v>122.7339718610483</v>
      </c>
      <c r="AI18" s="2">
        <f t="shared" si="27"/>
        <v>120.27929242382733</v>
      </c>
      <c r="AJ18" s="2">
        <f t="shared" si="27"/>
        <v>117.87370657535078</v>
      </c>
      <c r="AK18" s="2">
        <f t="shared" si="27"/>
        <v>115.51623244384376</v>
      </c>
      <c r="AL18" s="2">
        <f t="shared" si="27"/>
        <v>113.20590779496688</v>
      </c>
      <c r="AM18" s="2">
        <f t="shared" si="27"/>
        <v>110.94178963906754</v>
      </c>
      <c r="AN18" s="2">
        <f t="shared" si="27"/>
        <v>108.72295384628619</v>
      </c>
      <c r="AO18" s="2">
        <f t="shared" si="27"/>
        <v>106.54849476936045</v>
      </c>
      <c r="AP18" s="2">
        <f t="shared" si="27"/>
        <v>104.41752487397324</v>
      </c>
      <c r="AQ18" s="2">
        <f t="shared" si="27"/>
        <v>102.32917437649377</v>
      </c>
      <c r="AR18" s="2">
        <f t="shared" si="27"/>
        <v>100.28259088896391</v>
      </c>
      <c r="AS18" s="2">
        <f t="shared" si="27"/>
        <v>98.27693907118461</v>
      </c>
      <c r="AT18" s="2">
        <f t="shared" si="27"/>
        <v>96.31140028976091</v>
      </c>
      <c r="AU18" s="2">
        <f t="shared" si="27"/>
        <v>94.38517228396569</v>
      </c>
      <c r="AV18" s="2">
        <f t="shared" si="27"/>
        <v>92.49746883828638</v>
      </c>
      <c r="AW18" s="2">
        <f t="shared" si="27"/>
        <v>90.64751946152066</v>
      </c>
      <c r="AX18" s="2">
        <f t="shared" si="27"/>
        <v>88.83456907229024</v>
      </c>
      <c r="AY18" s="2">
        <f t="shared" si="27"/>
        <v>87.05787769084444</v>
      </c>
      <c r="AZ18" s="2">
        <f t="shared" si="27"/>
        <v>85.31672013702754</v>
      </c>
      <c r="BA18" s="2">
        <f t="shared" si="27"/>
        <v>83.610385734287</v>
      </c>
      <c r="BB18" s="2">
        <f t="shared" si="27"/>
        <v>81.93817801960125</v>
      </c>
      <c r="BC18" s="2">
        <f t="shared" si="27"/>
        <v>80.29941445920923</v>
      </c>
      <c r="BD18" s="2">
        <f t="shared" si="27"/>
        <v>78.69342617002505</v>
      </c>
      <c r="BE18" s="2">
        <f t="shared" si="27"/>
        <v>77.11955764662454</v>
      </c>
      <c r="BF18" s="2">
        <f t="shared" si="27"/>
        <v>75.57716649369205</v>
      </c>
      <c r="BG18" s="2">
        <f t="shared" si="27"/>
        <v>74.0656231638182</v>
      </c>
      <c r="BH18" s="2">
        <f t="shared" si="27"/>
        <v>72.58431070054185</v>
      </c>
      <c r="BI18" s="2">
        <f t="shared" si="27"/>
        <v>71.13262448653101</v>
      </c>
      <c r="BJ18" s="2">
        <f t="shared" si="27"/>
        <v>69.70997199680039</v>
      </c>
      <c r="BK18" s="2">
        <f t="shared" si="27"/>
        <v>68.31577255686439</v>
      </c>
      <c r="BL18" s="2">
        <f t="shared" si="27"/>
        <v>66.94945710572709</v>
      </c>
      <c r="BM18" s="2">
        <f t="shared" si="27"/>
        <v>65.61046796361255</v>
      </c>
      <c r="BN18" s="2">
        <f t="shared" si="27"/>
        <v>64.2982586043403</v>
      </c>
      <c r="BO18" s="2">
        <f t="shared" si="27"/>
        <v>63.012293432253486</v>
      </c>
      <c r="BP18" s="2">
        <f aca="true" t="shared" si="28" ref="BP18:CT18">BP17*$B$18</f>
        <v>61.752047563608414</v>
      </c>
      <c r="BQ18" s="2">
        <f t="shared" si="28"/>
        <v>60.51700661233624</v>
      </c>
      <c r="BR18" s="2">
        <f t="shared" si="28"/>
        <v>59.30666648008951</v>
      </c>
      <c r="BS18" s="2">
        <f t="shared" si="28"/>
        <v>58.12053315048772</v>
      </c>
      <c r="BT18" s="2">
        <f t="shared" si="28"/>
        <v>56.958122487477965</v>
      </c>
      <c r="BU18" s="2">
        <f t="shared" si="28"/>
        <v>55.8189600377284</v>
      </c>
      <c r="BV18" s="2">
        <f t="shared" si="28"/>
        <v>54.70258083697383</v>
      </c>
      <c r="BW18" s="2">
        <f t="shared" si="28"/>
        <v>53.60852922023436</v>
      </c>
      <c r="BX18" s="2">
        <f t="shared" si="28"/>
        <v>53.60852922023436</v>
      </c>
      <c r="BY18" s="2">
        <f t="shared" si="28"/>
        <v>53.60852922023436</v>
      </c>
      <c r="BZ18" s="2">
        <f t="shared" si="28"/>
        <v>53.60852922023436</v>
      </c>
      <c r="CA18" s="2">
        <f t="shared" si="28"/>
        <v>53.60852922023436</v>
      </c>
      <c r="CB18" s="2">
        <f t="shared" si="28"/>
        <v>53.60852922023436</v>
      </c>
      <c r="CC18" s="2">
        <f t="shared" si="28"/>
        <v>53.60852922023436</v>
      </c>
      <c r="CD18" s="2">
        <f t="shared" si="28"/>
        <v>53.60852922023436</v>
      </c>
      <c r="CE18" s="2">
        <f t="shared" si="28"/>
        <v>53.60852922023436</v>
      </c>
      <c r="CF18" s="2">
        <f t="shared" si="28"/>
        <v>53.60852922023436</v>
      </c>
      <c r="CG18" s="2">
        <f t="shared" si="28"/>
        <v>53.60852922023436</v>
      </c>
      <c r="CH18" s="2">
        <f t="shared" si="28"/>
        <v>53.60852922023436</v>
      </c>
      <c r="CI18" s="2">
        <f t="shared" si="28"/>
        <v>53.60852922023436</v>
      </c>
      <c r="CJ18" s="2">
        <f t="shared" si="28"/>
        <v>53.60852922023436</v>
      </c>
      <c r="CK18" s="2">
        <f t="shared" si="28"/>
        <v>53.60852922023436</v>
      </c>
      <c r="CL18" s="2">
        <f t="shared" si="28"/>
        <v>53.60852922023436</v>
      </c>
      <c r="CM18" s="2">
        <f t="shared" si="28"/>
        <v>53.60852922023436</v>
      </c>
      <c r="CN18" s="2">
        <f t="shared" si="28"/>
        <v>53.60852922023436</v>
      </c>
      <c r="CO18" s="2">
        <f t="shared" si="28"/>
        <v>53.60852922023436</v>
      </c>
      <c r="CP18" s="2">
        <f t="shared" si="28"/>
        <v>53.60852922023436</v>
      </c>
      <c r="CQ18" s="2">
        <f t="shared" si="28"/>
        <v>53.60852922023436</v>
      </c>
      <c r="CR18" s="2">
        <f t="shared" si="28"/>
        <v>53.60852922023436</v>
      </c>
      <c r="CS18" s="2">
        <f t="shared" si="28"/>
        <v>53.60852922023436</v>
      </c>
      <c r="CT18" s="2">
        <f t="shared" si="28"/>
        <v>53.60852922023436</v>
      </c>
    </row>
    <row r="19" spans="1:98" s="6" customFormat="1" ht="12.75">
      <c r="A19" s="6" t="s">
        <v>20</v>
      </c>
      <c r="B19" s="3"/>
      <c r="C19" s="3">
        <f aca="true" t="shared" si="29" ref="C19:O19">C17-C18</f>
        <v>74.25</v>
      </c>
      <c r="D19" s="3">
        <f t="shared" si="29"/>
        <v>75</v>
      </c>
      <c r="E19" s="3">
        <f t="shared" si="29"/>
        <v>73.5</v>
      </c>
      <c r="F19" s="3">
        <f t="shared" si="29"/>
        <v>72.03</v>
      </c>
      <c r="G19" s="3">
        <f t="shared" si="29"/>
        <v>70.58940000000001</v>
      </c>
      <c r="H19" s="3">
        <f t="shared" si="29"/>
        <v>69.17761200000001</v>
      </c>
      <c r="I19" s="3">
        <f t="shared" si="29"/>
        <v>67.79405975999998</v>
      </c>
      <c r="J19" s="3">
        <f t="shared" si="29"/>
        <v>66.43817856480001</v>
      </c>
      <c r="K19" s="3">
        <f t="shared" si="29"/>
        <v>65.109414993504</v>
      </c>
      <c r="L19" s="3">
        <f t="shared" si="29"/>
        <v>63.80722669363391</v>
      </c>
      <c r="M19" s="3">
        <f t="shared" si="29"/>
        <v>62.53108215976124</v>
      </c>
      <c r="N19" s="3">
        <f t="shared" si="29"/>
        <v>61.280460516565995</v>
      </c>
      <c r="O19" s="31">
        <f t="shared" si="29"/>
        <v>60.054851306234696</v>
      </c>
      <c r="P19" s="31">
        <f aca="true" t="shared" si="30" ref="P19:AU19">P17-P18</f>
        <v>58.853754280109996</v>
      </c>
      <c r="Q19" s="31">
        <f t="shared" si="30"/>
        <v>57.676679194507784</v>
      </c>
      <c r="R19" s="31">
        <f t="shared" si="30"/>
        <v>56.52314561061763</v>
      </c>
      <c r="S19" s="31">
        <f t="shared" si="30"/>
        <v>55.39268269840528</v>
      </c>
      <c r="T19" s="31">
        <f t="shared" si="30"/>
        <v>54.284829044437174</v>
      </c>
      <c r="U19" s="31">
        <f t="shared" si="30"/>
        <v>53.19913246354844</v>
      </c>
      <c r="V19" s="31">
        <f t="shared" si="30"/>
        <v>52.13514981427747</v>
      </c>
      <c r="W19" s="31">
        <f t="shared" si="30"/>
        <v>51.09244681799191</v>
      </c>
      <c r="X19" s="31">
        <f t="shared" si="30"/>
        <v>50.07059788163207</v>
      </c>
      <c r="Y19" s="31">
        <f t="shared" si="30"/>
        <v>49.06918592399944</v>
      </c>
      <c r="Z19" s="31">
        <f t="shared" si="30"/>
        <v>48.08780220551944</v>
      </c>
      <c r="AA19" s="31">
        <f t="shared" si="30"/>
        <v>47.12604616140905</v>
      </c>
      <c r="AB19" s="3">
        <f t="shared" si="30"/>
        <v>46.18352523818089</v>
      </c>
      <c r="AC19" s="3">
        <f t="shared" si="30"/>
        <v>45.25985473341726</v>
      </c>
      <c r="AD19" s="3">
        <f t="shared" si="30"/>
        <v>44.354657638748904</v>
      </c>
      <c r="AE19" s="3">
        <f t="shared" si="30"/>
        <v>43.467564485973924</v>
      </c>
      <c r="AF19" s="3">
        <f t="shared" si="30"/>
        <v>42.59821319625445</v>
      </c>
      <c r="AG19" s="3">
        <f t="shared" si="30"/>
        <v>41.746248932329365</v>
      </c>
      <c r="AH19" s="3">
        <f t="shared" si="30"/>
        <v>40.91132395368277</v>
      </c>
      <c r="AI19" s="3">
        <f t="shared" si="30"/>
        <v>40.09309747460911</v>
      </c>
      <c r="AJ19" s="3">
        <f t="shared" si="30"/>
        <v>39.29123552511692</v>
      </c>
      <c r="AK19" s="3">
        <f t="shared" si="30"/>
        <v>38.50541081461458</v>
      </c>
      <c r="AL19" s="3">
        <f t="shared" si="30"/>
        <v>37.73530259832229</v>
      </c>
      <c r="AM19" s="3">
        <f t="shared" si="30"/>
        <v>36.980596546355855</v>
      </c>
      <c r="AN19" s="3">
        <f t="shared" si="30"/>
        <v>36.24098461542873</v>
      </c>
      <c r="AO19" s="3">
        <f t="shared" si="30"/>
        <v>35.51616492312016</v>
      </c>
      <c r="AP19" s="3">
        <f t="shared" si="30"/>
        <v>34.805841624657745</v>
      </c>
      <c r="AQ19" s="3">
        <f t="shared" si="30"/>
        <v>34.1097247921646</v>
      </c>
      <c r="AR19" s="3">
        <f t="shared" si="30"/>
        <v>33.427530296321294</v>
      </c>
      <c r="AS19" s="3">
        <f t="shared" si="30"/>
        <v>32.75897969039488</v>
      </c>
      <c r="AT19" s="3">
        <f t="shared" si="30"/>
        <v>32.10380009658698</v>
      </c>
      <c r="AU19" s="3">
        <f t="shared" si="30"/>
        <v>31.46172409465524</v>
      </c>
      <c r="AV19" s="3">
        <f aca="true" t="shared" si="31" ref="AV19:CA19">AV17-AV18</f>
        <v>30.83248961276213</v>
      </c>
      <c r="AW19" s="3">
        <f t="shared" si="31"/>
        <v>30.215839820506886</v>
      </c>
      <c r="AX19" s="3">
        <f t="shared" si="31"/>
        <v>29.611523024096755</v>
      </c>
      <c r="AY19" s="3">
        <f t="shared" si="31"/>
        <v>29.019292563614812</v>
      </c>
      <c r="AZ19" s="3">
        <f t="shared" si="31"/>
        <v>28.438906712342515</v>
      </c>
      <c r="BA19" s="3">
        <f t="shared" si="31"/>
        <v>27.87012857809566</v>
      </c>
      <c r="BB19" s="3">
        <f t="shared" si="31"/>
        <v>27.31272600653375</v>
      </c>
      <c r="BC19" s="3">
        <f t="shared" si="31"/>
        <v>26.766471486403077</v>
      </c>
      <c r="BD19" s="3">
        <f t="shared" si="31"/>
        <v>26.23114205667501</v>
      </c>
      <c r="BE19" s="3">
        <f t="shared" si="31"/>
        <v>25.70651921554152</v>
      </c>
      <c r="BF19" s="3">
        <f t="shared" si="31"/>
        <v>25.192388831230687</v>
      </c>
      <c r="BG19" s="3">
        <f t="shared" si="31"/>
        <v>24.688541054606077</v>
      </c>
      <c r="BH19" s="3">
        <f t="shared" si="31"/>
        <v>24.19477023351395</v>
      </c>
      <c r="BI19" s="3">
        <f t="shared" si="31"/>
        <v>23.71087482884367</v>
      </c>
      <c r="BJ19" s="3">
        <f t="shared" si="31"/>
        <v>23.2366573322668</v>
      </c>
      <c r="BK19" s="3">
        <f t="shared" si="31"/>
        <v>22.771924185621458</v>
      </c>
      <c r="BL19" s="3">
        <f t="shared" si="31"/>
        <v>22.31648570190903</v>
      </c>
      <c r="BM19" s="3">
        <f t="shared" si="31"/>
        <v>21.870155987870845</v>
      </c>
      <c r="BN19" s="3">
        <f t="shared" si="31"/>
        <v>21.432752868113425</v>
      </c>
      <c r="BO19" s="3">
        <f t="shared" si="31"/>
        <v>21.004097810751162</v>
      </c>
      <c r="BP19" s="3">
        <f t="shared" si="31"/>
        <v>20.584015854536133</v>
      </c>
      <c r="BQ19" s="3">
        <f t="shared" si="31"/>
        <v>20.172335537445413</v>
      </c>
      <c r="BR19" s="3">
        <f t="shared" si="31"/>
        <v>19.768888826696504</v>
      </c>
      <c r="BS19" s="3">
        <f t="shared" si="31"/>
        <v>19.373511050162577</v>
      </c>
      <c r="BT19" s="3">
        <f t="shared" si="31"/>
        <v>18.98604082915932</v>
      </c>
      <c r="BU19" s="3">
        <f t="shared" si="31"/>
        <v>18.606320012576134</v>
      </c>
      <c r="BV19" s="3">
        <f t="shared" si="31"/>
        <v>18.23419361232461</v>
      </c>
      <c r="BW19" s="3">
        <f t="shared" si="31"/>
        <v>17.869509740078115</v>
      </c>
      <c r="BX19" s="3">
        <f t="shared" si="31"/>
        <v>17.869509740078115</v>
      </c>
      <c r="BY19" s="3">
        <f t="shared" si="31"/>
        <v>17.869509740078115</v>
      </c>
      <c r="BZ19" s="3">
        <f t="shared" si="31"/>
        <v>17.869509740078115</v>
      </c>
      <c r="CA19" s="3">
        <f t="shared" si="31"/>
        <v>17.869509740078115</v>
      </c>
      <c r="CB19" s="3">
        <f aca="true" t="shared" si="32" ref="CB19:CT19">CB17-CB18</f>
        <v>17.869509740078115</v>
      </c>
      <c r="CC19" s="3">
        <f t="shared" si="32"/>
        <v>17.869509740078115</v>
      </c>
      <c r="CD19" s="3">
        <f t="shared" si="32"/>
        <v>17.869509740078115</v>
      </c>
      <c r="CE19" s="3">
        <f t="shared" si="32"/>
        <v>17.869509740078115</v>
      </c>
      <c r="CF19" s="3">
        <f t="shared" si="32"/>
        <v>17.869509740078115</v>
      </c>
      <c r="CG19" s="3">
        <f t="shared" si="32"/>
        <v>17.869509740078115</v>
      </c>
      <c r="CH19" s="3">
        <f t="shared" si="32"/>
        <v>17.869509740078115</v>
      </c>
      <c r="CI19" s="3">
        <f t="shared" si="32"/>
        <v>17.869509740078115</v>
      </c>
      <c r="CJ19" s="3">
        <f t="shared" si="32"/>
        <v>17.869509740078115</v>
      </c>
      <c r="CK19" s="3">
        <f t="shared" si="32"/>
        <v>17.869509740078115</v>
      </c>
      <c r="CL19" s="3">
        <f t="shared" si="32"/>
        <v>17.869509740078115</v>
      </c>
      <c r="CM19" s="3">
        <f t="shared" si="32"/>
        <v>17.869509740078115</v>
      </c>
      <c r="CN19" s="3">
        <f t="shared" si="32"/>
        <v>17.869509740078115</v>
      </c>
      <c r="CO19" s="3">
        <f t="shared" si="32"/>
        <v>17.869509740078115</v>
      </c>
      <c r="CP19" s="3">
        <f t="shared" si="32"/>
        <v>17.869509740078115</v>
      </c>
      <c r="CQ19" s="3">
        <f t="shared" si="32"/>
        <v>17.869509740078115</v>
      </c>
      <c r="CR19" s="3">
        <f t="shared" si="32"/>
        <v>17.869509740078115</v>
      </c>
      <c r="CS19" s="3">
        <f t="shared" si="32"/>
        <v>17.869509740078115</v>
      </c>
      <c r="CT19" s="3">
        <f t="shared" si="32"/>
        <v>17.869509740078115</v>
      </c>
    </row>
    <row r="20" spans="1:98" ht="12.75">
      <c r="A20" t="s">
        <v>17</v>
      </c>
      <c r="B20" s="26">
        <v>0.16</v>
      </c>
      <c r="C20" s="2">
        <f>C17*$B$20</f>
        <v>47.52</v>
      </c>
      <c r="D20" s="2">
        <f aca="true" t="shared" si="33" ref="D20:BO20">D17*$B$20</f>
        <v>48</v>
      </c>
      <c r="E20" s="2">
        <f t="shared" si="33"/>
        <v>47.04</v>
      </c>
      <c r="F20" s="2">
        <f t="shared" si="33"/>
        <v>46.0992</v>
      </c>
      <c r="G20" s="2">
        <f t="shared" si="33"/>
        <v>45.177216</v>
      </c>
      <c r="H20" s="2">
        <f t="shared" si="33"/>
        <v>44.27367168</v>
      </c>
      <c r="I20" s="2">
        <f t="shared" si="33"/>
        <v>43.3881982464</v>
      </c>
      <c r="J20" s="2">
        <f t="shared" si="33"/>
        <v>42.520434281472</v>
      </c>
      <c r="K20" s="2">
        <f t="shared" si="33"/>
        <v>41.67002559584255</v>
      </c>
      <c r="L20" s="2">
        <f t="shared" si="33"/>
        <v>40.8366250839257</v>
      </c>
      <c r="M20" s="2">
        <f t="shared" si="33"/>
        <v>40.01989258224719</v>
      </c>
      <c r="N20" s="2">
        <f t="shared" si="33"/>
        <v>39.21949473060224</v>
      </c>
      <c r="O20" s="10">
        <f t="shared" si="33"/>
        <v>38.435104835990195</v>
      </c>
      <c r="P20" s="10">
        <f t="shared" si="33"/>
        <v>37.666402739270396</v>
      </c>
      <c r="Q20" s="10">
        <f t="shared" si="33"/>
        <v>36.91307468448499</v>
      </c>
      <c r="R20" s="10">
        <f t="shared" si="33"/>
        <v>36.174813190795284</v>
      </c>
      <c r="S20" s="10">
        <f t="shared" si="33"/>
        <v>35.45131692697938</v>
      </c>
      <c r="T20" s="10">
        <f t="shared" si="33"/>
        <v>34.74229058843979</v>
      </c>
      <c r="U20" s="10">
        <f t="shared" si="33"/>
        <v>34.04744477667099</v>
      </c>
      <c r="V20" s="10">
        <f t="shared" si="33"/>
        <v>33.366495881137574</v>
      </c>
      <c r="W20" s="10">
        <f t="shared" si="33"/>
        <v>32.69916596351482</v>
      </c>
      <c r="X20" s="10">
        <f t="shared" si="33"/>
        <v>32.04518264424453</v>
      </c>
      <c r="Y20" s="10">
        <f t="shared" si="33"/>
        <v>31.40427899135964</v>
      </c>
      <c r="Z20" s="10">
        <f t="shared" si="33"/>
        <v>30.776193411532446</v>
      </c>
      <c r="AA20" s="10">
        <f t="shared" si="33"/>
        <v>30.160669543301797</v>
      </c>
      <c r="AB20" s="2">
        <f t="shared" si="33"/>
        <v>29.557456152435762</v>
      </c>
      <c r="AC20" s="2">
        <f t="shared" si="33"/>
        <v>28.966307029387046</v>
      </c>
      <c r="AD20" s="2">
        <f t="shared" si="33"/>
        <v>28.386980888799304</v>
      </c>
      <c r="AE20" s="2">
        <f t="shared" si="33"/>
        <v>27.819241271023316</v>
      </c>
      <c r="AF20" s="2">
        <f t="shared" si="33"/>
        <v>27.262856445602846</v>
      </c>
      <c r="AG20" s="2">
        <f t="shared" si="33"/>
        <v>26.71759931669079</v>
      </c>
      <c r="AH20" s="2">
        <f t="shared" si="33"/>
        <v>26.183247330356973</v>
      </c>
      <c r="AI20" s="2">
        <f t="shared" si="33"/>
        <v>25.659582383749832</v>
      </c>
      <c r="AJ20" s="2">
        <f t="shared" si="33"/>
        <v>25.14639073607483</v>
      </c>
      <c r="AK20" s="2">
        <f t="shared" si="33"/>
        <v>24.643462921353336</v>
      </c>
      <c r="AL20" s="2">
        <f t="shared" si="33"/>
        <v>24.15059366292627</v>
      </c>
      <c r="AM20" s="2">
        <f t="shared" si="33"/>
        <v>23.667581789667743</v>
      </c>
      <c r="AN20" s="2">
        <f t="shared" si="33"/>
        <v>23.194230153874386</v>
      </c>
      <c r="AO20" s="2">
        <f t="shared" si="33"/>
        <v>22.730345550796898</v>
      </c>
      <c r="AP20" s="2">
        <f t="shared" si="33"/>
        <v>22.275738639780958</v>
      </c>
      <c r="AQ20" s="2">
        <f t="shared" si="33"/>
        <v>21.83022386698534</v>
      </c>
      <c r="AR20" s="2">
        <f t="shared" si="33"/>
        <v>21.393619389645632</v>
      </c>
      <c r="AS20" s="2">
        <f t="shared" si="33"/>
        <v>20.96574700185272</v>
      </c>
      <c r="AT20" s="2">
        <f t="shared" si="33"/>
        <v>20.54643206181566</v>
      </c>
      <c r="AU20" s="2">
        <f t="shared" si="33"/>
        <v>20.135503420579347</v>
      </c>
      <c r="AV20" s="2">
        <f t="shared" si="33"/>
        <v>19.73279335216776</v>
      </c>
      <c r="AW20" s="2">
        <f t="shared" si="33"/>
        <v>19.338137485124406</v>
      </c>
      <c r="AX20" s="2">
        <f t="shared" si="33"/>
        <v>18.95137473542192</v>
      </c>
      <c r="AY20" s="2">
        <f t="shared" si="33"/>
        <v>18.57234724071348</v>
      </c>
      <c r="AZ20" s="2">
        <f t="shared" si="33"/>
        <v>18.20090029589921</v>
      </c>
      <c r="BA20" s="2">
        <f t="shared" si="33"/>
        <v>17.836882289981226</v>
      </c>
      <c r="BB20" s="2">
        <f t="shared" si="33"/>
        <v>17.4801446441816</v>
      </c>
      <c r="BC20" s="2">
        <f t="shared" si="33"/>
        <v>17.13054175129797</v>
      </c>
      <c r="BD20" s="2">
        <f t="shared" si="33"/>
        <v>16.78793091627201</v>
      </c>
      <c r="BE20" s="2">
        <f t="shared" si="33"/>
        <v>16.45217229794657</v>
      </c>
      <c r="BF20" s="2">
        <f t="shared" si="33"/>
        <v>16.123128851987637</v>
      </c>
      <c r="BG20" s="2">
        <f t="shared" si="33"/>
        <v>15.800666274947885</v>
      </c>
      <c r="BH20" s="2">
        <f t="shared" si="33"/>
        <v>15.484652949448929</v>
      </c>
      <c r="BI20" s="2">
        <f t="shared" si="33"/>
        <v>15.17495989045995</v>
      </c>
      <c r="BJ20" s="2">
        <f t="shared" si="33"/>
        <v>14.871460692650752</v>
      </c>
      <c r="BK20" s="2">
        <f t="shared" si="33"/>
        <v>14.574031478797735</v>
      </c>
      <c r="BL20" s="2">
        <f t="shared" si="33"/>
        <v>14.28255084922178</v>
      </c>
      <c r="BM20" s="2">
        <f t="shared" si="33"/>
        <v>13.996899832237343</v>
      </c>
      <c r="BN20" s="2">
        <f t="shared" si="33"/>
        <v>13.716961835592597</v>
      </c>
      <c r="BO20" s="2">
        <f t="shared" si="33"/>
        <v>13.442622598880744</v>
      </c>
      <c r="BP20" s="2">
        <f aca="true" t="shared" si="34" ref="BP20:CT20">BP17*$B$20</f>
        <v>13.173770146903127</v>
      </c>
      <c r="BQ20" s="2">
        <f t="shared" si="34"/>
        <v>12.910294743965064</v>
      </c>
      <c r="BR20" s="2">
        <f t="shared" si="34"/>
        <v>12.652088849085763</v>
      </c>
      <c r="BS20" s="2">
        <f t="shared" si="34"/>
        <v>12.399047072104047</v>
      </c>
      <c r="BT20" s="2">
        <f t="shared" si="34"/>
        <v>12.151066130661967</v>
      </c>
      <c r="BU20" s="2">
        <f t="shared" si="34"/>
        <v>11.908044808048727</v>
      </c>
      <c r="BV20" s="2">
        <f t="shared" si="34"/>
        <v>11.66988391188775</v>
      </c>
      <c r="BW20" s="2">
        <f t="shared" si="34"/>
        <v>11.436486233649996</v>
      </c>
      <c r="BX20" s="2">
        <f t="shared" si="34"/>
        <v>11.436486233649996</v>
      </c>
      <c r="BY20" s="2">
        <f t="shared" si="34"/>
        <v>11.436486233649996</v>
      </c>
      <c r="BZ20" s="2">
        <f t="shared" si="34"/>
        <v>11.436486233649996</v>
      </c>
      <c r="CA20" s="2">
        <f t="shared" si="34"/>
        <v>11.436486233649996</v>
      </c>
      <c r="CB20" s="2">
        <f t="shared" si="34"/>
        <v>11.436486233649996</v>
      </c>
      <c r="CC20" s="2">
        <f t="shared" si="34"/>
        <v>11.436486233649996</v>
      </c>
      <c r="CD20" s="2">
        <f t="shared" si="34"/>
        <v>11.436486233649996</v>
      </c>
      <c r="CE20" s="2">
        <f t="shared" si="34"/>
        <v>11.436486233649996</v>
      </c>
      <c r="CF20" s="2">
        <f t="shared" si="34"/>
        <v>11.436486233649996</v>
      </c>
      <c r="CG20" s="2">
        <f t="shared" si="34"/>
        <v>11.436486233649996</v>
      </c>
      <c r="CH20" s="2">
        <f t="shared" si="34"/>
        <v>11.436486233649996</v>
      </c>
      <c r="CI20" s="2">
        <f t="shared" si="34"/>
        <v>11.436486233649996</v>
      </c>
      <c r="CJ20" s="2">
        <f t="shared" si="34"/>
        <v>11.436486233649996</v>
      </c>
      <c r="CK20" s="2">
        <f t="shared" si="34"/>
        <v>11.436486233649996</v>
      </c>
      <c r="CL20" s="2">
        <f t="shared" si="34"/>
        <v>11.436486233649996</v>
      </c>
      <c r="CM20" s="2">
        <f t="shared" si="34"/>
        <v>11.436486233649996</v>
      </c>
      <c r="CN20" s="2">
        <f t="shared" si="34"/>
        <v>11.436486233649996</v>
      </c>
      <c r="CO20" s="2">
        <f t="shared" si="34"/>
        <v>11.436486233649996</v>
      </c>
      <c r="CP20" s="2">
        <f t="shared" si="34"/>
        <v>11.436486233649996</v>
      </c>
      <c r="CQ20" s="2">
        <f t="shared" si="34"/>
        <v>11.436486233649996</v>
      </c>
      <c r="CR20" s="2">
        <f t="shared" si="34"/>
        <v>11.436486233649996</v>
      </c>
      <c r="CS20" s="2">
        <f t="shared" si="34"/>
        <v>11.436486233649996</v>
      </c>
      <c r="CT20" s="2">
        <f t="shared" si="34"/>
        <v>11.436486233649996</v>
      </c>
    </row>
    <row r="21" spans="1:98" ht="12.75">
      <c r="A21" t="s">
        <v>27</v>
      </c>
      <c r="B21" s="2"/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>
        <v>0</v>
      </c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>
        <v>0</v>
      </c>
      <c r="BV21" s="2">
        <v>0</v>
      </c>
      <c r="BW21" s="2">
        <v>0</v>
      </c>
      <c r="BX21" s="2">
        <v>0</v>
      </c>
      <c r="BY21" s="2">
        <v>0</v>
      </c>
      <c r="BZ21" s="2">
        <v>0</v>
      </c>
      <c r="CA21" s="2">
        <v>0</v>
      </c>
      <c r="CB21" s="2">
        <v>0</v>
      </c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</row>
    <row r="22" spans="1:98" ht="12.75">
      <c r="A22" t="s">
        <v>19</v>
      </c>
      <c r="B22" s="2"/>
      <c r="C22" s="2">
        <v>0</v>
      </c>
      <c r="D22" s="2">
        <f>C10*$E$1</f>
        <v>8.387747431933997</v>
      </c>
      <c r="E22" s="2">
        <f aca="true" t="shared" si="35" ref="E22:BP22">D10*$E$1</f>
        <v>7.4319106742297985</v>
      </c>
      <c r="F22" s="2">
        <f t="shared" si="35"/>
        <v>6.492826406252488</v>
      </c>
      <c r="G22" s="2">
        <f t="shared" si="35"/>
        <v>5.5701524854712465</v>
      </c>
      <c r="H22" s="2">
        <f t="shared" si="35"/>
        <v>4.66355359092766</v>
      </c>
      <c r="I22" s="2">
        <f t="shared" si="35"/>
        <v>3.7727010867404434</v>
      </c>
      <c r="J22" s="2">
        <f t="shared" si="35"/>
        <v>2.897272888339864</v>
      </c>
      <c r="K22" s="2">
        <f t="shared" si="35"/>
        <v>2.0369533313773</v>
      </c>
      <c r="L22" s="2">
        <f t="shared" si="35"/>
        <v>1.191433043256399</v>
      </c>
      <c r="M22" s="2">
        <f t="shared" si="35"/>
        <v>0.3604088172334366</v>
      </c>
      <c r="N22" s="2">
        <f t="shared" si="35"/>
        <v>0</v>
      </c>
      <c r="O22" s="10">
        <f t="shared" si="35"/>
        <v>0</v>
      </c>
      <c r="P22" s="10">
        <f t="shared" si="35"/>
        <v>6.816619970071916</v>
      </c>
      <c r="Q22" s="10">
        <f t="shared" si="35"/>
        <v>6.067262723998295</v>
      </c>
      <c r="R22" s="10">
        <f t="shared" si="35"/>
        <v>5.3310535483061265</v>
      </c>
      <c r="S22" s="10">
        <f t="shared" si="35"/>
        <v>4.607723964364167</v>
      </c>
      <c r="T22" s="10">
        <f t="shared" si="35"/>
        <v>3.897010846562117</v>
      </c>
      <c r="U22" s="10">
        <f t="shared" si="35"/>
        <v>3.198656315200566</v>
      </c>
      <c r="V22" s="10">
        <f t="shared" si="35"/>
        <v>2.512407631522954</v>
      </c>
      <c r="W22" s="10">
        <f t="shared" si="35"/>
        <v>1.838017094846774</v>
      </c>
      <c r="X22" s="10">
        <f t="shared" si="35"/>
        <v>1.1752419417519797</v>
      </c>
      <c r="Y22" s="10">
        <f t="shared" si="35"/>
        <v>0.523844247285488</v>
      </c>
      <c r="Z22" s="10">
        <f t="shared" si="35"/>
        <v>0</v>
      </c>
      <c r="AA22" s="10">
        <f t="shared" si="35"/>
        <v>-1.4210854715202004E-16</v>
      </c>
      <c r="AB22" s="2">
        <f t="shared" si="35"/>
        <v>5.349115689860041</v>
      </c>
      <c r="AC22" s="2">
        <f t="shared" si="35"/>
        <v>4.761082526814215</v>
      </c>
      <c r="AD22" s="2">
        <f t="shared" si="35"/>
        <v>4.18336687448156</v>
      </c>
      <c r="AE22" s="2">
        <f t="shared" si="35"/>
        <v>3.615758053190169</v>
      </c>
      <c r="AF22" s="2">
        <f t="shared" si="35"/>
        <v>3.058049583873201</v>
      </c>
      <c r="AG22" s="2">
        <f t="shared" si="35"/>
        <v>2.510039104017812</v>
      </c>
      <c r="AH22" s="2">
        <f t="shared" si="35"/>
        <v>1.9715282852949971</v>
      </c>
      <c r="AI22" s="2">
        <f t="shared" si="35"/>
        <v>1.4423227528367115</v>
      </c>
      <c r="AJ22" s="2">
        <f t="shared" si="35"/>
        <v>0.9222320061273345</v>
      </c>
      <c r="AK22" s="2">
        <f t="shared" si="35"/>
        <v>0.4110693414771873</v>
      </c>
      <c r="AL22" s="2">
        <f t="shared" si="35"/>
        <v>0</v>
      </c>
      <c r="AM22" s="2">
        <f t="shared" si="35"/>
        <v>0</v>
      </c>
      <c r="AN22" s="2">
        <f t="shared" si="35"/>
        <v>4.197540539025385</v>
      </c>
      <c r="AO22" s="2">
        <f t="shared" si="35"/>
        <v>3.736101081872654</v>
      </c>
      <c r="AP22" s="2">
        <f t="shared" si="35"/>
        <v>3.2827579479238604</v>
      </c>
      <c r="AQ22" s="2">
        <f t="shared" si="35"/>
        <v>2.8373458133171083</v>
      </c>
      <c r="AR22" s="2">
        <f t="shared" si="35"/>
        <v>2.399702650475547</v>
      </c>
      <c r="AS22" s="2">
        <f t="shared" si="35"/>
        <v>1.9696696621510912</v>
      </c>
      <c r="AT22" s="2">
        <f t="shared" si="35"/>
        <v>1.5470912167871798</v>
      </c>
      <c r="AU22" s="2">
        <f t="shared" si="35"/>
        <v>1.1318147851741835</v>
      </c>
      <c r="AV22" s="2">
        <f t="shared" si="35"/>
        <v>0.7236908783716157</v>
      </c>
      <c r="AW22" s="2">
        <f t="shared" si="35"/>
        <v>0.3225729868718017</v>
      </c>
      <c r="AX22" s="2">
        <f t="shared" si="35"/>
        <v>0</v>
      </c>
      <c r="AY22" s="2">
        <f t="shared" si="35"/>
        <v>-1.4210854715202004E-16</v>
      </c>
      <c r="AZ22" s="2">
        <f t="shared" si="35"/>
        <v>3.293880259528006</v>
      </c>
      <c r="BA22" s="2">
        <f t="shared" si="35"/>
        <v>2.9317810005091496</v>
      </c>
      <c r="BB22" s="2">
        <f t="shared" si="35"/>
        <v>2.576035061709186</v>
      </c>
      <c r="BC22" s="2">
        <f t="shared" si="35"/>
        <v>2.2265127107288514</v>
      </c>
      <c r="BD22" s="2">
        <f t="shared" si="35"/>
        <v>1.8830868018188864</v>
      </c>
      <c r="BE22" s="2">
        <f t="shared" si="35"/>
        <v>1.5456327241230332</v>
      </c>
      <c r="BF22" s="2">
        <f t="shared" si="35"/>
        <v>1.2140283509561196</v>
      </c>
      <c r="BG22" s="2">
        <f t="shared" si="35"/>
        <v>0.8881539900964908</v>
      </c>
      <c r="BH22" s="2">
        <f t="shared" si="35"/>
        <v>0.5678923350725328</v>
      </c>
      <c r="BI22" s="2">
        <f t="shared" si="35"/>
        <v>0.25312841742338776</v>
      </c>
      <c r="BJ22" s="2">
        <f t="shared" si="35"/>
        <v>0</v>
      </c>
      <c r="BK22" s="2">
        <f t="shared" si="35"/>
        <v>0</v>
      </c>
      <c r="BL22" s="2">
        <f t="shared" si="35"/>
        <v>2.5847629256315487</v>
      </c>
      <c r="BM22" s="2">
        <f t="shared" si="35"/>
        <v>2.300617581427473</v>
      </c>
      <c r="BN22" s="2">
        <f t="shared" si="35"/>
        <v>2.021457793850405</v>
      </c>
      <c r="BO22" s="2">
        <f t="shared" si="35"/>
        <v>1.747181759717032</v>
      </c>
      <c r="BP22" s="2">
        <f t="shared" si="35"/>
        <v>1.4776897056315579</v>
      </c>
      <c r="BQ22" s="2">
        <f aca="true" t="shared" si="36" ref="BQ22:CT22">BP10*$E$1</f>
        <v>1.2128838473711199</v>
      </c>
      <c r="BR22" s="2">
        <f t="shared" si="36"/>
        <v>0.9526683500834474</v>
      </c>
      <c r="BS22" s="2">
        <f t="shared" si="36"/>
        <v>0.6969492892805075</v>
      </c>
      <c r="BT22" s="2">
        <f t="shared" si="36"/>
        <v>0.4456346126122224</v>
      </c>
      <c r="BU22" s="2">
        <f t="shared" si="36"/>
        <v>0.19863410240465512</v>
      </c>
      <c r="BV22" s="2">
        <f t="shared" si="36"/>
        <v>0</v>
      </c>
      <c r="BW22" s="2">
        <f t="shared" si="36"/>
        <v>0</v>
      </c>
      <c r="BX22" s="2">
        <f t="shared" si="36"/>
        <v>2.3394762151710276</v>
      </c>
      <c r="BY22" s="2">
        <f t="shared" si="36"/>
        <v>2.1127614564163184</v>
      </c>
      <c r="BZ22" s="2">
        <f t="shared" si="36"/>
        <v>1.8853665533853459</v>
      </c>
      <c r="CA22" s="2">
        <f t="shared" si="36"/>
        <v>1.6572894656452797</v>
      </c>
      <c r="CB22" s="2">
        <f t="shared" si="36"/>
        <v>1.4285281466419941</v>
      </c>
      <c r="CC22" s="2">
        <f t="shared" si="36"/>
        <v>1.1990805436816983</v>
      </c>
      <c r="CD22" s="2">
        <f t="shared" si="36"/>
        <v>0.9689445979125217</v>
      </c>
      <c r="CE22" s="2">
        <f t="shared" si="36"/>
        <v>0.7381182443060377</v>
      </c>
      <c r="CF22" s="2">
        <f t="shared" si="36"/>
        <v>0.5065994116387341</v>
      </c>
      <c r="CG22" s="2">
        <f t="shared" si="36"/>
        <v>0.2743860224734287</v>
      </c>
      <c r="CH22" s="2">
        <f t="shared" si="36"/>
        <v>0.04147599314062731</v>
      </c>
      <c r="CI22" s="2">
        <f t="shared" si="36"/>
        <v>0</v>
      </c>
      <c r="CJ22" s="2">
        <f t="shared" si="36"/>
        <v>2.12504209829009</v>
      </c>
      <c r="CK22" s="2">
        <f t="shared" si="36"/>
        <v>1.8976840371847379</v>
      </c>
      <c r="CL22" s="2">
        <f t="shared" si="36"/>
        <v>1.669643901896071</v>
      </c>
      <c r="CM22" s="2">
        <f t="shared" si="36"/>
        <v>1.4409196462015377</v>
      </c>
      <c r="CN22" s="2">
        <f t="shared" si="36"/>
        <v>1.2115092177399205</v>
      </c>
      <c r="CO22" s="2">
        <f t="shared" si="36"/>
        <v>0.9814105579929185</v>
      </c>
      <c r="CP22" s="2">
        <f t="shared" si="36"/>
        <v>0.7506216022666756</v>
      </c>
      <c r="CQ22" s="2">
        <f t="shared" si="36"/>
        <v>0.5191402796732539</v>
      </c>
      <c r="CR22" s="2">
        <f t="shared" si="36"/>
        <v>0.2869645131120521</v>
      </c>
      <c r="CS22" s="2">
        <f t="shared" si="36"/>
        <v>0.05409221925116654</v>
      </c>
      <c r="CT22" s="2">
        <f t="shared" si="36"/>
        <v>0</v>
      </c>
    </row>
    <row r="23" spans="1:98" s="6" customFormat="1" ht="12.75">
      <c r="A23" s="6" t="s">
        <v>39</v>
      </c>
      <c r="B23" s="3"/>
      <c r="C23" s="3">
        <f>C19-C20-C22-C21</f>
        <v>26.729999999999997</v>
      </c>
      <c r="D23" s="3">
        <f>D19-D20-D22-D21</f>
        <v>18.612252568066005</v>
      </c>
      <c r="E23" s="3">
        <f aca="true" t="shared" si="37" ref="E23:N23">E19-E20-E22-E21</f>
        <v>19.028089325770203</v>
      </c>
      <c r="F23" s="3">
        <f t="shared" si="37"/>
        <v>19.43797359374751</v>
      </c>
      <c r="G23" s="3">
        <f t="shared" si="37"/>
        <v>19.842031514528763</v>
      </c>
      <c r="H23" s="3">
        <f t="shared" si="37"/>
        <v>20.240386729072352</v>
      </c>
      <c r="I23" s="3">
        <f t="shared" si="37"/>
        <v>20.633160426859536</v>
      </c>
      <c r="J23" s="3">
        <f t="shared" si="37"/>
        <v>21.02047139498815</v>
      </c>
      <c r="K23" s="3">
        <f t="shared" si="37"/>
        <v>21.40243606628415</v>
      </c>
      <c r="L23" s="3">
        <f t="shared" si="37"/>
        <v>21.779168566451805</v>
      </c>
      <c r="M23" s="3">
        <f t="shared" si="37"/>
        <v>22.150780760280615</v>
      </c>
      <c r="N23" s="3">
        <f t="shared" si="37"/>
        <v>22.060965785963752</v>
      </c>
      <c r="O23" s="31">
        <f>O19-O20-O22-O21</f>
        <v>21.6197464702445</v>
      </c>
      <c r="P23" s="31">
        <f aca="true" t="shared" si="38" ref="P23:CA23">P19-P20-P22-P21</f>
        <v>14.370731570767685</v>
      </c>
      <c r="Q23" s="31">
        <f t="shared" si="38"/>
        <v>14.696341786024501</v>
      </c>
      <c r="R23" s="31">
        <f t="shared" si="38"/>
        <v>15.017278871516222</v>
      </c>
      <c r="S23" s="31">
        <f t="shared" si="38"/>
        <v>15.333641807061733</v>
      </c>
      <c r="T23" s="31">
        <f t="shared" si="38"/>
        <v>15.645527609435263</v>
      </c>
      <c r="U23" s="31">
        <f t="shared" si="38"/>
        <v>15.953031371676879</v>
      </c>
      <c r="V23" s="31">
        <f t="shared" si="38"/>
        <v>16.25624630161694</v>
      </c>
      <c r="W23" s="31">
        <f t="shared" si="38"/>
        <v>16.555263759630318</v>
      </c>
      <c r="X23" s="31">
        <f t="shared" si="38"/>
        <v>16.85017329563556</v>
      </c>
      <c r="Y23" s="31">
        <f t="shared" si="38"/>
        <v>17.141062685354314</v>
      </c>
      <c r="Z23" s="31">
        <f t="shared" si="38"/>
        <v>17.31160879398699</v>
      </c>
      <c r="AA23" s="31">
        <f t="shared" si="38"/>
        <v>16.965376618107253</v>
      </c>
      <c r="AB23" s="3">
        <f t="shared" si="38"/>
        <v>11.276953395885087</v>
      </c>
      <c r="AC23" s="3">
        <f t="shared" si="38"/>
        <v>11.532465177215995</v>
      </c>
      <c r="AD23" s="3">
        <f t="shared" si="38"/>
        <v>11.78430987546804</v>
      </c>
      <c r="AE23" s="3">
        <f t="shared" si="38"/>
        <v>12.032565161760438</v>
      </c>
      <c r="AF23" s="3">
        <f t="shared" si="38"/>
        <v>12.277307166778401</v>
      </c>
      <c r="AG23" s="3">
        <f t="shared" si="38"/>
        <v>12.518610511620762</v>
      </c>
      <c r="AH23" s="3">
        <f t="shared" si="38"/>
        <v>12.756548338030797</v>
      </c>
      <c r="AI23" s="3">
        <f t="shared" si="38"/>
        <v>12.991192338022566</v>
      </c>
      <c r="AJ23" s="3">
        <f t="shared" si="38"/>
        <v>13.222612782914752</v>
      </c>
      <c r="AK23" s="3">
        <f t="shared" si="38"/>
        <v>13.450878551784054</v>
      </c>
      <c r="AL23" s="3">
        <f t="shared" si="38"/>
        <v>13.584708935396023</v>
      </c>
      <c r="AM23" s="3">
        <f t="shared" si="38"/>
        <v>13.313014756688112</v>
      </c>
      <c r="AN23" s="3">
        <f t="shared" si="38"/>
        <v>8.849213922528957</v>
      </c>
      <c r="AO23" s="3">
        <f t="shared" si="38"/>
        <v>9.049718290450606</v>
      </c>
      <c r="AP23" s="3">
        <f t="shared" si="38"/>
        <v>9.247345036952927</v>
      </c>
      <c r="AQ23" s="3">
        <f t="shared" si="38"/>
        <v>9.442155111862151</v>
      </c>
      <c r="AR23" s="3">
        <f t="shared" si="38"/>
        <v>9.634208256200115</v>
      </c>
      <c r="AS23" s="3">
        <f t="shared" si="38"/>
        <v>9.82356302639107</v>
      </c>
      <c r="AT23" s="3">
        <f t="shared" si="38"/>
        <v>10.010276817984138</v>
      </c>
      <c r="AU23" s="3">
        <f t="shared" si="38"/>
        <v>10.194405888901708</v>
      </c>
      <c r="AV23" s="3">
        <f t="shared" si="38"/>
        <v>10.376005382222756</v>
      </c>
      <c r="AW23" s="3">
        <f t="shared" si="38"/>
        <v>10.555129348510679</v>
      </c>
      <c r="AX23" s="3">
        <f t="shared" si="38"/>
        <v>10.660148288674836</v>
      </c>
      <c r="AY23" s="3">
        <f t="shared" si="38"/>
        <v>10.446945322901332</v>
      </c>
      <c r="AZ23" s="3">
        <f t="shared" si="38"/>
        <v>6.944126156915299</v>
      </c>
      <c r="BA23" s="3">
        <f t="shared" si="38"/>
        <v>7.101465287605285</v>
      </c>
      <c r="BB23" s="3">
        <f t="shared" si="38"/>
        <v>7.256546300642965</v>
      </c>
      <c r="BC23" s="3">
        <f t="shared" si="38"/>
        <v>7.409417024376257</v>
      </c>
      <c r="BD23" s="3">
        <f t="shared" si="38"/>
        <v>7.560124338584115</v>
      </c>
      <c r="BE23" s="3">
        <f t="shared" si="38"/>
        <v>7.7087141934719146</v>
      </c>
      <c r="BF23" s="3">
        <f t="shared" si="38"/>
        <v>7.85523162828693</v>
      </c>
      <c r="BG23" s="3">
        <f t="shared" si="38"/>
        <v>7.999720789561701</v>
      </c>
      <c r="BH23" s="3">
        <f t="shared" si="38"/>
        <v>8.142224948992489</v>
      </c>
      <c r="BI23" s="3">
        <f t="shared" si="38"/>
        <v>8.282786520960332</v>
      </c>
      <c r="BJ23" s="3">
        <f t="shared" si="38"/>
        <v>8.36519663961605</v>
      </c>
      <c r="BK23" s="3">
        <f t="shared" si="38"/>
        <v>8.197892706823723</v>
      </c>
      <c r="BL23" s="3">
        <f t="shared" si="38"/>
        <v>5.449171927055702</v>
      </c>
      <c r="BM23" s="3">
        <f t="shared" si="38"/>
        <v>5.572638574206029</v>
      </c>
      <c r="BN23" s="3">
        <f t="shared" si="38"/>
        <v>5.694333238670423</v>
      </c>
      <c r="BO23" s="3">
        <f t="shared" si="38"/>
        <v>5.814293452153386</v>
      </c>
      <c r="BP23" s="3">
        <f t="shared" si="38"/>
        <v>5.932556002001448</v>
      </c>
      <c r="BQ23" s="3">
        <f t="shared" si="38"/>
        <v>6.049156946109229</v>
      </c>
      <c r="BR23" s="3">
        <f t="shared" si="38"/>
        <v>6.1641316275272935</v>
      </c>
      <c r="BS23" s="3">
        <f t="shared" si="38"/>
        <v>6.277514688778023</v>
      </c>
      <c r="BT23" s="3">
        <f t="shared" si="38"/>
        <v>6.389340085885133</v>
      </c>
      <c r="BU23" s="3">
        <f t="shared" si="38"/>
        <v>6.4996411021227525</v>
      </c>
      <c r="BV23" s="3">
        <f t="shared" si="38"/>
        <v>6.56430970043686</v>
      </c>
      <c r="BW23" s="3">
        <f t="shared" si="38"/>
        <v>6.433023506428119</v>
      </c>
      <c r="BX23" s="3">
        <f t="shared" si="38"/>
        <v>4.093547291257092</v>
      </c>
      <c r="BY23" s="3">
        <f t="shared" si="38"/>
        <v>4.3202620500118005</v>
      </c>
      <c r="BZ23" s="3">
        <f t="shared" si="38"/>
        <v>4.5476569530427735</v>
      </c>
      <c r="CA23" s="3">
        <f t="shared" si="38"/>
        <v>4.77573404078284</v>
      </c>
      <c r="CB23" s="3">
        <f aca="true" t="shared" si="39" ref="CB23:CT23">CB19-CB20-CB22-CB21</f>
        <v>5.004495359786125</v>
      </c>
      <c r="CC23" s="3">
        <f t="shared" si="39"/>
        <v>5.233942962746421</v>
      </c>
      <c r="CD23" s="3">
        <f t="shared" si="39"/>
        <v>5.464078908515598</v>
      </c>
      <c r="CE23" s="3">
        <f t="shared" si="39"/>
        <v>5.694905262122082</v>
      </c>
      <c r="CF23" s="3">
        <f t="shared" si="39"/>
        <v>5.926424094789385</v>
      </c>
      <c r="CG23" s="3">
        <f t="shared" si="39"/>
        <v>6.15863748395469</v>
      </c>
      <c r="CH23" s="3">
        <f t="shared" si="39"/>
        <v>6.391547513287492</v>
      </c>
      <c r="CI23" s="3">
        <f t="shared" si="39"/>
        <v>6.433023506428119</v>
      </c>
      <c r="CJ23" s="3">
        <f t="shared" si="39"/>
        <v>4.30798140813803</v>
      </c>
      <c r="CK23" s="3">
        <f t="shared" si="39"/>
        <v>4.5353394692433815</v>
      </c>
      <c r="CL23" s="3">
        <f t="shared" si="39"/>
        <v>4.763379604532048</v>
      </c>
      <c r="CM23" s="3">
        <f t="shared" si="39"/>
        <v>4.992103860226582</v>
      </c>
      <c r="CN23" s="3">
        <f t="shared" si="39"/>
        <v>5.221514288688199</v>
      </c>
      <c r="CO23" s="3">
        <f t="shared" si="39"/>
        <v>5.4516129484352005</v>
      </c>
      <c r="CP23" s="3">
        <f t="shared" si="39"/>
        <v>5.682401904161444</v>
      </c>
      <c r="CQ23" s="3">
        <f t="shared" si="39"/>
        <v>5.913883226754866</v>
      </c>
      <c r="CR23" s="3">
        <f t="shared" si="39"/>
        <v>6.146058993316068</v>
      </c>
      <c r="CS23" s="3">
        <f t="shared" si="39"/>
        <v>6.378931287176953</v>
      </c>
      <c r="CT23" s="3">
        <f t="shared" si="39"/>
        <v>6.433023506428119</v>
      </c>
    </row>
    <row r="24" spans="1:98" ht="12.75">
      <c r="A24" t="s">
        <v>44</v>
      </c>
      <c r="B24" s="2"/>
      <c r="C24" s="12">
        <f>C23*0.4</f>
        <v>10.692</v>
      </c>
      <c r="D24" s="12">
        <f>D23*0.4</f>
        <v>7.444901027226402</v>
      </c>
      <c r="E24" s="12">
        <f aca="true" t="shared" si="40" ref="E24:O24">E23*0.4</f>
        <v>7.611235730308081</v>
      </c>
      <c r="F24" s="12">
        <f t="shared" si="40"/>
        <v>7.775189437499005</v>
      </c>
      <c r="G24" s="12">
        <f t="shared" si="40"/>
        <v>7.936812605811506</v>
      </c>
      <c r="H24" s="12">
        <f t="shared" si="40"/>
        <v>8.096154691628941</v>
      </c>
      <c r="I24" s="12">
        <f t="shared" si="40"/>
        <v>8.253264170743815</v>
      </c>
      <c r="J24" s="12">
        <f t="shared" si="40"/>
        <v>8.40818855799526</v>
      </c>
      <c r="K24" s="12">
        <f t="shared" si="40"/>
        <v>8.56097442651366</v>
      </c>
      <c r="L24" s="12">
        <f t="shared" si="40"/>
        <v>8.711667426580723</v>
      </c>
      <c r="M24" s="12">
        <f t="shared" si="40"/>
        <v>8.860312304112247</v>
      </c>
      <c r="N24" s="12">
        <f t="shared" si="40"/>
        <v>8.824386314385501</v>
      </c>
      <c r="O24" s="12">
        <f t="shared" si="40"/>
        <v>8.647898588097801</v>
      </c>
      <c r="P24" s="12">
        <f aca="true" t="shared" si="41" ref="P24:AU24">P23*0.4</f>
        <v>5.748292628307074</v>
      </c>
      <c r="Q24" s="12">
        <f t="shared" si="41"/>
        <v>5.878536714409801</v>
      </c>
      <c r="R24" s="12">
        <f t="shared" si="41"/>
        <v>6.006911548606489</v>
      </c>
      <c r="S24" s="12">
        <f t="shared" si="41"/>
        <v>6.133456722824693</v>
      </c>
      <c r="T24" s="12">
        <f t="shared" si="41"/>
        <v>6.258211043774105</v>
      </c>
      <c r="U24" s="12">
        <f t="shared" si="41"/>
        <v>6.381212548670752</v>
      </c>
      <c r="V24" s="12">
        <f t="shared" si="41"/>
        <v>6.5024985206467765</v>
      </c>
      <c r="W24" s="12">
        <f t="shared" si="41"/>
        <v>6.6221055038521275</v>
      </c>
      <c r="X24" s="12">
        <f t="shared" si="41"/>
        <v>6.740069318254225</v>
      </c>
      <c r="Y24" s="12">
        <f t="shared" si="41"/>
        <v>6.856425074141725</v>
      </c>
      <c r="Z24" s="12">
        <f t="shared" si="41"/>
        <v>6.924643517594797</v>
      </c>
      <c r="AA24" s="12">
        <f t="shared" si="41"/>
        <v>6.786150647242902</v>
      </c>
      <c r="AB24" s="12">
        <f t="shared" si="41"/>
        <v>4.510781358354035</v>
      </c>
      <c r="AC24" s="12">
        <f t="shared" si="41"/>
        <v>4.612986070886398</v>
      </c>
      <c r="AD24" s="12">
        <f t="shared" si="41"/>
        <v>4.713723950187216</v>
      </c>
      <c r="AE24" s="12">
        <f t="shared" si="41"/>
        <v>4.813026064704175</v>
      </c>
      <c r="AF24" s="12">
        <f t="shared" si="41"/>
        <v>4.910922866711361</v>
      </c>
      <c r="AG24" s="12">
        <f t="shared" si="41"/>
        <v>5.007444204648305</v>
      </c>
      <c r="AH24" s="12">
        <f t="shared" si="41"/>
        <v>5.102619335212319</v>
      </c>
      <c r="AI24" s="12">
        <f t="shared" si="41"/>
        <v>5.196476935209027</v>
      </c>
      <c r="AJ24" s="12">
        <f t="shared" si="41"/>
        <v>5.289045113165901</v>
      </c>
      <c r="AK24" s="12">
        <f t="shared" si="41"/>
        <v>5.380351420713622</v>
      </c>
      <c r="AL24" s="12">
        <f t="shared" si="41"/>
        <v>5.4338835741584095</v>
      </c>
      <c r="AM24" s="12">
        <f t="shared" si="41"/>
        <v>5.325205902675245</v>
      </c>
      <c r="AN24" s="12">
        <f t="shared" si="41"/>
        <v>3.539685569011583</v>
      </c>
      <c r="AO24" s="12">
        <f t="shared" si="41"/>
        <v>3.6198873161802427</v>
      </c>
      <c r="AP24" s="12">
        <f t="shared" si="41"/>
        <v>3.698938014781171</v>
      </c>
      <c r="AQ24" s="12">
        <f t="shared" si="41"/>
        <v>3.7768620447448606</v>
      </c>
      <c r="AR24" s="12">
        <f t="shared" si="41"/>
        <v>3.853683302480046</v>
      </c>
      <c r="AS24" s="12">
        <f t="shared" si="41"/>
        <v>3.9294252105564285</v>
      </c>
      <c r="AT24" s="12">
        <f t="shared" si="41"/>
        <v>4.004110727193655</v>
      </c>
      <c r="AU24" s="12">
        <f t="shared" si="41"/>
        <v>4.077762355560683</v>
      </c>
      <c r="AV24" s="12">
        <f aca="true" t="shared" si="42" ref="AV24:CA24">AV23*0.4</f>
        <v>4.150402152889103</v>
      </c>
      <c r="AW24" s="12">
        <f t="shared" si="42"/>
        <v>4.222051739404272</v>
      </c>
      <c r="AX24" s="12">
        <f t="shared" si="42"/>
        <v>4.264059315469935</v>
      </c>
      <c r="AY24" s="12">
        <f t="shared" si="42"/>
        <v>4.178778129160533</v>
      </c>
      <c r="AZ24" s="12">
        <f t="shared" si="42"/>
        <v>2.77765046276612</v>
      </c>
      <c r="BA24" s="12">
        <f t="shared" si="42"/>
        <v>2.840586115042114</v>
      </c>
      <c r="BB24" s="12">
        <f t="shared" si="42"/>
        <v>2.902618520257186</v>
      </c>
      <c r="BC24" s="12">
        <f t="shared" si="42"/>
        <v>2.9637668097505028</v>
      </c>
      <c r="BD24" s="12">
        <f t="shared" si="42"/>
        <v>3.024049735433646</v>
      </c>
      <c r="BE24" s="12">
        <f t="shared" si="42"/>
        <v>3.083485677388766</v>
      </c>
      <c r="BF24" s="12">
        <f t="shared" si="42"/>
        <v>3.1420926513147722</v>
      </c>
      <c r="BG24" s="12">
        <f t="shared" si="42"/>
        <v>3.1998883158246807</v>
      </c>
      <c r="BH24" s="12">
        <f t="shared" si="42"/>
        <v>3.2568899795969957</v>
      </c>
      <c r="BI24" s="12">
        <f t="shared" si="42"/>
        <v>3.313114608384133</v>
      </c>
      <c r="BJ24" s="12">
        <f t="shared" si="42"/>
        <v>3.34607865584642</v>
      </c>
      <c r="BK24" s="12">
        <f t="shared" si="42"/>
        <v>3.279157082729489</v>
      </c>
      <c r="BL24" s="12">
        <f t="shared" si="42"/>
        <v>2.179668770822281</v>
      </c>
      <c r="BM24" s="12">
        <f t="shared" si="42"/>
        <v>2.2290554296824117</v>
      </c>
      <c r="BN24" s="12">
        <f t="shared" si="42"/>
        <v>2.2777332954681695</v>
      </c>
      <c r="BO24" s="12">
        <f t="shared" si="42"/>
        <v>2.3257173808613545</v>
      </c>
      <c r="BP24" s="12">
        <f t="shared" si="42"/>
        <v>2.373022400800579</v>
      </c>
      <c r="BQ24" s="12">
        <f t="shared" si="42"/>
        <v>2.419662778443692</v>
      </c>
      <c r="BR24" s="12">
        <f t="shared" si="42"/>
        <v>2.4656526510109176</v>
      </c>
      <c r="BS24" s="12">
        <f t="shared" si="42"/>
        <v>2.5110058755112092</v>
      </c>
      <c r="BT24" s="12">
        <f t="shared" si="42"/>
        <v>2.5557360343540534</v>
      </c>
      <c r="BU24" s="12">
        <f t="shared" si="42"/>
        <v>2.599856440849101</v>
      </c>
      <c r="BV24" s="12">
        <f t="shared" si="42"/>
        <v>2.6257238801747445</v>
      </c>
      <c r="BW24" s="12">
        <f t="shared" si="42"/>
        <v>2.5732094025712478</v>
      </c>
      <c r="BX24" s="12">
        <f t="shared" si="42"/>
        <v>1.637418916502837</v>
      </c>
      <c r="BY24" s="12">
        <f t="shared" si="42"/>
        <v>1.7281048200047202</v>
      </c>
      <c r="BZ24" s="12">
        <f t="shared" si="42"/>
        <v>1.8190627812171094</v>
      </c>
      <c r="CA24" s="12">
        <f t="shared" si="42"/>
        <v>1.910293616313136</v>
      </c>
      <c r="CB24" s="12">
        <f aca="true" t="shared" si="43" ref="CB24:CT24">CB23*0.4</f>
        <v>2.00179814391445</v>
      </c>
      <c r="CC24" s="12">
        <f t="shared" si="43"/>
        <v>2.0935771850985687</v>
      </c>
      <c r="CD24" s="12">
        <f t="shared" si="43"/>
        <v>2.1856315634062393</v>
      </c>
      <c r="CE24" s="12">
        <f t="shared" si="43"/>
        <v>2.2779621048488328</v>
      </c>
      <c r="CF24" s="12">
        <f t="shared" si="43"/>
        <v>2.370569637915754</v>
      </c>
      <c r="CG24" s="12">
        <f t="shared" si="43"/>
        <v>2.4634549935818764</v>
      </c>
      <c r="CH24" s="12">
        <f t="shared" si="43"/>
        <v>2.556619005314997</v>
      </c>
      <c r="CI24" s="12">
        <f t="shared" si="43"/>
        <v>2.5732094025712478</v>
      </c>
      <c r="CJ24" s="12">
        <f t="shared" si="43"/>
        <v>1.723192563255212</v>
      </c>
      <c r="CK24" s="12">
        <f t="shared" si="43"/>
        <v>1.8141357876973527</v>
      </c>
      <c r="CL24" s="12">
        <f t="shared" si="43"/>
        <v>1.9053518418128192</v>
      </c>
      <c r="CM24" s="12">
        <f t="shared" si="43"/>
        <v>1.9968415440906329</v>
      </c>
      <c r="CN24" s="12">
        <f t="shared" si="43"/>
        <v>2.0886057154752797</v>
      </c>
      <c r="CO24" s="12">
        <f t="shared" si="43"/>
        <v>2.18064517937408</v>
      </c>
      <c r="CP24" s="12">
        <f t="shared" si="43"/>
        <v>2.2729607616645775</v>
      </c>
      <c r="CQ24" s="12">
        <f t="shared" si="43"/>
        <v>2.3655532907019463</v>
      </c>
      <c r="CR24" s="12">
        <f t="shared" si="43"/>
        <v>2.4584235973264272</v>
      </c>
      <c r="CS24" s="12">
        <f t="shared" si="43"/>
        <v>2.5515725148707813</v>
      </c>
      <c r="CT24" s="12">
        <f t="shared" si="43"/>
        <v>2.5732094025712478</v>
      </c>
    </row>
    <row r="25" spans="1:98" s="4" customFormat="1" ht="12.75">
      <c r="A25" s="13" t="s">
        <v>34</v>
      </c>
      <c r="B25" s="14"/>
      <c r="C25" s="15">
        <f aca="true" t="shared" si="44" ref="C25:O25">C23-C24</f>
        <v>16.037999999999997</v>
      </c>
      <c r="D25" s="15">
        <f t="shared" si="44"/>
        <v>11.167351540839602</v>
      </c>
      <c r="E25" s="15">
        <f t="shared" si="44"/>
        <v>11.416853595462122</v>
      </c>
      <c r="F25" s="15">
        <f t="shared" si="44"/>
        <v>11.662784156248506</v>
      </c>
      <c r="G25" s="15">
        <f t="shared" si="44"/>
        <v>11.905218908717258</v>
      </c>
      <c r="H25" s="15">
        <f t="shared" si="44"/>
        <v>12.14423203744341</v>
      </c>
      <c r="I25" s="15">
        <f t="shared" si="44"/>
        <v>12.379896256115721</v>
      </c>
      <c r="J25" s="15">
        <f t="shared" si="44"/>
        <v>12.61228283699289</v>
      </c>
      <c r="K25" s="15">
        <f t="shared" si="44"/>
        <v>12.84146163977049</v>
      </c>
      <c r="L25" s="15">
        <f t="shared" si="44"/>
        <v>13.067501139871082</v>
      </c>
      <c r="M25" s="15">
        <f t="shared" si="44"/>
        <v>13.290468456168368</v>
      </c>
      <c r="N25" s="15">
        <f t="shared" si="44"/>
        <v>13.236579471578251</v>
      </c>
      <c r="O25" s="15">
        <f t="shared" si="44"/>
        <v>12.9718478821467</v>
      </c>
      <c r="P25" s="15">
        <f aca="true" t="shared" si="45" ref="P25:AU25">P23-P24</f>
        <v>8.622438942460612</v>
      </c>
      <c r="Q25" s="15">
        <f t="shared" si="45"/>
        <v>8.8178050716147</v>
      </c>
      <c r="R25" s="15">
        <f t="shared" si="45"/>
        <v>9.010367322909733</v>
      </c>
      <c r="S25" s="15">
        <f t="shared" si="45"/>
        <v>9.20018508423704</v>
      </c>
      <c r="T25" s="15">
        <f t="shared" si="45"/>
        <v>9.387316565661157</v>
      </c>
      <c r="U25" s="15">
        <f t="shared" si="45"/>
        <v>9.571818823006126</v>
      </c>
      <c r="V25" s="15">
        <f t="shared" si="45"/>
        <v>9.753747780970164</v>
      </c>
      <c r="W25" s="15">
        <f t="shared" si="45"/>
        <v>9.93315825577819</v>
      </c>
      <c r="X25" s="15">
        <f t="shared" si="45"/>
        <v>10.110103977381335</v>
      </c>
      <c r="Y25" s="15">
        <f t="shared" si="45"/>
        <v>10.284637611212588</v>
      </c>
      <c r="Z25" s="15">
        <f t="shared" si="45"/>
        <v>10.386965276392194</v>
      </c>
      <c r="AA25" s="15">
        <f t="shared" si="45"/>
        <v>10.179225970864351</v>
      </c>
      <c r="AB25" s="15">
        <f t="shared" si="45"/>
        <v>6.766172037531052</v>
      </c>
      <c r="AC25" s="15">
        <f t="shared" si="45"/>
        <v>6.919479106329597</v>
      </c>
      <c r="AD25" s="15">
        <f t="shared" si="45"/>
        <v>7.070585925280824</v>
      </c>
      <c r="AE25" s="15">
        <f t="shared" si="45"/>
        <v>7.219539097056263</v>
      </c>
      <c r="AF25" s="15">
        <f t="shared" si="45"/>
        <v>7.366384300067041</v>
      </c>
      <c r="AG25" s="15">
        <f t="shared" si="45"/>
        <v>7.5111663069724575</v>
      </c>
      <c r="AH25" s="15">
        <f t="shared" si="45"/>
        <v>7.653929002818478</v>
      </c>
      <c r="AI25" s="15">
        <f t="shared" si="45"/>
        <v>7.794715402813539</v>
      </c>
      <c r="AJ25" s="15">
        <f t="shared" si="45"/>
        <v>7.93356766974885</v>
      </c>
      <c r="AK25" s="15">
        <f t="shared" si="45"/>
        <v>8.070527131070431</v>
      </c>
      <c r="AL25" s="15">
        <f t="shared" si="45"/>
        <v>8.150825361237613</v>
      </c>
      <c r="AM25" s="15">
        <f t="shared" si="45"/>
        <v>7.987808854012867</v>
      </c>
      <c r="AN25" s="15">
        <f t="shared" si="45"/>
        <v>5.309528353517374</v>
      </c>
      <c r="AO25" s="15">
        <f t="shared" si="45"/>
        <v>5.429830974270363</v>
      </c>
      <c r="AP25" s="15">
        <f t="shared" si="45"/>
        <v>5.548407022171756</v>
      </c>
      <c r="AQ25" s="15">
        <f t="shared" si="45"/>
        <v>5.6652930671172905</v>
      </c>
      <c r="AR25" s="15">
        <f t="shared" si="45"/>
        <v>5.780524953720068</v>
      </c>
      <c r="AS25" s="15">
        <f t="shared" si="45"/>
        <v>5.894137815834642</v>
      </c>
      <c r="AT25" s="15">
        <f t="shared" si="45"/>
        <v>6.006166090790483</v>
      </c>
      <c r="AU25" s="15">
        <f t="shared" si="45"/>
        <v>6.1166435333410245</v>
      </c>
      <c r="AV25" s="15">
        <f aca="true" t="shared" si="46" ref="AV25:CA25">AV23-AV24</f>
        <v>6.225603229333653</v>
      </c>
      <c r="AW25" s="15">
        <f t="shared" si="46"/>
        <v>6.333077609106407</v>
      </c>
      <c r="AX25" s="15">
        <f t="shared" si="46"/>
        <v>6.396088973204901</v>
      </c>
      <c r="AY25" s="15">
        <f t="shared" si="46"/>
        <v>6.268167193740799</v>
      </c>
      <c r="AZ25" s="15">
        <f t="shared" si="46"/>
        <v>4.166475694149179</v>
      </c>
      <c r="BA25" s="15">
        <f t="shared" si="46"/>
        <v>4.26087917256317</v>
      </c>
      <c r="BB25" s="15">
        <f t="shared" si="46"/>
        <v>4.353927780385779</v>
      </c>
      <c r="BC25" s="15">
        <f t="shared" si="46"/>
        <v>4.445650214625754</v>
      </c>
      <c r="BD25" s="15">
        <f t="shared" si="46"/>
        <v>4.536074603150468</v>
      </c>
      <c r="BE25" s="15">
        <f t="shared" si="46"/>
        <v>4.6252285160831486</v>
      </c>
      <c r="BF25" s="15">
        <f t="shared" si="46"/>
        <v>4.713138976972157</v>
      </c>
      <c r="BG25" s="15">
        <f t="shared" si="46"/>
        <v>4.799832473737021</v>
      </c>
      <c r="BH25" s="15">
        <f t="shared" si="46"/>
        <v>4.885334969395493</v>
      </c>
      <c r="BI25" s="15">
        <f t="shared" si="46"/>
        <v>4.9696719125761994</v>
      </c>
      <c r="BJ25" s="15">
        <f t="shared" si="46"/>
        <v>5.01911798376963</v>
      </c>
      <c r="BK25" s="15">
        <f t="shared" si="46"/>
        <v>4.918735624094234</v>
      </c>
      <c r="BL25" s="15">
        <f t="shared" si="46"/>
        <v>3.269503156233421</v>
      </c>
      <c r="BM25" s="15">
        <f t="shared" si="46"/>
        <v>3.3435831445236173</v>
      </c>
      <c r="BN25" s="15">
        <f t="shared" si="46"/>
        <v>3.416599943202254</v>
      </c>
      <c r="BO25" s="15">
        <f t="shared" si="46"/>
        <v>3.4885760712920315</v>
      </c>
      <c r="BP25" s="15">
        <f t="shared" si="46"/>
        <v>3.5595336012008687</v>
      </c>
      <c r="BQ25" s="15">
        <f t="shared" si="46"/>
        <v>3.6294941676655372</v>
      </c>
      <c r="BR25" s="15">
        <f t="shared" si="46"/>
        <v>3.698478976516376</v>
      </c>
      <c r="BS25" s="15">
        <f t="shared" si="46"/>
        <v>3.766508813266814</v>
      </c>
      <c r="BT25" s="15">
        <f t="shared" si="46"/>
        <v>3.833604051531079</v>
      </c>
      <c r="BU25" s="15">
        <f t="shared" si="46"/>
        <v>3.8997846612736513</v>
      </c>
      <c r="BV25" s="15">
        <f t="shared" si="46"/>
        <v>3.938585820262116</v>
      </c>
      <c r="BW25" s="15">
        <f t="shared" si="46"/>
        <v>3.8598141038568716</v>
      </c>
      <c r="BX25" s="15">
        <f t="shared" si="46"/>
        <v>2.4561283747542553</v>
      </c>
      <c r="BY25" s="15">
        <f t="shared" si="46"/>
        <v>2.5921572300070803</v>
      </c>
      <c r="BZ25" s="15">
        <f t="shared" si="46"/>
        <v>2.728594171825664</v>
      </c>
      <c r="CA25" s="15">
        <f t="shared" si="46"/>
        <v>2.8654404244697043</v>
      </c>
      <c r="CB25" s="15">
        <f aca="true" t="shared" si="47" ref="CB25:CT25">CB23-CB24</f>
        <v>3.0026972158716747</v>
      </c>
      <c r="CC25" s="15">
        <f t="shared" si="47"/>
        <v>3.1403657776478524</v>
      </c>
      <c r="CD25" s="15">
        <f t="shared" si="47"/>
        <v>3.2784473451093583</v>
      </c>
      <c r="CE25" s="15">
        <f t="shared" si="47"/>
        <v>3.416943157273249</v>
      </c>
      <c r="CF25" s="15">
        <f t="shared" si="47"/>
        <v>3.555854456873631</v>
      </c>
      <c r="CG25" s="15">
        <f t="shared" si="47"/>
        <v>3.695182490372814</v>
      </c>
      <c r="CH25" s="15">
        <f t="shared" si="47"/>
        <v>3.834928507972495</v>
      </c>
      <c r="CI25" s="15">
        <f t="shared" si="47"/>
        <v>3.8598141038568716</v>
      </c>
      <c r="CJ25" s="15">
        <f t="shared" si="47"/>
        <v>2.5847888448828176</v>
      </c>
      <c r="CK25" s="15">
        <f t="shared" si="47"/>
        <v>2.7212036815460285</v>
      </c>
      <c r="CL25" s="15">
        <f t="shared" si="47"/>
        <v>2.858027762719229</v>
      </c>
      <c r="CM25" s="15">
        <f t="shared" si="47"/>
        <v>2.995262316135949</v>
      </c>
      <c r="CN25" s="15">
        <f t="shared" si="47"/>
        <v>3.132908573212919</v>
      </c>
      <c r="CO25" s="15">
        <f t="shared" si="47"/>
        <v>3.2709677690611203</v>
      </c>
      <c r="CP25" s="15">
        <f t="shared" si="47"/>
        <v>3.4094411424968665</v>
      </c>
      <c r="CQ25" s="15">
        <f t="shared" si="47"/>
        <v>3.5483299360529195</v>
      </c>
      <c r="CR25" s="15">
        <f t="shared" si="47"/>
        <v>3.6876353959896404</v>
      </c>
      <c r="CS25" s="15">
        <f t="shared" si="47"/>
        <v>3.8273587723061717</v>
      </c>
      <c r="CT25" s="15">
        <f t="shared" si="47"/>
        <v>3.8598141038568716</v>
      </c>
    </row>
    <row r="26" spans="1:98" s="4" customFormat="1" ht="12.75">
      <c r="A26" s="19" t="s">
        <v>35</v>
      </c>
      <c r="B26" s="20"/>
      <c r="C26" s="20"/>
      <c r="D26" s="21">
        <f>IF(D13&lt;0,-D13,0)</f>
        <v>0</v>
      </c>
      <c r="E26" s="21">
        <f aca="true" t="shared" si="48" ref="E26:BP26">IF(E13&lt;0,-E13,0)</f>
        <v>0</v>
      </c>
      <c r="F26" s="21">
        <f t="shared" si="48"/>
        <v>0</v>
      </c>
      <c r="G26" s="21">
        <f t="shared" si="48"/>
        <v>0</v>
      </c>
      <c r="H26" s="21">
        <f t="shared" si="48"/>
        <v>0</v>
      </c>
      <c r="I26" s="21">
        <f t="shared" si="48"/>
        <v>0</v>
      </c>
      <c r="J26" s="21">
        <f t="shared" si="48"/>
        <v>0</v>
      </c>
      <c r="K26" s="21">
        <f t="shared" si="48"/>
        <v>0</v>
      </c>
      <c r="L26" s="21">
        <f t="shared" si="48"/>
        <v>0</v>
      </c>
      <c r="M26" s="21">
        <f t="shared" si="48"/>
        <v>91.28330219290797</v>
      </c>
      <c r="N26" s="21">
        <f t="shared" si="48"/>
        <v>160.30968471133667</v>
      </c>
      <c r="O26" s="21">
        <f t="shared" si="48"/>
        <v>0</v>
      </c>
      <c r="P26" s="21">
        <f t="shared" si="48"/>
        <v>0</v>
      </c>
      <c r="Q26" s="21">
        <f t="shared" si="48"/>
        <v>0</v>
      </c>
      <c r="R26" s="21">
        <f t="shared" si="48"/>
        <v>0</v>
      </c>
      <c r="S26" s="21">
        <f t="shared" si="48"/>
        <v>0</v>
      </c>
      <c r="T26" s="21">
        <f t="shared" si="48"/>
        <v>0</v>
      </c>
      <c r="U26" s="21">
        <f t="shared" si="48"/>
        <v>0</v>
      </c>
      <c r="V26" s="21">
        <f t="shared" si="48"/>
        <v>0</v>
      </c>
      <c r="W26" s="21">
        <f t="shared" si="48"/>
        <v>0</v>
      </c>
      <c r="X26" s="21">
        <f t="shared" si="48"/>
        <v>0</v>
      </c>
      <c r="Y26" s="21">
        <f t="shared" si="48"/>
        <v>23.281834371713614</v>
      </c>
      <c r="Z26" s="21">
        <f t="shared" si="48"/>
        <v>125.79769056963883</v>
      </c>
      <c r="AA26" s="21">
        <f t="shared" si="48"/>
        <v>0</v>
      </c>
      <c r="AB26" s="21">
        <f t="shared" si="48"/>
        <v>0</v>
      </c>
      <c r="AC26" s="21">
        <f t="shared" si="48"/>
        <v>0</v>
      </c>
      <c r="AD26" s="21">
        <f t="shared" si="48"/>
        <v>0</v>
      </c>
      <c r="AE26" s="21">
        <f t="shared" si="48"/>
        <v>0</v>
      </c>
      <c r="AF26" s="21">
        <f t="shared" si="48"/>
        <v>0</v>
      </c>
      <c r="AG26" s="21">
        <f t="shared" si="48"/>
        <v>0</v>
      </c>
      <c r="AH26" s="21">
        <f t="shared" si="48"/>
        <v>0</v>
      </c>
      <c r="AI26" s="21">
        <f t="shared" si="48"/>
        <v>0</v>
      </c>
      <c r="AJ26" s="21">
        <f t="shared" si="48"/>
        <v>0</v>
      </c>
      <c r="AK26" s="21">
        <f t="shared" si="48"/>
        <v>18.269644790707957</v>
      </c>
      <c r="AL26" s="21">
        <f t="shared" si="48"/>
        <v>98.71555159721112</v>
      </c>
      <c r="AM26" s="21">
        <f t="shared" si="48"/>
        <v>0</v>
      </c>
      <c r="AN26" s="21">
        <f t="shared" si="48"/>
        <v>0</v>
      </c>
      <c r="AO26" s="21">
        <f t="shared" si="48"/>
        <v>0</v>
      </c>
      <c r="AP26" s="21">
        <f t="shared" si="48"/>
        <v>0</v>
      </c>
      <c r="AQ26" s="21">
        <f t="shared" si="48"/>
        <v>0</v>
      </c>
      <c r="AR26" s="21">
        <f t="shared" si="48"/>
        <v>0</v>
      </c>
      <c r="AS26" s="21">
        <f t="shared" si="48"/>
        <v>0</v>
      </c>
      <c r="AT26" s="21">
        <f t="shared" si="48"/>
        <v>0</v>
      </c>
      <c r="AU26" s="21">
        <f t="shared" si="48"/>
        <v>0</v>
      </c>
      <c r="AV26" s="21">
        <f t="shared" si="48"/>
        <v>0</v>
      </c>
      <c r="AW26" s="21">
        <f t="shared" si="48"/>
        <v>14.33649580396252</v>
      </c>
      <c r="AX26" s="21">
        <f t="shared" si="48"/>
        <v>77.46374423103711</v>
      </c>
      <c r="AY26" s="21">
        <f t="shared" si="48"/>
        <v>0</v>
      </c>
      <c r="AZ26" s="21">
        <f t="shared" si="48"/>
        <v>0</v>
      </c>
      <c r="BA26" s="21">
        <f t="shared" si="48"/>
        <v>0</v>
      </c>
      <c r="BB26" s="21">
        <f t="shared" si="48"/>
        <v>0</v>
      </c>
      <c r="BC26" s="21">
        <f t="shared" si="48"/>
        <v>0</v>
      </c>
      <c r="BD26" s="21">
        <f t="shared" si="48"/>
        <v>0</v>
      </c>
      <c r="BE26" s="21">
        <f t="shared" si="48"/>
        <v>0</v>
      </c>
      <c r="BF26" s="21">
        <f t="shared" si="48"/>
        <v>0</v>
      </c>
      <c r="BG26" s="21">
        <f t="shared" si="48"/>
        <v>0</v>
      </c>
      <c r="BH26" s="21">
        <f t="shared" si="48"/>
        <v>0</v>
      </c>
      <c r="BI26" s="21">
        <f t="shared" si="48"/>
        <v>11.25008801712346</v>
      </c>
      <c r="BJ26" s="21">
        <f t="shared" si="48"/>
        <v>60.78709558120994</v>
      </c>
      <c r="BK26" s="21">
        <f t="shared" si="48"/>
        <v>0</v>
      </c>
      <c r="BL26" s="21">
        <f t="shared" si="48"/>
        <v>0</v>
      </c>
      <c r="BM26" s="21">
        <f t="shared" si="48"/>
        <v>0</v>
      </c>
      <c r="BN26" s="21">
        <f t="shared" si="48"/>
        <v>0</v>
      </c>
      <c r="BO26" s="21">
        <f t="shared" si="48"/>
        <v>0</v>
      </c>
      <c r="BP26" s="21">
        <f t="shared" si="48"/>
        <v>0</v>
      </c>
      <c r="BQ26" s="21">
        <f aca="true" t="shared" si="49" ref="BQ26:CS26">IF(BQ13&lt;0,-BQ13,0)</f>
        <v>0</v>
      </c>
      <c r="BR26" s="21">
        <f t="shared" si="49"/>
        <v>0</v>
      </c>
      <c r="BS26" s="21">
        <f t="shared" si="49"/>
        <v>0</v>
      </c>
      <c r="BT26" s="21">
        <f t="shared" si="49"/>
        <v>0</v>
      </c>
      <c r="BU26" s="21">
        <f t="shared" si="49"/>
        <v>8.828132210525325</v>
      </c>
      <c r="BV26" s="21">
        <f t="shared" si="49"/>
        <v>47.700650489841166</v>
      </c>
      <c r="BW26" s="21">
        <f t="shared" si="49"/>
        <v>0</v>
      </c>
      <c r="BX26" s="21">
        <f t="shared" si="49"/>
        <v>0</v>
      </c>
      <c r="BY26" s="21">
        <f t="shared" si="49"/>
        <v>0</v>
      </c>
      <c r="BZ26" s="21">
        <f t="shared" si="49"/>
        <v>0</v>
      </c>
      <c r="CA26" s="21">
        <f t="shared" si="49"/>
        <v>0</v>
      </c>
      <c r="CB26" s="21">
        <f t="shared" si="49"/>
        <v>0</v>
      </c>
      <c r="CC26" s="21">
        <f t="shared" si="49"/>
        <v>0</v>
      </c>
      <c r="CD26" s="21">
        <f t="shared" si="49"/>
        <v>0</v>
      </c>
      <c r="CE26" s="21">
        <f t="shared" si="49"/>
        <v>0</v>
      </c>
      <c r="CF26" s="21">
        <f t="shared" si="49"/>
        <v>0</v>
      </c>
      <c r="CG26" s="21">
        <f t="shared" si="49"/>
        <v>0</v>
      </c>
      <c r="CH26" s="21">
        <f t="shared" si="49"/>
        <v>38.426553256034566</v>
      </c>
      <c r="CI26" s="21">
        <f t="shared" si="49"/>
        <v>0</v>
      </c>
      <c r="CJ26" s="21">
        <f t="shared" si="49"/>
        <v>0</v>
      </c>
      <c r="CK26" s="21">
        <f t="shared" si="49"/>
        <v>0</v>
      </c>
      <c r="CL26" s="21">
        <f t="shared" si="49"/>
        <v>0</v>
      </c>
      <c r="CM26" s="21">
        <f t="shared" si="49"/>
        <v>0</v>
      </c>
      <c r="CN26" s="21">
        <f t="shared" si="49"/>
        <v>0</v>
      </c>
      <c r="CO26" s="21">
        <f t="shared" si="49"/>
        <v>0</v>
      </c>
      <c r="CP26" s="21">
        <f t="shared" si="49"/>
        <v>0</v>
      </c>
      <c r="CQ26" s="21">
        <f t="shared" si="49"/>
        <v>0</v>
      </c>
      <c r="CR26" s="21">
        <f t="shared" si="49"/>
        <v>0</v>
      </c>
      <c r="CS26" s="21">
        <f t="shared" si="49"/>
        <v>35.8957382982604</v>
      </c>
      <c r="CT26" s="21">
        <v>0</v>
      </c>
    </row>
    <row r="27" spans="1:98" s="4" customFormat="1" ht="13.5" thickBot="1">
      <c r="A27" s="22" t="s">
        <v>36</v>
      </c>
      <c r="B27" s="23"/>
      <c r="C27" s="23"/>
      <c r="D27" s="24">
        <f>D25-D26</f>
        <v>11.167351540839602</v>
      </c>
      <c r="E27" s="24">
        <f aca="true" t="shared" si="50" ref="E27:BP27">E25-E26</f>
        <v>11.416853595462122</v>
      </c>
      <c r="F27" s="24">
        <f t="shared" si="50"/>
        <v>11.662784156248506</v>
      </c>
      <c r="G27" s="24">
        <f t="shared" si="50"/>
        <v>11.905218908717258</v>
      </c>
      <c r="H27" s="24">
        <f t="shared" si="50"/>
        <v>12.14423203744341</v>
      </c>
      <c r="I27" s="24">
        <f t="shared" si="50"/>
        <v>12.379896256115721</v>
      </c>
      <c r="J27" s="24">
        <f t="shared" si="50"/>
        <v>12.61228283699289</v>
      </c>
      <c r="K27" s="24">
        <f t="shared" si="50"/>
        <v>12.84146163977049</v>
      </c>
      <c r="L27" s="24">
        <f t="shared" si="50"/>
        <v>13.067501139871082</v>
      </c>
      <c r="M27" s="24">
        <f t="shared" si="50"/>
        <v>-77.9928337367396</v>
      </c>
      <c r="N27" s="24">
        <f t="shared" si="50"/>
        <v>-147.07310523975843</v>
      </c>
      <c r="O27" s="24">
        <f t="shared" si="50"/>
        <v>12.9718478821467</v>
      </c>
      <c r="P27" s="24">
        <f t="shared" si="50"/>
        <v>8.622438942460612</v>
      </c>
      <c r="Q27" s="24">
        <f t="shared" si="50"/>
        <v>8.8178050716147</v>
      </c>
      <c r="R27" s="24">
        <f t="shared" si="50"/>
        <v>9.010367322909733</v>
      </c>
      <c r="S27" s="24">
        <f t="shared" si="50"/>
        <v>9.20018508423704</v>
      </c>
      <c r="T27" s="24">
        <f t="shared" si="50"/>
        <v>9.387316565661157</v>
      </c>
      <c r="U27" s="24">
        <f t="shared" si="50"/>
        <v>9.571818823006126</v>
      </c>
      <c r="V27" s="24">
        <f t="shared" si="50"/>
        <v>9.753747780970164</v>
      </c>
      <c r="W27" s="24">
        <f t="shared" si="50"/>
        <v>9.93315825577819</v>
      </c>
      <c r="X27" s="24">
        <f t="shared" si="50"/>
        <v>10.110103977381335</v>
      </c>
      <c r="Y27" s="24">
        <f t="shared" si="50"/>
        <v>-12.997196760501026</v>
      </c>
      <c r="Z27" s="24">
        <f t="shared" si="50"/>
        <v>-115.41072529324664</v>
      </c>
      <c r="AA27" s="24">
        <f t="shared" si="50"/>
        <v>10.179225970864351</v>
      </c>
      <c r="AB27" s="24">
        <f t="shared" si="50"/>
        <v>6.766172037531052</v>
      </c>
      <c r="AC27" s="24">
        <f t="shared" si="50"/>
        <v>6.919479106329597</v>
      </c>
      <c r="AD27" s="24">
        <f t="shared" si="50"/>
        <v>7.070585925280824</v>
      </c>
      <c r="AE27" s="24">
        <f t="shared" si="50"/>
        <v>7.219539097056263</v>
      </c>
      <c r="AF27" s="24">
        <f t="shared" si="50"/>
        <v>7.366384300067041</v>
      </c>
      <c r="AG27" s="24">
        <f t="shared" si="50"/>
        <v>7.5111663069724575</v>
      </c>
      <c r="AH27" s="24">
        <f t="shared" si="50"/>
        <v>7.653929002818478</v>
      </c>
      <c r="AI27" s="24">
        <f t="shared" si="50"/>
        <v>7.794715402813539</v>
      </c>
      <c r="AJ27" s="24">
        <f t="shared" si="50"/>
        <v>7.93356766974885</v>
      </c>
      <c r="AK27" s="24">
        <f t="shared" si="50"/>
        <v>-10.199117659637526</v>
      </c>
      <c r="AL27" s="24">
        <f t="shared" si="50"/>
        <v>-90.56472623597351</v>
      </c>
      <c r="AM27" s="24">
        <f t="shared" si="50"/>
        <v>7.987808854012867</v>
      </c>
      <c r="AN27" s="24">
        <f t="shared" si="50"/>
        <v>5.309528353517374</v>
      </c>
      <c r="AO27" s="24">
        <f t="shared" si="50"/>
        <v>5.429830974270363</v>
      </c>
      <c r="AP27" s="24">
        <f t="shared" si="50"/>
        <v>5.548407022171756</v>
      </c>
      <c r="AQ27" s="24">
        <f t="shared" si="50"/>
        <v>5.6652930671172905</v>
      </c>
      <c r="AR27" s="24">
        <f t="shared" si="50"/>
        <v>5.780524953720068</v>
      </c>
      <c r="AS27" s="24">
        <f t="shared" si="50"/>
        <v>5.894137815834642</v>
      </c>
      <c r="AT27" s="24">
        <f t="shared" si="50"/>
        <v>6.006166090790483</v>
      </c>
      <c r="AU27" s="24">
        <f t="shared" si="50"/>
        <v>6.1166435333410245</v>
      </c>
      <c r="AV27" s="24">
        <f t="shared" si="50"/>
        <v>6.225603229333653</v>
      </c>
      <c r="AW27" s="24">
        <f t="shared" si="50"/>
        <v>-8.003418194856113</v>
      </c>
      <c r="AX27" s="24">
        <f t="shared" si="50"/>
        <v>-71.06765525783221</v>
      </c>
      <c r="AY27" s="24">
        <f t="shared" si="50"/>
        <v>6.268167193740799</v>
      </c>
      <c r="AZ27" s="24">
        <f t="shared" si="50"/>
        <v>4.166475694149179</v>
      </c>
      <c r="BA27" s="24">
        <f t="shared" si="50"/>
        <v>4.26087917256317</v>
      </c>
      <c r="BB27" s="24">
        <f t="shared" si="50"/>
        <v>4.353927780385779</v>
      </c>
      <c r="BC27" s="24">
        <f t="shared" si="50"/>
        <v>4.445650214625754</v>
      </c>
      <c r="BD27" s="24">
        <f t="shared" si="50"/>
        <v>4.536074603150468</v>
      </c>
      <c r="BE27" s="24">
        <f t="shared" si="50"/>
        <v>4.6252285160831486</v>
      </c>
      <c r="BF27" s="24">
        <f t="shared" si="50"/>
        <v>4.713138976972157</v>
      </c>
      <c r="BG27" s="24">
        <f t="shared" si="50"/>
        <v>4.799832473737021</v>
      </c>
      <c r="BH27" s="24">
        <f t="shared" si="50"/>
        <v>4.885334969395493</v>
      </c>
      <c r="BI27" s="24">
        <f t="shared" si="50"/>
        <v>-6.28041610454726</v>
      </c>
      <c r="BJ27" s="24">
        <f t="shared" si="50"/>
        <v>-55.76797759744031</v>
      </c>
      <c r="BK27" s="24">
        <f t="shared" si="50"/>
        <v>4.918735624094234</v>
      </c>
      <c r="BL27" s="24">
        <f t="shared" si="50"/>
        <v>3.269503156233421</v>
      </c>
      <c r="BM27" s="24">
        <f t="shared" si="50"/>
        <v>3.3435831445236173</v>
      </c>
      <c r="BN27" s="24">
        <f t="shared" si="50"/>
        <v>3.416599943202254</v>
      </c>
      <c r="BO27" s="24">
        <f t="shared" si="50"/>
        <v>3.4885760712920315</v>
      </c>
      <c r="BP27" s="24">
        <f t="shared" si="50"/>
        <v>3.5595336012008687</v>
      </c>
      <c r="BQ27" s="24">
        <f aca="true" t="shared" si="51" ref="BQ27:CT27">BQ25-BQ26</f>
        <v>3.6294941676655372</v>
      </c>
      <c r="BR27" s="24">
        <f t="shared" si="51"/>
        <v>3.698478976516376</v>
      </c>
      <c r="BS27" s="24">
        <f t="shared" si="51"/>
        <v>3.766508813266814</v>
      </c>
      <c r="BT27" s="24">
        <f t="shared" si="51"/>
        <v>3.833604051531079</v>
      </c>
      <c r="BU27" s="24">
        <f t="shared" si="51"/>
        <v>-4.928347549251674</v>
      </c>
      <c r="BV27" s="24">
        <f t="shared" si="51"/>
        <v>-43.76206466957905</v>
      </c>
      <c r="BW27" s="24">
        <f t="shared" si="51"/>
        <v>3.8598141038568716</v>
      </c>
      <c r="BX27" s="24">
        <f t="shared" si="51"/>
        <v>2.4561283747542553</v>
      </c>
      <c r="BY27" s="24">
        <f t="shared" si="51"/>
        <v>2.5921572300070803</v>
      </c>
      <c r="BZ27" s="24">
        <f t="shared" si="51"/>
        <v>2.728594171825664</v>
      </c>
      <c r="CA27" s="24">
        <f t="shared" si="51"/>
        <v>2.8654404244697043</v>
      </c>
      <c r="CB27" s="24">
        <f t="shared" si="51"/>
        <v>3.0026972158716747</v>
      </c>
      <c r="CC27" s="24">
        <f t="shared" si="51"/>
        <v>3.1403657776478524</v>
      </c>
      <c r="CD27" s="24">
        <f t="shared" si="51"/>
        <v>3.2784473451093583</v>
      </c>
      <c r="CE27" s="24">
        <f t="shared" si="51"/>
        <v>3.416943157273249</v>
      </c>
      <c r="CF27" s="24">
        <f t="shared" si="51"/>
        <v>3.555854456873631</v>
      </c>
      <c r="CG27" s="24">
        <f t="shared" si="51"/>
        <v>3.695182490372814</v>
      </c>
      <c r="CH27" s="24">
        <f t="shared" si="51"/>
        <v>-34.591624748062074</v>
      </c>
      <c r="CI27" s="24">
        <f t="shared" si="51"/>
        <v>3.8598141038568716</v>
      </c>
      <c r="CJ27" s="24">
        <f t="shared" si="51"/>
        <v>2.5847888448828176</v>
      </c>
      <c r="CK27" s="24">
        <f t="shared" si="51"/>
        <v>2.7212036815460285</v>
      </c>
      <c r="CL27" s="24">
        <f t="shared" si="51"/>
        <v>2.858027762719229</v>
      </c>
      <c r="CM27" s="24">
        <f t="shared" si="51"/>
        <v>2.995262316135949</v>
      </c>
      <c r="CN27" s="24">
        <f t="shared" si="51"/>
        <v>3.132908573212919</v>
      </c>
      <c r="CO27" s="24">
        <f t="shared" si="51"/>
        <v>3.2709677690611203</v>
      </c>
      <c r="CP27" s="24">
        <f t="shared" si="51"/>
        <v>3.4094411424968665</v>
      </c>
      <c r="CQ27" s="24">
        <f t="shared" si="51"/>
        <v>3.5483299360529195</v>
      </c>
      <c r="CR27" s="24">
        <f t="shared" si="51"/>
        <v>3.6876353959896404</v>
      </c>
      <c r="CS27" s="24">
        <f t="shared" si="51"/>
        <v>-32.06837952595423</v>
      </c>
      <c r="CT27" s="24">
        <f t="shared" si="51"/>
        <v>3.8598141038568716</v>
      </c>
    </row>
    <row r="28" spans="2:100" ht="12.75">
      <c r="B28" s="2" t="s">
        <v>45</v>
      </c>
      <c r="C28" s="2">
        <f>C5-C10</f>
        <v>260</v>
      </c>
      <c r="D28" s="2">
        <f aca="true" t="shared" si="52" ref="D28:BO28">D5-D10</f>
        <v>271.1673515408397</v>
      </c>
      <c r="E28" s="2">
        <f t="shared" si="52"/>
        <v>282.58420513630176</v>
      </c>
      <c r="F28" s="2">
        <f t="shared" si="52"/>
        <v>294.2469892925501</v>
      </c>
      <c r="G28" s="2">
        <f t="shared" si="52"/>
        <v>306.1522082012675</v>
      </c>
      <c r="H28" s="2">
        <f t="shared" si="52"/>
        <v>318.29644023871083</v>
      </c>
      <c r="I28" s="2">
        <f t="shared" si="52"/>
        <v>330.6763364948266</v>
      </c>
      <c r="J28" s="2">
        <f t="shared" si="52"/>
        <v>343.2886193318195</v>
      </c>
      <c r="K28" s="2">
        <f t="shared" si="52"/>
        <v>356.13008097159</v>
      </c>
      <c r="L28" s="2">
        <f t="shared" si="52"/>
        <v>369.1975821114611</v>
      </c>
      <c r="M28" s="2">
        <f t="shared" si="52"/>
        <v>291.2047483747215</v>
      </c>
      <c r="N28" s="2">
        <f t="shared" si="52"/>
        <v>144.13164313496307</v>
      </c>
      <c r="O28" s="2">
        <f t="shared" si="52"/>
        <v>157.10349101710972</v>
      </c>
      <c r="P28" s="2">
        <f t="shared" si="52"/>
        <v>165.7259299595703</v>
      </c>
      <c r="Q28" s="2">
        <f t="shared" si="52"/>
        <v>174.54373503118518</v>
      </c>
      <c r="R28" s="2">
        <f t="shared" si="52"/>
        <v>183.55410235409477</v>
      </c>
      <c r="S28" s="2">
        <f t="shared" si="52"/>
        <v>192.75428743833186</v>
      </c>
      <c r="T28" s="2">
        <f t="shared" si="52"/>
        <v>202.14160400399294</v>
      </c>
      <c r="U28" s="2">
        <f t="shared" si="52"/>
        <v>211.71342282699914</v>
      </c>
      <c r="V28" s="2">
        <f t="shared" si="52"/>
        <v>221.4671706079693</v>
      </c>
      <c r="W28" s="2">
        <f t="shared" si="52"/>
        <v>231.40032886374752</v>
      </c>
      <c r="X28" s="2">
        <f t="shared" si="52"/>
        <v>241.51043284112887</v>
      </c>
      <c r="Y28" s="2">
        <f t="shared" si="52"/>
        <v>228.51323608062782</v>
      </c>
      <c r="Z28" s="2">
        <f t="shared" si="52"/>
        <v>113.10251078738122</v>
      </c>
      <c r="AA28" s="2">
        <f t="shared" si="52"/>
        <v>123.28173675824564</v>
      </c>
      <c r="AB28" s="2">
        <f t="shared" si="52"/>
        <v>130.04790879577672</v>
      </c>
      <c r="AC28" s="2">
        <f t="shared" si="52"/>
        <v>136.96738790210634</v>
      </c>
      <c r="AD28" s="2">
        <f t="shared" si="52"/>
        <v>144.03797382738708</v>
      </c>
      <c r="AE28" s="2">
        <f t="shared" si="52"/>
        <v>151.2575129244433</v>
      </c>
      <c r="AF28" s="2">
        <f t="shared" si="52"/>
        <v>158.62389722451042</v>
      </c>
      <c r="AG28" s="2">
        <f t="shared" si="52"/>
        <v>166.1350635314829</v>
      </c>
      <c r="AH28" s="2">
        <f t="shared" si="52"/>
        <v>173.78899253430137</v>
      </c>
      <c r="AI28" s="2">
        <f t="shared" si="52"/>
        <v>181.58370793711492</v>
      </c>
      <c r="AJ28" s="2">
        <f t="shared" si="52"/>
        <v>189.5172756068638</v>
      </c>
      <c r="AK28" s="2">
        <f t="shared" si="52"/>
        <v>179.31815794722627</v>
      </c>
      <c r="AL28" s="2">
        <f t="shared" si="52"/>
        <v>88.75343171125276</v>
      </c>
      <c r="AM28" s="2">
        <f t="shared" si="52"/>
        <v>96.74124056526557</v>
      </c>
      <c r="AN28" s="2">
        <f t="shared" si="52"/>
        <v>102.05076891878298</v>
      </c>
      <c r="AO28" s="2">
        <f t="shared" si="52"/>
        <v>107.4805998930533</v>
      </c>
      <c r="AP28" s="2">
        <f t="shared" si="52"/>
        <v>113.02900691522507</v>
      </c>
      <c r="AQ28" s="2">
        <f t="shared" si="52"/>
        <v>118.69429998234239</v>
      </c>
      <c r="AR28" s="2">
        <f t="shared" si="52"/>
        <v>124.47482493606248</v>
      </c>
      <c r="AS28" s="2">
        <f t="shared" si="52"/>
        <v>130.36896275189713</v>
      </c>
      <c r="AT28" s="2">
        <f t="shared" si="52"/>
        <v>136.37512884268762</v>
      </c>
      <c r="AU28" s="2">
        <f t="shared" si="52"/>
        <v>142.49177237602862</v>
      </c>
      <c r="AV28" s="2">
        <f t="shared" si="52"/>
        <v>148.71737560536232</v>
      </c>
      <c r="AW28" s="2">
        <f t="shared" si="52"/>
        <v>140.71395741050614</v>
      </c>
      <c r="AX28" s="2">
        <f t="shared" si="52"/>
        <v>69.64630215267397</v>
      </c>
      <c r="AY28" s="2">
        <f t="shared" si="52"/>
        <v>75.91446934641476</v>
      </c>
      <c r="AZ28" s="2">
        <f t="shared" si="52"/>
        <v>80.08094504056396</v>
      </c>
      <c r="BA28" s="2">
        <f t="shared" si="52"/>
        <v>84.3418242131271</v>
      </c>
      <c r="BB28" s="2">
        <f t="shared" si="52"/>
        <v>88.69575199351289</v>
      </c>
      <c r="BC28" s="2">
        <f t="shared" si="52"/>
        <v>93.14140220813857</v>
      </c>
      <c r="BD28" s="2">
        <f t="shared" si="52"/>
        <v>97.67747681128913</v>
      </c>
      <c r="BE28" s="2">
        <f t="shared" si="52"/>
        <v>102.30270532737225</v>
      </c>
      <c r="BF28" s="2">
        <f t="shared" si="52"/>
        <v>107.0158443043444</v>
      </c>
      <c r="BG28" s="2">
        <f t="shared" si="52"/>
        <v>111.81567677808141</v>
      </c>
      <c r="BH28" s="2">
        <f t="shared" si="52"/>
        <v>116.70101174747691</v>
      </c>
      <c r="BI28" s="2">
        <f t="shared" si="52"/>
        <v>110.42059564292965</v>
      </c>
      <c r="BJ28" s="2">
        <f t="shared" si="52"/>
        <v>54.652618045489334</v>
      </c>
      <c r="BK28" s="2">
        <f t="shared" si="52"/>
        <v>59.57135366958357</v>
      </c>
      <c r="BL28" s="2">
        <f t="shared" si="52"/>
        <v>62.84085682581701</v>
      </c>
      <c r="BM28" s="2">
        <f t="shared" si="52"/>
        <v>66.18443997034058</v>
      </c>
      <c r="BN28" s="2">
        <f t="shared" si="52"/>
        <v>69.60103991354288</v>
      </c>
      <c r="BO28" s="2">
        <f t="shared" si="52"/>
        <v>73.0896159848349</v>
      </c>
      <c r="BP28" s="2">
        <f aca="true" t="shared" si="53" ref="BP28:CT28">BP5-BP10</f>
        <v>76.64914958603578</v>
      </c>
      <c r="BQ28" s="2">
        <f t="shared" si="53"/>
        <v>80.27864375370132</v>
      </c>
      <c r="BR28" s="2">
        <f t="shared" si="53"/>
        <v>83.9771227302177</v>
      </c>
      <c r="BS28" s="2">
        <f t="shared" si="53"/>
        <v>87.74363154348453</v>
      </c>
      <c r="BT28" s="2">
        <f t="shared" si="53"/>
        <v>91.57723559501562</v>
      </c>
      <c r="BU28" s="2">
        <f t="shared" si="53"/>
        <v>86.64888804576393</v>
      </c>
      <c r="BV28" s="2">
        <f t="shared" si="53"/>
        <v>42.88682337618487</v>
      </c>
      <c r="BW28" s="2">
        <f t="shared" si="53"/>
        <v>46.74663748004173</v>
      </c>
      <c r="BX28" s="2">
        <f t="shared" si="53"/>
        <v>49.202765854795985</v>
      </c>
      <c r="BY28" s="2">
        <f t="shared" si="53"/>
        <v>51.79492308480303</v>
      </c>
      <c r="BZ28" s="2">
        <f t="shared" si="53"/>
        <v>54.52351725662879</v>
      </c>
      <c r="CA28" s="2">
        <f t="shared" si="53"/>
        <v>57.388957681098475</v>
      </c>
      <c r="CB28" s="2">
        <f t="shared" si="53"/>
        <v>60.39165489697015</v>
      </c>
      <c r="CC28" s="2">
        <f t="shared" si="53"/>
        <v>63.532020674617996</v>
      </c>
      <c r="CD28" s="2">
        <f t="shared" si="53"/>
        <v>66.81046801972735</v>
      </c>
      <c r="CE28" s="2">
        <f t="shared" si="53"/>
        <v>70.22741117700059</v>
      </c>
      <c r="CF28" s="2">
        <f t="shared" si="53"/>
        <v>73.78326563387421</v>
      </c>
      <c r="CG28" s="2">
        <f t="shared" si="53"/>
        <v>77.47844812424701</v>
      </c>
      <c r="CH28" s="2">
        <f t="shared" si="53"/>
        <v>42.88682337618498</v>
      </c>
      <c r="CI28" s="2">
        <f t="shared" si="53"/>
        <v>46.74663748004184</v>
      </c>
      <c r="CJ28" s="2">
        <f t="shared" si="53"/>
        <v>49.331426324924735</v>
      </c>
      <c r="CK28" s="2">
        <f t="shared" si="53"/>
        <v>52.05263000647068</v>
      </c>
      <c r="CL28" s="2">
        <f t="shared" si="53"/>
        <v>54.91065776918987</v>
      </c>
      <c r="CM28" s="2">
        <f t="shared" si="53"/>
        <v>57.905920085325846</v>
      </c>
      <c r="CN28" s="2">
        <f t="shared" si="53"/>
        <v>61.03882865853876</v>
      </c>
      <c r="CO28" s="2">
        <f t="shared" si="53"/>
        <v>64.30979642759988</v>
      </c>
      <c r="CP28" s="2">
        <f t="shared" si="53"/>
        <v>67.71923757009674</v>
      </c>
      <c r="CQ28" s="2">
        <f t="shared" si="53"/>
        <v>71.26756750614965</v>
      </c>
      <c r="CR28" s="2">
        <f t="shared" si="53"/>
        <v>74.95520290213928</v>
      </c>
      <c r="CS28" s="2">
        <f t="shared" si="53"/>
        <v>42.88682337618509</v>
      </c>
      <c r="CT28" s="2">
        <f t="shared" si="53"/>
        <v>0</v>
      </c>
      <c r="CV28" s="2">
        <f>MIN(C28:CT28)</f>
        <v>0</v>
      </c>
    </row>
    <row r="29" spans="1:98" ht="12.75">
      <c r="A29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</row>
    <row r="30" spans="1:98" ht="12.75">
      <c r="A30" t="s">
        <v>33</v>
      </c>
      <c r="B30" s="2"/>
      <c r="C30" s="2"/>
      <c r="D30" s="10">
        <f>D17*0.6</f>
        <v>180</v>
      </c>
      <c r="E30" s="10">
        <f aca="true" t="shared" si="54" ref="E30:O30">E17*0.6</f>
        <v>176.4</v>
      </c>
      <c r="F30" s="10">
        <f t="shared" si="54"/>
        <v>172.87199999999999</v>
      </c>
      <c r="G30" s="10">
        <f t="shared" si="54"/>
        <v>169.41456</v>
      </c>
      <c r="H30" s="10">
        <f t="shared" si="54"/>
        <v>166.0262688</v>
      </c>
      <c r="I30" s="10">
        <f t="shared" si="54"/>
        <v>162.705743424</v>
      </c>
      <c r="J30" s="10">
        <f t="shared" si="54"/>
        <v>159.45162855552</v>
      </c>
      <c r="K30" s="10">
        <f t="shared" si="54"/>
        <v>156.26259598440956</v>
      </c>
      <c r="L30" s="10">
        <f t="shared" si="54"/>
        <v>153.13734406472136</v>
      </c>
      <c r="M30" s="10">
        <f t="shared" si="54"/>
        <v>150.07459718342693</v>
      </c>
      <c r="N30" s="10">
        <f t="shared" si="54"/>
        <v>147.0731052397584</v>
      </c>
      <c r="O30" s="10">
        <f t="shared" si="54"/>
        <v>144.13164313496324</v>
      </c>
      <c r="P30" s="10">
        <f aca="true" t="shared" si="55" ref="P30:CA30">P17*0.6</f>
        <v>141.24901027226397</v>
      </c>
      <c r="Q30" s="10">
        <f t="shared" si="55"/>
        <v>138.4240300668187</v>
      </c>
      <c r="R30" s="10">
        <f t="shared" si="55"/>
        <v>135.65554946548232</v>
      </c>
      <c r="S30" s="10">
        <f t="shared" si="55"/>
        <v>132.94243847617267</v>
      </c>
      <c r="T30" s="10">
        <f t="shared" si="55"/>
        <v>130.28358970664922</v>
      </c>
      <c r="U30" s="10">
        <f t="shared" si="55"/>
        <v>127.67791791251622</v>
      </c>
      <c r="V30" s="10">
        <f t="shared" si="55"/>
        <v>125.12435955426591</v>
      </c>
      <c r="W30" s="10">
        <f t="shared" si="55"/>
        <v>122.62187236318059</v>
      </c>
      <c r="X30" s="10">
        <f t="shared" si="55"/>
        <v>120.16943491591698</v>
      </c>
      <c r="Y30" s="10">
        <f t="shared" si="55"/>
        <v>117.76604621759864</v>
      </c>
      <c r="Z30" s="10">
        <f t="shared" si="55"/>
        <v>115.41072529324666</v>
      </c>
      <c r="AA30" s="10">
        <f t="shared" si="55"/>
        <v>113.10251078738173</v>
      </c>
      <c r="AB30" s="10">
        <f t="shared" si="55"/>
        <v>110.8404605716341</v>
      </c>
      <c r="AC30" s="10">
        <f t="shared" si="55"/>
        <v>108.6236513602014</v>
      </c>
      <c r="AD30" s="10">
        <f t="shared" si="55"/>
        <v>106.45117833299739</v>
      </c>
      <c r="AE30" s="10">
        <f t="shared" si="55"/>
        <v>104.32215476633743</v>
      </c>
      <c r="AF30" s="10">
        <f t="shared" si="55"/>
        <v>102.23571167101068</v>
      </c>
      <c r="AG30" s="10">
        <f t="shared" si="55"/>
        <v>100.19099743759045</v>
      </c>
      <c r="AH30" s="10">
        <f t="shared" si="55"/>
        <v>98.18717748883864</v>
      </c>
      <c r="AI30" s="10">
        <f t="shared" si="55"/>
        <v>96.22343393906186</v>
      </c>
      <c r="AJ30" s="10">
        <f t="shared" si="55"/>
        <v>94.29896526028061</v>
      </c>
      <c r="AK30" s="10">
        <f t="shared" si="55"/>
        <v>92.412985955075</v>
      </c>
      <c r="AL30" s="10">
        <f t="shared" si="55"/>
        <v>90.5647262359735</v>
      </c>
      <c r="AM30" s="10">
        <f t="shared" si="55"/>
        <v>88.75343171125404</v>
      </c>
      <c r="AN30" s="10">
        <f t="shared" si="55"/>
        <v>86.97836307702894</v>
      </c>
      <c r="AO30" s="10">
        <f t="shared" si="55"/>
        <v>85.23879581548836</v>
      </c>
      <c r="AP30" s="10">
        <f t="shared" si="55"/>
        <v>83.53401989917859</v>
      </c>
      <c r="AQ30" s="10">
        <f t="shared" si="55"/>
        <v>81.86333950119501</v>
      </c>
      <c r="AR30" s="10">
        <f t="shared" si="55"/>
        <v>80.22607271117111</v>
      </c>
      <c r="AS30" s="10">
        <f t="shared" si="55"/>
        <v>78.6215512569477</v>
      </c>
      <c r="AT30" s="10">
        <f t="shared" si="55"/>
        <v>77.04912023180873</v>
      </c>
      <c r="AU30" s="10">
        <f t="shared" si="55"/>
        <v>75.50813782717255</v>
      </c>
      <c r="AV30" s="10">
        <f t="shared" si="55"/>
        <v>73.99797507062911</v>
      </c>
      <c r="AW30" s="10">
        <f t="shared" si="55"/>
        <v>72.51801556921653</v>
      </c>
      <c r="AX30" s="10">
        <f t="shared" si="55"/>
        <v>71.06765525783219</v>
      </c>
      <c r="AY30" s="10">
        <f t="shared" si="55"/>
        <v>69.64630215267555</v>
      </c>
      <c r="AZ30" s="10">
        <f t="shared" si="55"/>
        <v>68.25337610962204</v>
      </c>
      <c r="BA30" s="10">
        <f t="shared" si="55"/>
        <v>66.88830858742959</v>
      </c>
      <c r="BB30" s="10">
        <f t="shared" si="55"/>
        <v>65.550542415681</v>
      </c>
      <c r="BC30" s="10">
        <f t="shared" si="55"/>
        <v>64.23953156736738</v>
      </c>
      <c r="BD30" s="10">
        <f t="shared" si="55"/>
        <v>62.95474093602003</v>
      </c>
      <c r="BE30" s="10">
        <f t="shared" si="55"/>
        <v>61.69564611729963</v>
      </c>
      <c r="BF30" s="10">
        <f t="shared" si="55"/>
        <v>60.46173319495364</v>
      </c>
      <c r="BG30" s="10">
        <f t="shared" si="55"/>
        <v>59.25249853105456</v>
      </c>
      <c r="BH30" s="10">
        <f t="shared" si="55"/>
        <v>58.067448560433476</v>
      </c>
      <c r="BI30" s="10">
        <f t="shared" si="55"/>
        <v>56.90609958922481</v>
      </c>
      <c r="BJ30" s="10">
        <f t="shared" si="55"/>
        <v>55.767977597440314</v>
      </c>
      <c r="BK30" s="10">
        <f t="shared" si="55"/>
        <v>54.65261804549151</v>
      </c>
      <c r="BL30" s="10">
        <f t="shared" si="55"/>
        <v>53.55956568458167</v>
      </c>
      <c r="BM30" s="10">
        <f t="shared" si="55"/>
        <v>52.488374370890035</v>
      </c>
      <c r="BN30" s="10">
        <f t="shared" si="55"/>
        <v>51.43860688347224</v>
      </c>
      <c r="BO30" s="10">
        <f t="shared" si="55"/>
        <v>50.40983474580279</v>
      </c>
      <c r="BP30" s="10">
        <f t="shared" si="55"/>
        <v>49.401638050886724</v>
      </c>
      <c r="BQ30" s="10">
        <f t="shared" si="55"/>
        <v>48.41360528986899</v>
      </c>
      <c r="BR30" s="10">
        <f t="shared" si="55"/>
        <v>47.44533318407161</v>
      </c>
      <c r="BS30" s="10">
        <f t="shared" si="55"/>
        <v>46.49642652039017</v>
      </c>
      <c r="BT30" s="10">
        <f t="shared" si="55"/>
        <v>45.56649798998237</v>
      </c>
      <c r="BU30" s="10">
        <f t="shared" si="55"/>
        <v>44.65516803018272</v>
      </c>
      <c r="BV30" s="10">
        <f t="shared" si="55"/>
        <v>43.76206466957906</v>
      </c>
      <c r="BW30" s="10">
        <f t="shared" si="55"/>
        <v>42.886823376187486</v>
      </c>
      <c r="BX30" s="10">
        <f t="shared" si="55"/>
        <v>42.886823376187486</v>
      </c>
      <c r="BY30" s="10">
        <f t="shared" si="55"/>
        <v>42.886823376187486</v>
      </c>
      <c r="BZ30" s="10">
        <f t="shared" si="55"/>
        <v>42.886823376187486</v>
      </c>
      <c r="CA30" s="10">
        <f t="shared" si="55"/>
        <v>42.886823376187486</v>
      </c>
      <c r="CB30" s="10">
        <f aca="true" t="shared" si="56" ref="CB30:CT30">CB17*0.6</f>
        <v>42.886823376187486</v>
      </c>
      <c r="CC30" s="10">
        <f t="shared" si="56"/>
        <v>42.886823376187486</v>
      </c>
      <c r="CD30" s="10">
        <f t="shared" si="56"/>
        <v>42.886823376187486</v>
      </c>
      <c r="CE30" s="10">
        <f t="shared" si="56"/>
        <v>42.886823376187486</v>
      </c>
      <c r="CF30" s="10">
        <f t="shared" si="56"/>
        <v>42.886823376187486</v>
      </c>
      <c r="CG30" s="10">
        <f t="shared" si="56"/>
        <v>42.886823376187486</v>
      </c>
      <c r="CH30" s="10">
        <f t="shared" si="56"/>
        <v>42.886823376187486</v>
      </c>
      <c r="CI30" s="10">
        <f t="shared" si="56"/>
        <v>42.886823376187486</v>
      </c>
      <c r="CJ30" s="10">
        <f t="shared" si="56"/>
        <v>42.886823376187486</v>
      </c>
      <c r="CK30" s="10">
        <f t="shared" si="56"/>
        <v>42.886823376187486</v>
      </c>
      <c r="CL30" s="10">
        <f t="shared" si="56"/>
        <v>42.886823376187486</v>
      </c>
      <c r="CM30" s="10">
        <f t="shared" si="56"/>
        <v>42.886823376187486</v>
      </c>
      <c r="CN30" s="10">
        <f t="shared" si="56"/>
        <v>42.886823376187486</v>
      </c>
      <c r="CO30" s="10">
        <f t="shared" si="56"/>
        <v>42.886823376187486</v>
      </c>
      <c r="CP30" s="10">
        <f t="shared" si="56"/>
        <v>42.886823376187486</v>
      </c>
      <c r="CQ30" s="10">
        <f t="shared" si="56"/>
        <v>42.886823376187486</v>
      </c>
      <c r="CR30" s="10">
        <f t="shared" si="56"/>
        <v>42.886823376187486</v>
      </c>
      <c r="CS30" s="10">
        <f t="shared" si="56"/>
        <v>42.886823376187486</v>
      </c>
      <c r="CT30" s="10">
        <f t="shared" si="56"/>
        <v>42.886823376187486</v>
      </c>
    </row>
    <row r="31" spans="1:98" ht="12.75">
      <c r="A31" t="s">
        <v>5</v>
      </c>
      <c r="B31" s="2"/>
      <c r="C31" s="2"/>
      <c r="D31" s="10">
        <f aca="true" t="shared" si="57" ref="D31:O31">D32-D30</f>
        <v>45</v>
      </c>
      <c r="E31" s="10">
        <f t="shared" si="57"/>
        <v>44.099999999999994</v>
      </c>
      <c r="F31" s="10">
        <f t="shared" si="57"/>
        <v>43.21800000000002</v>
      </c>
      <c r="G31" s="10">
        <f t="shared" si="57"/>
        <v>42.353639999999984</v>
      </c>
      <c r="H31" s="10">
        <f t="shared" si="57"/>
        <v>41.50656719999998</v>
      </c>
      <c r="I31" s="10">
        <f t="shared" si="57"/>
        <v>40.67643585600001</v>
      </c>
      <c r="J31" s="10">
        <f t="shared" si="57"/>
        <v>39.86290713887999</v>
      </c>
      <c r="K31" s="10">
        <f t="shared" si="57"/>
        <v>39.0656489961024</v>
      </c>
      <c r="L31" s="10">
        <f t="shared" si="57"/>
        <v>38.28433601618036</v>
      </c>
      <c r="M31" s="10">
        <f t="shared" si="57"/>
        <v>37.51864929585673</v>
      </c>
      <c r="N31" s="10">
        <f t="shared" si="57"/>
        <v>36.76827630993961</v>
      </c>
      <c r="O31" s="10">
        <f t="shared" si="57"/>
        <v>36.03291078374079</v>
      </c>
      <c r="P31" s="10">
        <f aca="true" t="shared" si="58" ref="P31:AU31">P32-P30</f>
        <v>35.312252568065986</v>
      </c>
      <c r="Q31" s="10">
        <f t="shared" si="58"/>
        <v>34.60600751670469</v>
      </c>
      <c r="R31" s="2">
        <f t="shared" si="58"/>
        <v>33.913887366370574</v>
      </c>
      <c r="S31" s="2">
        <f t="shared" si="58"/>
        <v>33.235609619043174</v>
      </c>
      <c r="T31" s="2">
        <f t="shared" si="58"/>
        <v>32.5708974266623</v>
      </c>
      <c r="U31" s="2">
        <f t="shared" si="58"/>
        <v>31.919479478129062</v>
      </c>
      <c r="V31" s="2">
        <f t="shared" si="58"/>
        <v>31.28108988856647</v>
      </c>
      <c r="W31" s="2">
        <f t="shared" si="58"/>
        <v>30.655468090795154</v>
      </c>
      <c r="X31" s="2">
        <f t="shared" si="58"/>
        <v>30.042358728979252</v>
      </c>
      <c r="Y31" s="2">
        <f t="shared" si="58"/>
        <v>29.441511554399654</v>
      </c>
      <c r="Z31" s="2">
        <f t="shared" si="58"/>
        <v>28.852681323311685</v>
      </c>
      <c r="AA31" s="2">
        <f t="shared" si="58"/>
        <v>28.275627696845447</v>
      </c>
      <c r="AB31" s="2">
        <f t="shared" si="58"/>
        <v>27.71011514290852</v>
      </c>
      <c r="AC31" s="2">
        <f t="shared" si="58"/>
        <v>27.155912840050362</v>
      </c>
      <c r="AD31" s="2">
        <f t="shared" si="58"/>
        <v>26.612794583249354</v>
      </c>
      <c r="AE31" s="2">
        <f t="shared" si="58"/>
        <v>26.080538691584366</v>
      </c>
      <c r="AF31" s="2">
        <f t="shared" si="58"/>
        <v>25.55892791775267</v>
      </c>
      <c r="AG31" s="2">
        <f t="shared" si="58"/>
        <v>25.047749359397613</v>
      </c>
      <c r="AH31" s="2">
        <f t="shared" si="58"/>
        <v>24.54679437220966</v>
      </c>
      <c r="AI31" s="2">
        <f t="shared" si="58"/>
        <v>24.055858484765466</v>
      </c>
      <c r="AJ31" s="2">
        <f t="shared" si="58"/>
        <v>23.57474131507017</v>
      </c>
      <c r="AK31" s="2">
        <f t="shared" si="58"/>
        <v>23.10324648876876</v>
      </c>
      <c r="AL31" s="2">
        <f t="shared" si="58"/>
        <v>22.64118155899338</v>
      </c>
      <c r="AM31" s="2">
        <f t="shared" si="58"/>
        <v>22.1883579278135</v>
      </c>
      <c r="AN31" s="2">
        <f t="shared" si="58"/>
        <v>21.744590769257243</v>
      </c>
      <c r="AO31" s="2">
        <f t="shared" si="58"/>
        <v>21.309698953872086</v>
      </c>
      <c r="AP31" s="2">
        <f t="shared" si="58"/>
        <v>20.883504974794647</v>
      </c>
      <c r="AQ31" s="2">
        <f t="shared" si="58"/>
        <v>20.465834875298754</v>
      </c>
      <c r="AR31" s="2">
        <f t="shared" si="58"/>
        <v>20.056518177792796</v>
      </c>
      <c r="AS31" s="2">
        <f t="shared" si="58"/>
        <v>19.655387814236917</v>
      </c>
      <c r="AT31" s="2">
        <f t="shared" si="58"/>
        <v>19.262280057952182</v>
      </c>
      <c r="AU31" s="2">
        <f t="shared" si="58"/>
        <v>18.87703445679314</v>
      </c>
      <c r="AV31" s="2">
        <f aca="true" t="shared" si="59" ref="AV31:CA31">AV32-AV30</f>
        <v>18.49949376765727</v>
      </c>
      <c r="AW31" s="2">
        <f t="shared" si="59"/>
        <v>18.12950389230413</v>
      </c>
      <c r="AX31" s="2">
        <f t="shared" si="59"/>
        <v>17.76691381445805</v>
      </c>
      <c r="AY31" s="2">
        <f t="shared" si="59"/>
        <v>17.41157553816889</v>
      </c>
      <c r="AZ31" s="2">
        <f t="shared" si="59"/>
        <v>17.063344027405506</v>
      </c>
      <c r="BA31" s="2">
        <f t="shared" si="59"/>
        <v>16.7220771468574</v>
      </c>
      <c r="BB31" s="2">
        <f t="shared" si="59"/>
        <v>16.38763560392026</v>
      </c>
      <c r="BC31" s="2">
        <f t="shared" si="59"/>
        <v>16.059882891841852</v>
      </c>
      <c r="BD31" s="2">
        <f t="shared" si="59"/>
        <v>15.738685234005018</v>
      </c>
      <c r="BE31" s="2">
        <f t="shared" si="59"/>
        <v>15.423911529324911</v>
      </c>
      <c r="BF31" s="2">
        <f t="shared" si="59"/>
        <v>15.11543329873841</v>
      </c>
      <c r="BG31" s="2">
        <f t="shared" si="59"/>
        <v>14.813124632763639</v>
      </c>
      <c r="BH31" s="2">
        <f t="shared" si="59"/>
        <v>14.516862140108373</v>
      </c>
      <c r="BI31" s="2">
        <f t="shared" si="59"/>
        <v>14.226524897306206</v>
      </c>
      <c r="BJ31" s="2">
        <f t="shared" si="59"/>
        <v>13.941994399360077</v>
      </c>
      <c r="BK31" s="2">
        <f t="shared" si="59"/>
        <v>13.66315451137288</v>
      </c>
      <c r="BL31" s="2">
        <f t="shared" si="59"/>
        <v>13.389891421145421</v>
      </c>
      <c r="BM31" s="2">
        <f t="shared" si="59"/>
        <v>13.122093592722514</v>
      </c>
      <c r="BN31" s="2">
        <f t="shared" si="59"/>
        <v>12.859651720868065</v>
      </c>
      <c r="BO31" s="2">
        <f t="shared" si="59"/>
        <v>12.602458686450696</v>
      </c>
      <c r="BP31" s="2">
        <f t="shared" si="59"/>
        <v>12.35040951272169</v>
      </c>
      <c r="BQ31" s="2">
        <f t="shared" si="59"/>
        <v>12.10340132246725</v>
      </c>
      <c r="BR31" s="2">
        <f t="shared" si="59"/>
        <v>11.861333296017904</v>
      </c>
      <c r="BS31" s="2">
        <f t="shared" si="59"/>
        <v>11.624106630097543</v>
      </c>
      <c r="BT31" s="2">
        <f t="shared" si="59"/>
        <v>11.391624497495592</v>
      </c>
      <c r="BU31" s="2">
        <f t="shared" si="59"/>
        <v>11.16379200754568</v>
      </c>
      <c r="BV31" s="2">
        <f t="shared" si="59"/>
        <v>10.940516167394769</v>
      </c>
      <c r="BW31" s="2">
        <f t="shared" si="59"/>
        <v>10.721705844046873</v>
      </c>
      <c r="BX31" s="2">
        <f t="shared" si="59"/>
        <v>10.721705844046873</v>
      </c>
      <c r="BY31" s="2">
        <f t="shared" si="59"/>
        <v>10.721705844046873</v>
      </c>
      <c r="BZ31" s="2">
        <f t="shared" si="59"/>
        <v>10.721705844046873</v>
      </c>
      <c r="CA31" s="2">
        <f t="shared" si="59"/>
        <v>10.721705844046873</v>
      </c>
      <c r="CB31" s="2">
        <f aca="true" t="shared" si="60" ref="CB31:CT31">CB32-CB30</f>
        <v>10.721705844046873</v>
      </c>
      <c r="CC31" s="2">
        <f t="shared" si="60"/>
        <v>10.721705844046873</v>
      </c>
      <c r="CD31" s="2">
        <f t="shared" si="60"/>
        <v>10.721705844046873</v>
      </c>
      <c r="CE31" s="2">
        <f t="shared" si="60"/>
        <v>10.721705844046873</v>
      </c>
      <c r="CF31" s="2">
        <f t="shared" si="60"/>
        <v>10.721705844046873</v>
      </c>
      <c r="CG31" s="2">
        <f t="shared" si="60"/>
        <v>10.721705844046873</v>
      </c>
      <c r="CH31" s="2">
        <f t="shared" si="60"/>
        <v>10.721705844046873</v>
      </c>
      <c r="CI31" s="2">
        <f t="shared" si="60"/>
        <v>10.721705844046873</v>
      </c>
      <c r="CJ31" s="2">
        <f t="shared" si="60"/>
        <v>10.721705844046873</v>
      </c>
      <c r="CK31" s="2">
        <f t="shared" si="60"/>
        <v>10.721705844046873</v>
      </c>
      <c r="CL31" s="2">
        <f t="shared" si="60"/>
        <v>10.721705844046873</v>
      </c>
      <c r="CM31" s="2">
        <f t="shared" si="60"/>
        <v>10.721705844046873</v>
      </c>
      <c r="CN31" s="2">
        <f t="shared" si="60"/>
        <v>10.721705844046873</v>
      </c>
      <c r="CO31" s="2">
        <f t="shared" si="60"/>
        <v>10.721705844046873</v>
      </c>
      <c r="CP31" s="2">
        <f t="shared" si="60"/>
        <v>10.721705844046873</v>
      </c>
      <c r="CQ31" s="2">
        <f t="shared" si="60"/>
        <v>10.721705844046873</v>
      </c>
      <c r="CR31" s="2">
        <f t="shared" si="60"/>
        <v>10.721705844046873</v>
      </c>
      <c r="CS31" s="2">
        <f t="shared" si="60"/>
        <v>10.721705844046873</v>
      </c>
      <c r="CT31" s="2">
        <f t="shared" si="60"/>
        <v>10.721705844046873</v>
      </c>
    </row>
    <row r="32" spans="1:98" ht="12.75">
      <c r="A32" t="s">
        <v>6</v>
      </c>
      <c r="B32" s="2"/>
      <c r="C32" s="2"/>
      <c r="D32" s="2">
        <f aca="true" t="shared" si="61" ref="D32:O32">D18</f>
        <v>225</v>
      </c>
      <c r="E32" s="2">
        <f t="shared" si="61"/>
        <v>220.5</v>
      </c>
      <c r="F32" s="2">
        <f t="shared" si="61"/>
        <v>216.09</v>
      </c>
      <c r="G32" s="2">
        <f t="shared" si="61"/>
        <v>211.76819999999998</v>
      </c>
      <c r="H32" s="2">
        <f t="shared" si="61"/>
        <v>207.53283599999997</v>
      </c>
      <c r="I32" s="2">
        <f t="shared" si="61"/>
        <v>203.38217928</v>
      </c>
      <c r="J32" s="2">
        <f t="shared" si="61"/>
        <v>199.31453569439998</v>
      </c>
      <c r="K32" s="2">
        <f t="shared" si="61"/>
        <v>195.32824498051195</v>
      </c>
      <c r="L32" s="2">
        <f t="shared" si="61"/>
        <v>191.42168008090172</v>
      </c>
      <c r="M32" s="2">
        <f t="shared" si="61"/>
        <v>187.59324647928366</v>
      </c>
      <c r="N32" s="2">
        <f t="shared" si="61"/>
        <v>183.841381549698</v>
      </c>
      <c r="O32" s="2">
        <f t="shared" si="61"/>
        <v>180.16455391870403</v>
      </c>
      <c r="P32" s="2">
        <f aca="true" t="shared" si="62" ref="P32:CA32">P18</f>
        <v>176.56126284032996</v>
      </c>
      <c r="Q32" s="2">
        <f t="shared" si="62"/>
        <v>173.03003758352338</v>
      </c>
      <c r="R32" s="2">
        <f t="shared" si="62"/>
        <v>169.5694368318529</v>
      </c>
      <c r="S32" s="2">
        <f t="shared" si="62"/>
        <v>166.17804809521584</v>
      </c>
      <c r="T32" s="2">
        <f t="shared" si="62"/>
        <v>162.85448713331152</v>
      </c>
      <c r="U32" s="2">
        <f t="shared" si="62"/>
        <v>159.59739739064528</v>
      </c>
      <c r="V32" s="2">
        <f t="shared" si="62"/>
        <v>156.40544944283238</v>
      </c>
      <c r="W32" s="2">
        <f t="shared" si="62"/>
        <v>153.27734045397574</v>
      </c>
      <c r="X32" s="2">
        <f t="shared" si="62"/>
        <v>150.21179364489623</v>
      </c>
      <c r="Y32" s="2">
        <f t="shared" si="62"/>
        <v>147.2075577719983</v>
      </c>
      <c r="Z32" s="2">
        <f t="shared" si="62"/>
        <v>144.26340661655834</v>
      </c>
      <c r="AA32" s="2">
        <f t="shared" si="62"/>
        <v>141.37813848422718</v>
      </c>
      <c r="AB32" s="2">
        <f t="shared" si="62"/>
        <v>138.55057571454262</v>
      </c>
      <c r="AC32" s="2">
        <f t="shared" si="62"/>
        <v>135.77956420025177</v>
      </c>
      <c r="AD32" s="2">
        <f t="shared" si="62"/>
        <v>133.06397291624674</v>
      </c>
      <c r="AE32" s="2">
        <f t="shared" si="62"/>
        <v>130.4026934579218</v>
      </c>
      <c r="AF32" s="2">
        <f t="shared" si="62"/>
        <v>127.79463958876335</v>
      </c>
      <c r="AG32" s="2">
        <f t="shared" si="62"/>
        <v>125.23874679698807</v>
      </c>
      <c r="AH32" s="2">
        <f t="shared" si="62"/>
        <v>122.7339718610483</v>
      </c>
      <c r="AI32" s="2">
        <f t="shared" si="62"/>
        <v>120.27929242382733</v>
      </c>
      <c r="AJ32" s="2">
        <f t="shared" si="62"/>
        <v>117.87370657535078</v>
      </c>
      <c r="AK32" s="2">
        <f t="shared" si="62"/>
        <v>115.51623244384376</v>
      </c>
      <c r="AL32" s="2">
        <f t="shared" si="62"/>
        <v>113.20590779496688</v>
      </c>
      <c r="AM32" s="2">
        <f t="shared" si="62"/>
        <v>110.94178963906754</v>
      </c>
      <c r="AN32" s="2">
        <f t="shared" si="62"/>
        <v>108.72295384628619</v>
      </c>
      <c r="AO32" s="2">
        <f t="shared" si="62"/>
        <v>106.54849476936045</v>
      </c>
      <c r="AP32" s="2">
        <f t="shared" si="62"/>
        <v>104.41752487397324</v>
      </c>
      <c r="AQ32" s="2">
        <f t="shared" si="62"/>
        <v>102.32917437649377</v>
      </c>
      <c r="AR32" s="2">
        <f t="shared" si="62"/>
        <v>100.28259088896391</v>
      </c>
      <c r="AS32" s="2">
        <f t="shared" si="62"/>
        <v>98.27693907118461</v>
      </c>
      <c r="AT32" s="2">
        <f t="shared" si="62"/>
        <v>96.31140028976091</v>
      </c>
      <c r="AU32" s="2">
        <f t="shared" si="62"/>
        <v>94.38517228396569</v>
      </c>
      <c r="AV32" s="2">
        <f t="shared" si="62"/>
        <v>92.49746883828638</v>
      </c>
      <c r="AW32" s="2">
        <f t="shared" si="62"/>
        <v>90.64751946152066</v>
      </c>
      <c r="AX32" s="2">
        <f t="shared" si="62"/>
        <v>88.83456907229024</v>
      </c>
      <c r="AY32" s="2">
        <f t="shared" si="62"/>
        <v>87.05787769084444</v>
      </c>
      <c r="AZ32" s="2">
        <f t="shared" si="62"/>
        <v>85.31672013702754</v>
      </c>
      <c r="BA32" s="2">
        <f t="shared" si="62"/>
        <v>83.610385734287</v>
      </c>
      <c r="BB32" s="2">
        <f t="shared" si="62"/>
        <v>81.93817801960125</v>
      </c>
      <c r="BC32" s="2">
        <f t="shared" si="62"/>
        <v>80.29941445920923</v>
      </c>
      <c r="BD32" s="2">
        <f t="shared" si="62"/>
        <v>78.69342617002505</v>
      </c>
      <c r="BE32" s="2">
        <f t="shared" si="62"/>
        <v>77.11955764662454</v>
      </c>
      <c r="BF32" s="2">
        <f t="shared" si="62"/>
        <v>75.57716649369205</v>
      </c>
      <c r="BG32" s="2">
        <f t="shared" si="62"/>
        <v>74.0656231638182</v>
      </c>
      <c r="BH32" s="2">
        <f t="shared" si="62"/>
        <v>72.58431070054185</v>
      </c>
      <c r="BI32" s="2">
        <f t="shared" si="62"/>
        <v>71.13262448653101</v>
      </c>
      <c r="BJ32" s="2">
        <f t="shared" si="62"/>
        <v>69.70997199680039</v>
      </c>
      <c r="BK32" s="2">
        <f t="shared" si="62"/>
        <v>68.31577255686439</v>
      </c>
      <c r="BL32" s="2">
        <f t="shared" si="62"/>
        <v>66.94945710572709</v>
      </c>
      <c r="BM32" s="2">
        <f t="shared" si="62"/>
        <v>65.61046796361255</v>
      </c>
      <c r="BN32" s="2">
        <f t="shared" si="62"/>
        <v>64.2982586043403</v>
      </c>
      <c r="BO32" s="2">
        <f t="shared" si="62"/>
        <v>63.012293432253486</v>
      </c>
      <c r="BP32" s="2">
        <f t="shared" si="62"/>
        <v>61.752047563608414</v>
      </c>
      <c r="BQ32" s="2">
        <f t="shared" si="62"/>
        <v>60.51700661233624</v>
      </c>
      <c r="BR32" s="2">
        <f t="shared" si="62"/>
        <v>59.30666648008951</v>
      </c>
      <c r="BS32" s="2">
        <f t="shared" si="62"/>
        <v>58.12053315048772</v>
      </c>
      <c r="BT32" s="2">
        <f t="shared" si="62"/>
        <v>56.958122487477965</v>
      </c>
      <c r="BU32" s="2">
        <f t="shared" si="62"/>
        <v>55.8189600377284</v>
      </c>
      <c r="BV32" s="2">
        <f t="shared" si="62"/>
        <v>54.70258083697383</v>
      </c>
      <c r="BW32" s="2">
        <f t="shared" si="62"/>
        <v>53.60852922023436</v>
      </c>
      <c r="BX32" s="2">
        <f t="shared" si="62"/>
        <v>53.60852922023436</v>
      </c>
      <c r="BY32" s="2">
        <f t="shared" si="62"/>
        <v>53.60852922023436</v>
      </c>
      <c r="BZ32" s="2">
        <f t="shared" si="62"/>
        <v>53.60852922023436</v>
      </c>
      <c r="CA32" s="2">
        <f t="shared" si="62"/>
        <v>53.60852922023436</v>
      </c>
      <c r="CB32" s="2">
        <f aca="true" t="shared" si="63" ref="CB32:CT32">CB18</f>
        <v>53.60852922023436</v>
      </c>
      <c r="CC32" s="2">
        <f t="shared" si="63"/>
        <v>53.60852922023436</v>
      </c>
      <c r="CD32" s="2">
        <f t="shared" si="63"/>
        <v>53.60852922023436</v>
      </c>
      <c r="CE32" s="2">
        <f t="shared" si="63"/>
        <v>53.60852922023436</v>
      </c>
      <c r="CF32" s="2">
        <f t="shared" si="63"/>
        <v>53.60852922023436</v>
      </c>
      <c r="CG32" s="2">
        <f t="shared" si="63"/>
        <v>53.60852922023436</v>
      </c>
      <c r="CH32" s="2">
        <f t="shared" si="63"/>
        <v>53.60852922023436</v>
      </c>
      <c r="CI32" s="2">
        <f t="shared" si="63"/>
        <v>53.60852922023436</v>
      </c>
      <c r="CJ32" s="2">
        <f t="shared" si="63"/>
        <v>53.60852922023436</v>
      </c>
      <c r="CK32" s="2">
        <f t="shared" si="63"/>
        <v>53.60852922023436</v>
      </c>
      <c r="CL32" s="2">
        <f t="shared" si="63"/>
        <v>53.60852922023436</v>
      </c>
      <c r="CM32" s="2">
        <f t="shared" si="63"/>
        <v>53.60852922023436</v>
      </c>
      <c r="CN32" s="2">
        <f t="shared" si="63"/>
        <v>53.60852922023436</v>
      </c>
      <c r="CO32" s="2">
        <f t="shared" si="63"/>
        <v>53.60852922023436</v>
      </c>
      <c r="CP32" s="2">
        <f t="shared" si="63"/>
        <v>53.60852922023436</v>
      </c>
      <c r="CQ32" s="2">
        <f t="shared" si="63"/>
        <v>53.60852922023436</v>
      </c>
      <c r="CR32" s="2">
        <f t="shared" si="63"/>
        <v>53.60852922023436</v>
      </c>
      <c r="CS32" s="2">
        <f t="shared" si="63"/>
        <v>53.60852922023436</v>
      </c>
      <c r="CT32" s="2">
        <f t="shared" si="63"/>
        <v>53.60852922023436</v>
      </c>
    </row>
    <row r="33" spans="2:98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</row>
    <row r="34" spans="1:98" ht="12.75">
      <c r="A34" t="s">
        <v>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</row>
    <row r="35" spans="1:98" ht="12.75">
      <c r="A35" t="s">
        <v>8</v>
      </c>
      <c r="B35" s="2"/>
      <c r="C35" s="2"/>
      <c r="D35" s="11">
        <f aca="true" t="shared" si="64" ref="D35:O35">D30/D32</f>
        <v>0.8</v>
      </c>
      <c r="E35" s="11">
        <f t="shared" si="64"/>
        <v>0.8</v>
      </c>
      <c r="F35" s="11">
        <f t="shared" si="64"/>
        <v>0.7999999999999999</v>
      </c>
      <c r="G35" s="11">
        <f t="shared" si="64"/>
        <v>0.8</v>
      </c>
      <c r="H35" s="11">
        <f t="shared" si="64"/>
        <v>0.8</v>
      </c>
      <c r="I35" s="11">
        <f t="shared" si="64"/>
        <v>0.7999999999999999</v>
      </c>
      <c r="J35" s="11">
        <f t="shared" si="64"/>
        <v>0.8</v>
      </c>
      <c r="K35" s="11">
        <f t="shared" si="64"/>
        <v>0.7999999999999999</v>
      </c>
      <c r="L35" s="11">
        <f t="shared" si="64"/>
        <v>0.7999999999999999</v>
      </c>
      <c r="M35" s="11">
        <f t="shared" si="64"/>
        <v>0.8</v>
      </c>
      <c r="N35" s="11">
        <f t="shared" si="64"/>
        <v>0.7999999999999999</v>
      </c>
      <c r="O35" s="11">
        <f t="shared" si="64"/>
        <v>0.8</v>
      </c>
      <c r="P35" s="11">
        <f aca="true" t="shared" si="65" ref="P35:CA35">P30/P32</f>
        <v>0.8</v>
      </c>
      <c r="Q35" s="11">
        <f t="shared" si="65"/>
        <v>0.7999999999999999</v>
      </c>
      <c r="R35" s="11">
        <f t="shared" si="65"/>
        <v>0.8</v>
      </c>
      <c r="S35" s="11">
        <f t="shared" si="65"/>
        <v>0.7999999999999999</v>
      </c>
      <c r="T35" s="11">
        <f t="shared" si="65"/>
        <v>0.8</v>
      </c>
      <c r="U35" s="11">
        <f t="shared" si="65"/>
        <v>0.7999999999999999</v>
      </c>
      <c r="V35" s="11">
        <f t="shared" si="65"/>
        <v>0.8</v>
      </c>
      <c r="W35" s="11">
        <f t="shared" si="65"/>
        <v>0.7999999999999999</v>
      </c>
      <c r="X35" s="11">
        <f t="shared" si="65"/>
        <v>0.7999999999999999</v>
      </c>
      <c r="Y35" s="11">
        <f t="shared" si="65"/>
        <v>0.8</v>
      </c>
      <c r="Z35" s="11">
        <f t="shared" si="65"/>
        <v>0.7999999999999999</v>
      </c>
      <c r="AA35" s="11">
        <f t="shared" si="65"/>
        <v>0.7999999999999999</v>
      </c>
      <c r="AB35" s="11">
        <f t="shared" si="65"/>
        <v>0.8</v>
      </c>
      <c r="AC35" s="11">
        <f t="shared" si="65"/>
        <v>0.7999999999999999</v>
      </c>
      <c r="AD35" s="11">
        <f t="shared" si="65"/>
        <v>0.7999999999999999</v>
      </c>
      <c r="AE35" s="11">
        <f t="shared" si="65"/>
        <v>0.7999999999999999</v>
      </c>
      <c r="AF35" s="11">
        <f t="shared" si="65"/>
        <v>0.8</v>
      </c>
      <c r="AG35" s="11">
        <f t="shared" si="65"/>
        <v>0.8</v>
      </c>
      <c r="AH35" s="11">
        <f t="shared" si="65"/>
        <v>0.8</v>
      </c>
      <c r="AI35" s="11">
        <f t="shared" si="65"/>
        <v>0.8</v>
      </c>
      <c r="AJ35" s="11">
        <f t="shared" si="65"/>
        <v>0.7999999999999999</v>
      </c>
      <c r="AK35" s="11">
        <f t="shared" si="65"/>
        <v>0.7999999999999999</v>
      </c>
      <c r="AL35" s="11">
        <f t="shared" si="65"/>
        <v>0.7999999999999999</v>
      </c>
      <c r="AM35" s="11">
        <f t="shared" si="65"/>
        <v>0.8</v>
      </c>
      <c r="AN35" s="11">
        <f t="shared" si="65"/>
        <v>0.7999999999999999</v>
      </c>
      <c r="AO35" s="11">
        <f t="shared" si="65"/>
        <v>0.8</v>
      </c>
      <c r="AP35" s="11">
        <f t="shared" si="65"/>
        <v>0.8</v>
      </c>
      <c r="AQ35" s="11">
        <f t="shared" si="65"/>
        <v>0.8</v>
      </c>
      <c r="AR35" s="11">
        <f t="shared" si="65"/>
        <v>0.7999999999999998</v>
      </c>
      <c r="AS35" s="11">
        <f t="shared" si="65"/>
        <v>0.8</v>
      </c>
      <c r="AT35" s="11">
        <f t="shared" si="65"/>
        <v>0.8</v>
      </c>
      <c r="AU35" s="11">
        <f t="shared" si="65"/>
        <v>0.7999999999999999</v>
      </c>
      <c r="AV35" s="11">
        <f t="shared" si="65"/>
        <v>0.8</v>
      </c>
      <c r="AW35" s="11">
        <f t="shared" si="65"/>
        <v>0.8</v>
      </c>
      <c r="AX35" s="11">
        <f t="shared" si="65"/>
        <v>0.7999999999999999</v>
      </c>
      <c r="AY35" s="11">
        <f t="shared" si="65"/>
        <v>0.7999999999999999</v>
      </c>
      <c r="AZ35" s="11">
        <f t="shared" si="65"/>
        <v>0.8</v>
      </c>
      <c r="BA35" s="11">
        <f t="shared" si="65"/>
        <v>0.7999999999999999</v>
      </c>
      <c r="BB35" s="11">
        <f t="shared" si="65"/>
        <v>0.7999999999999999</v>
      </c>
      <c r="BC35" s="11">
        <f t="shared" si="65"/>
        <v>0.7999999999999999</v>
      </c>
      <c r="BD35" s="11">
        <f t="shared" si="65"/>
        <v>0.7999999999999999</v>
      </c>
      <c r="BE35" s="11">
        <f t="shared" si="65"/>
        <v>0.7999999999999999</v>
      </c>
      <c r="BF35" s="11">
        <f t="shared" si="65"/>
        <v>0.8</v>
      </c>
      <c r="BG35" s="11">
        <f t="shared" si="65"/>
        <v>0.8</v>
      </c>
      <c r="BH35" s="11">
        <f t="shared" si="65"/>
        <v>0.7999999999999999</v>
      </c>
      <c r="BI35" s="11">
        <f t="shared" si="65"/>
        <v>0.7999999999999999</v>
      </c>
      <c r="BJ35" s="11">
        <f t="shared" si="65"/>
        <v>0.8</v>
      </c>
      <c r="BK35" s="11">
        <f t="shared" si="65"/>
        <v>0.7999999999999999</v>
      </c>
      <c r="BL35" s="11">
        <f t="shared" si="65"/>
        <v>0.7999999999999999</v>
      </c>
      <c r="BM35" s="11">
        <f t="shared" si="65"/>
        <v>0.7999999999999999</v>
      </c>
      <c r="BN35" s="11">
        <f t="shared" si="65"/>
        <v>0.7999999999999999</v>
      </c>
      <c r="BO35" s="11">
        <f t="shared" si="65"/>
        <v>0.8</v>
      </c>
      <c r="BP35" s="11">
        <f t="shared" si="65"/>
        <v>0.7999999999999999</v>
      </c>
      <c r="BQ35" s="11">
        <f t="shared" si="65"/>
        <v>0.7999999999999999</v>
      </c>
      <c r="BR35" s="11">
        <f t="shared" si="65"/>
        <v>0.7999999999999999</v>
      </c>
      <c r="BS35" s="11">
        <f t="shared" si="65"/>
        <v>0.8</v>
      </c>
      <c r="BT35" s="11">
        <f t="shared" si="65"/>
        <v>0.8</v>
      </c>
      <c r="BU35" s="11">
        <f t="shared" si="65"/>
        <v>0.8</v>
      </c>
      <c r="BV35" s="11">
        <f t="shared" si="65"/>
        <v>0.7999999999999999</v>
      </c>
      <c r="BW35" s="11">
        <f t="shared" si="65"/>
        <v>0.7999999999999999</v>
      </c>
      <c r="BX35" s="11">
        <f t="shared" si="65"/>
        <v>0.7999999999999999</v>
      </c>
      <c r="BY35" s="11">
        <f t="shared" si="65"/>
        <v>0.7999999999999999</v>
      </c>
      <c r="BZ35" s="11">
        <f t="shared" si="65"/>
        <v>0.7999999999999999</v>
      </c>
      <c r="CA35" s="11">
        <f t="shared" si="65"/>
        <v>0.7999999999999999</v>
      </c>
      <c r="CB35" s="11">
        <f aca="true" t="shared" si="66" ref="CB35:CT35">CB30/CB32</f>
        <v>0.7999999999999999</v>
      </c>
      <c r="CC35" s="11">
        <f t="shared" si="66"/>
        <v>0.7999999999999999</v>
      </c>
      <c r="CD35" s="11">
        <f t="shared" si="66"/>
        <v>0.7999999999999999</v>
      </c>
      <c r="CE35" s="11">
        <f t="shared" si="66"/>
        <v>0.7999999999999999</v>
      </c>
      <c r="CF35" s="11">
        <f t="shared" si="66"/>
        <v>0.7999999999999999</v>
      </c>
      <c r="CG35" s="11">
        <f t="shared" si="66"/>
        <v>0.7999999999999999</v>
      </c>
      <c r="CH35" s="11">
        <f t="shared" si="66"/>
        <v>0.7999999999999999</v>
      </c>
      <c r="CI35" s="11">
        <f t="shared" si="66"/>
        <v>0.7999999999999999</v>
      </c>
      <c r="CJ35" s="11">
        <f t="shared" si="66"/>
        <v>0.7999999999999999</v>
      </c>
      <c r="CK35" s="11">
        <f t="shared" si="66"/>
        <v>0.7999999999999999</v>
      </c>
      <c r="CL35" s="11">
        <f t="shared" si="66"/>
        <v>0.7999999999999999</v>
      </c>
      <c r="CM35" s="11">
        <f t="shared" si="66"/>
        <v>0.7999999999999999</v>
      </c>
      <c r="CN35" s="11">
        <f t="shared" si="66"/>
        <v>0.7999999999999999</v>
      </c>
      <c r="CO35" s="11">
        <f t="shared" si="66"/>
        <v>0.7999999999999999</v>
      </c>
      <c r="CP35" s="11">
        <f t="shared" si="66"/>
        <v>0.7999999999999999</v>
      </c>
      <c r="CQ35" s="11">
        <f t="shared" si="66"/>
        <v>0.7999999999999999</v>
      </c>
      <c r="CR35" s="11">
        <f t="shared" si="66"/>
        <v>0.7999999999999999</v>
      </c>
      <c r="CS35" s="11">
        <f t="shared" si="66"/>
        <v>0.7999999999999999</v>
      </c>
      <c r="CT35" s="11">
        <f t="shared" si="66"/>
        <v>0.7999999999999999</v>
      </c>
    </row>
    <row r="36" spans="1:98" ht="12.75">
      <c r="A36" t="s">
        <v>5</v>
      </c>
      <c r="B36" s="2"/>
      <c r="C36" s="2"/>
      <c r="D36" s="11">
        <f aca="true" t="shared" si="67" ref="D36:O36">D31/D32</f>
        <v>0.2</v>
      </c>
      <c r="E36" s="11">
        <f t="shared" si="67"/>
        <v>0.19999999999999998</v>
      </c>
      <c r="F36" s="11">
        <f t="shared" si="67"/>
        <v>0.20000000000000007</v>
      </c>
      <c r="G36" s="11">
        <f t="shared" si="67"/>
        <v>0.19999999999999996</v>
      </c>
      <c r="H36" s="11">
        <f t="shared" si="67"/>
        <v>0.19999999999999993</v>
      </c>
      <c r="I36" s="11">
        <f t="shared" si="67"/>
        <v>0.20000000000000007</v>
      </c>
      <c r="J36" s="11">
        <f t="shared" si="67"/>
        <v>0.19999999999999998</v>
      </c>
      <c r="K36" s="11">
        <f t="shared" si="67"/>
        <v>0.20000000000000004</v>
      </c>
      <c r="L36" s="11">
        <f t="shared" si="67"/>
        <v>0.2000000000000001</v>
      </c>
      <c r="M36" s="11">
        <f t="shared" si="67"/>
        <v>0.2</v>
      </c>
      <c r="N36" s="11">
        <f t="shared" si="67"/>
        <v>0.20000000000000004</v>
      </c>
      <c r="O36" s="11">
        <f t="shared" si="67"/>
        <v>0.1999999999999999</v>
      </c>
      <c r="P36" s="11">
        <f aca="true" t="shared" si="68" ref="P36:CA36">P31/P32</f>
        <v>0.19999999999999996</v>
      </c>
      <c r="Q36" s="11">
        <f t="shared" si="68"/>
        <v>0.2000000000000001</v>
      </c>
      <c r="R36" s="11">
        <f t="shared" si="68"/>
        <v>0.19999999999999996</v>
      </c>
      <c r="S36" s="11">
        <f t="shared" si="68"/>
        <v>0.20000000000000004</v>
      </c>
      <c r="T36" s="11">
        <f t="shared" si="68"/>
        <v>0.19999999999999996</v>
      </c>
      <c r="U36" s="11">
        <f t="shared" si="68"/>
        <v>0.20000000000000004</v>
      </c>
      <c r="V36" s="11">
        <f t="shared" si="68"/>
        <v>0.19999999999999996</v>
      </c>
      <c r="W36" s="11">
        <f t="shared" si="68"/>
        <v>0.20000000000000004</v>
      </c>
      <c r="X36" s="11">
        <f t="shared" si="68"/>
        <v>0.20000000000000004</v>
      </c>
      <c r="Y36" s="11">
        <f t="shared" si="68"/>
        <v>0.19999999999999996</v>
      </c>
      <c r="Z36" s="11">
        <f t="shared" si="68"/>
        <v>0.20000000000000012</v>
      </c>
      <c r="AA36" s="11">
        <f t="shared" si="68"/>
        <v>0.20000000000000007</v>
      </c>
      <c r="AB36" s="11">
        <f t="shared" si="68"/>
        <v>0.19999999999999998</v>
      </c>
      <c r="AC36" s="11">
        <f t="shared" si="68"/>
        <v>0.20000000000000007</v>
      </c>
      <c r="AD36" s="11">
        <f t="shared" si="68"/>
        <v>0.20000000000000004</v>
      </c>
      <c r="AE36" s="11">
        <f t="shared" si="68"/>
        <v>0.20000000000000004</v>
      </c>
      <c r="AF36" s="11">
        <f t="shared" si="68"/>
        <v>0.2</v>
      </c>
      <c r="AG36" s="11">
        <f t="shared" si="68"/>
        <v>0.2</v>
      </c>
      <c r="AH36" s="11">
        <f t="shared" si="68"/>
        <v>0.2</v>
      </c>
      <c r="AI36" s="11">
        <f t="shared" si="68"/>
        <v>0.2</v>
      </c>
      <c r="AJ36" s="11">
        <f t="shared" si="68"/>
        <v>0.20000000000000012</v>
      </c>
      <c r="AK36" s="11">
        <f t="shared" si="68"/>
        <v>0.20000000000000007</v>
      </c>
      <c r="AL36" s="11">
        <f t="shared" si="68"/>
        <v>0.20000000000000004</v>
      </c>
      <c r="AM36" s="11">
        <f t="shared" si="68"/>
        <v>0.19999999999999993</v>
      </c>
      <c r="AN36" s="11">
        <f t="shared" si="68"/>
        <v>0.20000000000000004</v>
      </c>
      <c r="AO36" s="11">
        <f t="shared" si="68"/>
        <v>0.19999999999999998</v>
      </c>
      <c r="AP36" s="11">
        <f t="shared" si="68"/>
        <v>0.2</v>
      </c>
      <c r="AQ36" s="11">
        <f t="shared" si="68"/>
        <v>0.2</v>
      </c>
      <c r="AR36" s="11">
        <f t="shared" si="68"/>
        <v>0.20000000000000015</v>
      </c>
      <c r="AS36" s="11">
        <f t="shared" si="68"/>
        <v>0.19999999999999996</v>
      </c>
      <c r="AT36" s="11">
        <f t="shared" si="68"/>
        <v>0.2</v>
      </c>
      <c r="AU36" s="11">
        <f t="shared" si="68"/>
        <v>0.20000000000000004</v>
      </c>
      <c r="AV36" s="11">
        <f t="shared" si="68"/>
        <v>0.19999999999999993</v>
      </c>
      <c r="AW36" s="11">
        <f t="shared" si="68"/>
        <v>0.19999999999999996</v>
      </c>
      <c r="AX36" s="11">
        <f t="shared" si="68"/>
        <v>0.20000000000000004</v>
      </c>
      <c r="AY36" s="11">
        <f t="shared" si="68"/>
        <v>0.20000000000000004</v>
      </c>
      <c r="AZ36" s="11">
        <f t="shared" si="68"/>
        <v>0.19999999999999996</v>
      </c>
      <c r="BA36" s="11">
        <f t="shared" si="68"/>
        <v>0.20000000000000004</v>
      </c>
      <c r="BB36" s="11">
        <f t="shared" si="68"/>
        <v>0.2000000000000001</v>
      </c>
      <c r="BC36" s="11">
        <f t="shared" si="68"/>
        <v>0.20000000000000007</v>
      </c>
      <c r="BD36" s="11">
        <f t="shared" si="68"/>
        <v>0.20000000000000012</v>
      </c>
      <c r="BE36" s="11">
        <f t="shared" si="68"/>
        <v>0.20000000000000004</v>
      </c>
      <c r="BF36" s="11">
        <f t="shared" si="68"/>
        <v>0.2</v>
      </c>
      <c r="BG36" s="11">
        <f t="shared" si="68"/>
        <v>0.19999999999999998</v>
      </c>
      <c r="BH36" s="11">
        <f t="shared" si="68"/>
        <v>0.20000000000000004</v>
      </c>
      <c r="BI36" s="11">
        <f t="shared" si="68"/>
        <v>0.20000000000000004</v>
      </c>
      <c r="BJ36" s="11">
        <f t="shared" si="68"/>
        <v>0.19999999999999998</v>
      </c>
      <c r="BK36" s="11">
        <f t="shared" si="68"/>
        <v>0.20000000000000004</v>
      </c>
      <c r="BL36" s="11">
        <f t="shared" si="68"/>
        <v>0.20000000000000004</v>
      </c>
      <c r="BM36" s="11">
        <f t="shared" si="68"/>
        <v>0.20000000000000007</v>
      </c>
      <c r="BN36" s="11">
        <f t="shared" si="68"/>
        <v>0.20000000000000007</v>
      </c>
      <c r="BO36" s="11">
        <f t="shared" si="68"/>
        <v>0.19999999999999998</v>
      </c>
      <c r="BP36" s="11">
        <f t="shared" si="68"/>
        <v>0.20000000000000012</v>
      </c>
      <c r="BQ36" s="11">
        <f t="shared" si="68"/>
        <v>0.2</v>
      </c>
      <c r="BR36" s="11">
        <f t="shared" si="68"/>
        <v>0.2</v>
      </c>
      <c r="BS36" s="11">
        <f t="shared" si="68"/>
        <v>0.2</v>
      </c>
      <c r="BT36" s="11">
        <f t="shared" si="68"/>
        <v>0.19999999999999998</v>
      </c>
      <c r="BU36" s="11">
        <f t="shared" si="68"/>
        <v>0.2</v>
      </c>
      <c r="BV36" s="11">
        <f t="shared" si="68"/>
        <v>0.20000000000000004</v>
      </c>
      <c r="BW36" s="11">
        <f t="shared" si="68"/>
        <v>0.20000000000000004</v>
      </c>
      <c r="BX36" s="11">
        <f t="shared" si="68"/>
        <v>0.20000000000000004</v>
      </c>
      <c r="BY36" s="11">
        <f t="shared" si="68"/>
        <v>0.20000000000000004</v>
      </c>
      <c r="BZ36" s="11">
        <f t="shared" si="68"/>
        <v>0.20000000000000004</v>
      </c>
      <c r="CA36" s="11">
        <f t="shared" si="68"/>
        <v>0.20000000000000004</v>
      </c>
      <c r="CB36" s="11">
        <f aca="true" t="shared" si="69" ref="CB36:CT36">CB31/CB32</f>
        <v>0.20000000000000004</v>
      </c>
      <c r="CC36" s="11">
        <f t="shared" si="69"/>
        <v>0.20000000000000004</v>
      </c>
      <c r="CD36" s="11">
        <f t="shared" si="69"/>
        <v>0.20000000000000004</v>
      </c>
      <c r="CE36" s="11">
        <f t="shared" si="69"/>
        <v>0.20000000000000004</v>
      </c>
      <c r="CF36" s="11">
        <f t="shared" si="69"/>
        <v>0.20000000000000004</v>
      </c>
      <c r="CG36" s="11">
        <f t="shared" si="69"/>
        <v>0.20000000000000004</v>
      </c>
      <c r="CH36" s="11">
        <f t="shared" si="69"/>
        <v>0.20000000000000004</v>
      </c>
      <c r="CI36" s="11">
        <f t="shared" si="69"/>
        <v>0.20000000000000004</v>
      </c>
      <c r="CJ36" s="11">
        <f t="shared" si="69"/>
        <v>0.20000000000000004</v>
      </c>
      <c r="CK36" s="11">
        <f t="shared" si="69"/>
        <v>0.20000000000000004</v>
      </c>
      <c r="CL36" s="11">
        <f t="shared" si="69"/>
        <v>0.20000000000000004</v>
      </c>
      <c r="CM36" s="11">
        <f t="shared" si="69"/>
        <v>0.20000000000000004</v>
      </c>
      <c r="CN36" s="11">
        <f t="shared" si="69"/>
        <v>0.20000000000000004</v>
      </c>
      <c r="CO36" s="11">
        <f t="shared" si="69"/>
        <v>0.20000000000000004</v>
      </c>
      <c r="CP36" s="11">
        <f t="shared" si="69"/>
        <v>0.20000000000000004</v>
      </c>
      <c r="CQ36" s="11">
        <f t="shared" si="69"/>
        <v>0.20000000000000004</v>
      </c>
      <c r="CR36" s="11">
        <f t="shared" si="69"/>
        <v>0.20000000000000004</v>
      </c>
      <c r="CS36" s="11">
        <f t="shared" si="69"/>
        <v>0.20000000000000004</v>
      </c>
      <c r="CT36" s="11">
        <f t="shared" si="69"/>
        <v>0.20000000000000004</v>
      </c>
    </row>
    <row r="37" spans="1:98" ht="12.75">
      <c r="A37" t="s">
        <v>6</v>
      </c>
      <c r="B37" s="2"/>
      <c r="C37" s="2"/>
      <c r="D37" s="11">
        <f aca="true" t="shared" si="70" ref="D37:O37">D35+D36</f>
        <v>1</v>
      </c>
      <c r="E37" s="11">
        <f t="shared" si="70"/>
        <v>1</v>
      </c>
      <c r="F37" s="11">
        <f t="shared" si="70"/>
        <v>1</v>
      </c>
      <c r="G37" s="11">
        <f t="shared" si="70"/>
        <v>1</v>
      </c>
      <c r="H37" s="11">
        <f t="shared" si="70"/>
        <v>1</v>
      </c>
      <c r="I37" s="11">
        <f t="shared" si="70"/>
        <v>1</v>
      </c>
      <c r="J37" s="11">
        <f t="shared" si="70"/>
        <v>1</v>
      </c>
      <c r="K37" s="11">
        <f t="shared" si="70"/>
        <v>1</v>
      </c>
      <c r="L37" s="11">
        <f t="shared" si="70"/>
        <v>1</v>
      </c>
      <c r="M37" s="11">
        <f t="shared" si="70"/>
        <v>1</v>
      </c>
      <c r="N37" s="11">
        <f t="shared" si="70"/>
        <v>1</v>
      </c>
      <c r="O37" s="11">
        <f t="shared" si="70"/>
        <v>1</v>
      </c>
      <c r="P37" s="11">
        <f aca="true" t="shared" si="71" ref="P37:AU37">P35+P36</f>
        <v>1</v>
      </c>
      <c r="Q37" s="11">
        <f t="shared" si="71"/>
        <v>1</v>
      </c>
      <c r="R37" s="11">
        <f t="shared" si="71"/>
        <v>1</v>
      </c>
      <c r="S37" s="11">
        <f t="shared" si="71"/>
        <v>1</v>
      </c>
      <c r="T37" s="11">
        <f t="shared" si="71"/>
        <v>1</v>
      </c>
      <c r="U37" s="11">
        <f t="shared" si="71"/>
        <v>1</v>
      </c>
      <c r="V37" s="11">
        <f t="shared" si="71"/>
        <v>1</v>
      </c>
      <c r="W37" s="11">
        <f t="shared" si="71"/>
        <v>1</v>
      </c>
      <c r="X37" s="11">
        <f t="shared" si="71"/>
        <v>1</v>
      </c>
      <c r="Y37" s="11">
        <f t="shared" si="71"/>
        <v>1</v>
      </c>
      <c r="Z37" s="11">
        <f t="shared" si="71"/>
        <v>1</v>
      </c>
      <c r="AA37" s="11">
        <f t="shared" si="71"/>
        <v>1</v>
      </c>
      <c r="AB37" s="11">
        <f t="shared" si="71"/>
        <v>1</v>
      </c>
      <c r="AC37" s="11">
        <f t="shared" si="71"/>
        <v>1</v>
      </c>
      <c r="AD37" s="11">
        <f t="shared" si="71"/>
        <v>1</v>
      </c>
      <c r="AE37" s="11">
        <f t="shared" si="71"/>
        <v>1</v>
      </c>
      <c r="AF37" s="11">
        <f t="shared" si="71"/>
        <v>1</v>
      </c>
      <c r="AG37" s="11">
        <f t="shared" si="71"/>
        <v>1</v>
      </c>
      <c r="AH37" s="11">
        <f t="shared" si="71"/>
        <v>1</v>
      </c>
      <c r="AI37" s="11">
        <f t="shared" si="71"/>
        <v>1</v>
      </c>
      <c r="AJ37" s="11">
        <f t="shared" si="71"/>
        <v>1</v>
      </c>
      <c r="AK37" s="11">
        <f t="shared" si="71"/>
        <v>1</v>
      </c>
      <c r="AL37" s="11">
        <f t="shared" si="71"/>
        <v>1</v>
      </c>
      <c r="AM37" s="11">
        <f t="shared" si="71"/>
        <v>1</v>
      </c>
      <c r="AN37" s="11">
        <f t="shared" si="71"/>
        <v>1</v>
      </c>
      <c r="AO37" s="11">
        <f t="shared" si="71"/>
        <v>1</v>
      </c>
      <c r="AP37" s="11">
        <f t="shared" si="71"/>
        <v>1</v>
      </c>
      <c r="AQ37" s="11">
        <f t="shared" si="71"/>
        <v>1</v>
      </c>
      <c r="AR37" s="11">
        <f t="shared" si="71"/>
        <v>1</v>
      </c>
      <c r="AS37" s="11">
        <f t="shared" si="71"/>
        <v>1</v>
      </c>
      <c r="AT37" s="11">
        <f t="shared" si="71"/>
        <v>1</v>
      </c>
      <c r="AU37" s="11">
        <f t="shared" si="71"/>
        <v>1</v>
      </c>
      <c r="AV37" s="11">
        <f aca="true" t="shared" si="72" ref="AV37:CA37">AV35+AV36</f>
        <v>1</v>
      </c>
      <c r="AW37" s="11">
        <f t="shared" si="72"/>
        <v>1</v>
      </c>
      <c r="AX37" s="11">
        <f t="shared" si="72"/>
        <v>1</v>
      </c>
      <c r="AY37" s="11">
        <f t="shared" si="72"/>
        <v>1</v>
      </c>
      <c r="AZ37" s="11">
        <f t="shared" si="72"/>
        <v>1</v>
      </c>
      <c r="BA37" s="11">
        <f t="shared" si="72"/>
        <v>1</v>
      </c>
      <c r="BB37" s="11">
        <f t="shared" si="72"/>
        <v>1</v>
      </c>
      <c r="BC37" s="11">
        <f t="shared" si="72"/>
        <v>1</v>
      </c>
      <c r="BD37" s="11">
        <f t="shared" si="72"/>
        <v>1</v>
      </c>
      <c r="BE37" s="11">
        <f t="shared" si="72"/>
        <v>1</v>
      </c>
      <c r="BF37" s="11">
        <f t="shared" si="72"/>
        <v>1</v>
      </c>
      <c r="BG37" s="11">
        <f t="shared" si="72"/>
        <v>1</v>
      </c>
      <c r="BH37" s="11">
        <f t="shared" si="72"/>
        <v>1</v>
      </c>
      <c r="BI37" s="11">
        <f t="shared" si="72"/>
        <v>1</v>
      </c>
      <c r="BJ37" s="11">
        <f t="shared" si="72"/>
        <v>1</v>
      </c>
      <c r="BK37" s="11">
        <f t="shared" si="72"/>
        <v>1</v>
      </c>
      <c r="BL37" s="11">
        <f t="shared" si="72"/>
        <v>1</v>
      </c>
      <c r="BM37" s="11">
        <f t="shared" si="72"/>
        <v>1</v>
      </c>
      <c r="BN37" s="11">
        <f t="shared" si="72"/>
        <v>1</v>
      </c>
      <c r="BO37" s="11">
        <f t="shared" si="72"/>
        <v>1</v>
      </c>
      <c r="BP37" s="11">
        <f t="shared" si="72"/>
        <v>1</v>
      </c>
      <c r="BQ37" s="11">
        <f t="shared" si="72"/>
        <v>1</v>
      </c>
      <c r="BR37" s="11">
        <f t="shared" si="72"/>
        <v>1</v>
      </c>
      <c r="BS37" s="11">
        <f t="shared" si="72"/>
        <v>1</v>
      </c>
      <c r="BT37" s="11">
        <f t="shared" si="72"/>
        <v>1</v>
      </c>
      <c r="BU37" s="11">
        <f t="shared" si="72"/>
        <v>1</v>
      </c>
      <c r="BV37" s="11">
        <f t="shared" si="72"/>
        <v>1</v>
      </c>
      <c r="BW37" s="11">
        <f t="shared" si="72"/>
        <v>1</v>
      </c>
      <c r="BX37" s="11">
        <f t="shared" si="72"/>
        <v>1</v>
      </c>
      <c r="BY37" s="11">
        <f t="shared" si="72"/>
        <v>1</v>
      </c>
      <c r="BZ37" s="11">
        <f t="shared" si="72"/>
        <v>1</v>
      </c>
      <c r="CA37" s="11">
        <f t="shared" si="72"/>
        <v>1</v>
      </c>
      <c r="CB37" s="11">
        <f aca="true" t="shared" si="73" ref="CB37:CT37">CB35+CB36</f>
        <v>1</v>
      </c>
      <c r="CC37" s="11">
        <f t="shared" si="73"/>
        <v>1</v>
      </c>
      <c r="CD37" s="11">
        <f t="shared" si="73"/>
        <v>1</v>
      </c>
      <c r="CE37" s="11">
        <f t="shared" si="73"/>
        <v>1</v>
      </c>
      <c r="CF37" s="11">
        <f t="shared" si="73"/>
        <v>1</v>
      </c>
      <c r="CG37" s="11">
        <f t="shared" si="73"/>
        <v>1</v>
      </c>
      <c r="CH37" s="11">
        <f t="shared" si="73"/>
        <v>1</v>
      </c>
      <c r="CI37" s="11">
        <f t="shared" si="73"/>
        <v>1</v>
      </c>
      <c r="CJ37" s="11">
        <f t="shared" si="73"/>
        <v>1</v>
      </c>
      <c r="CK37" s="11">
        <f t="shared" si="73"/>
        <v>1</v>
      </c>
      <c r="CL37" s="11">
        <f t="shared" si="73"/>
        <v>1</v>
      </c>
      <c r="CM37" s="11">
        <f t="shared" si="73"/>
        <v>1</v>
      </c>
      <c r="CN37" s="11">
        <f t="shared" si="73"/>
        <v>1</v>
      </c>
      <c r="CO37" s="11">
        <f t="shared" si="73"/>
        <v>1</v>
      </c>
      <c r="CP37" s="11">
        <f t="shared" si="73"/>
        <v>1</v>
      </c>
      <c r="CQ37" s="11">
        <f t="shared" si="73"/>
        <v>1</v>
      </c>
      <c r="CR37" s="11">
        <f t="shared" si="73"/>
        <v>1</v>
      </c>
      <c r="CS37" s="11">
        <f t="shared" si="73"/>
        <v>1</v>
      </c>
      <c r="CT37" s="11">
        <f t="shared" si="73"/>
        <v>1</v>
      </c>
    </row>
    <row r="38" spans="2:98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</row>
    <row r="39" spans="1:98" ht="12.75">
      <c r="A39" t="s">
        <v>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</row>
    <row r="40" spans="1:98" ht="12.75">
      <c r="A40" t="s">
        <v>10</v>
      </c>
      <c r="B40" s="2"/>
      <c r="C40" s="2"/>
      <c r="D40" s="2">
        <f>C5</f>
        <v>1937.5494863867993</v>
      </c>
      <c r="E40" s="2">
        <f aca="true" t="shared" si="74" ref="E40:O40">D44</f>
        <v>1757.5494863867993</v>
      </c>
      <c r="F40" s="2">
        <f t="shared" si="74"/>
        <v>1581.1494863867993</v>
      </c>
      <c r="G40" s="2">
        <f t="shared" si="74"/>
        <v>1408.2774863867994</v>
      </c>
      <c r="H40" s="2">
        <f t="shared" si="74"/>
        <v>1238.8629263867995</v>
      </c>
      <c r="I40" s="2">
        <f t="shared" si="74"/>
        <v>1072.8366575867994</v>
      </c>
      <c r="J40" s="2">
        <f t="shared" si="74"/>
        <v>910.1309141627994</v>
      </c>
      <c r="K40" s="2">
        <f t="shared" si="74"/>
        <v>750.6792856072794</v>
      </c>
      <c r="L40" s="2">
        <f t="shared" si="74"/>
        <v>594.4166896228699</v>
      </c>
      <c r="M40" s="2">
        <f t="shared" si="74"/>
        <v>441.2793455581484</v>
      </c>
      <c r="N40" s="2">
        <f t="shared" si="74"/>
        <v>291.2047483747215</v>
      </c>
      <c r="O40" s="2">
        <f t="shared" si="74"/>
        <v>144.13164313496307</v>
      </c>
      <c r="P40" s="2">
        <f aca="true" t="shared" si="75" ref="P40:AU40">O44</f>
        <v>1520.427485031493</v>
      </c>
      <c r="Q40" s="2">
        <f t="shared" si="75"/>
        <v>1379.1784747592292</v>
      </c>
      <c r="R40" s="2">
        <f t="shared" si="75"/>
        <v>1240.7544446924105</v>
      </c>
      <c r="S40" s="2">
        <f t="shared" si="75"/>
        <v>1105.098895226928</v>
      </c>
      <c r="T40" s="2">
        <f t="shared" si="75"/>
        <v>972.1564567507553</v>
      </c>
      <c r="U40" s="2">
        <f t="shared" si="75"/>
        <v>841.8728670441061</v>
      </c>
      <c r="V40" s="2">
        <f t="shared" si="75"/>
        <v>714.19494913159</v>
      </c>
      <c r="W40" s="2">
        <f t="shared" si="75"/>
        <v>589.0705895773241</v>
      </c>
      <c r="X40" s="2">
        <f t="shared" si="75"/>
        <v>466.44871721414347</v>
      </c>
      <c r="Y40" s="2">
        <f t="shared" si="75"/>
        <v>346.27928229822646</v>
      </c>
      <c r="Z40" s="2">
        <f t="shared" si="75"/>
        <v>228.51323608062782</v>
      </c>
      <c r="AA40" s="2">
        <f t="shared" si="75"/>
        <v>113.10251078738119</v>
      </c>
      <c r="AB40" s="2">
        <f t="shared" si="75"/>
        <v>1193.1048747302539</v>
      </c>
      <c r="AC40" s="2">
        <f t="shared" si="75"/>
        <v>1082.2644141586197</v>
      </c>
      <c r="AD40" s="2">
        <f t="shared" si="75"/>
        <v>973.6407627984183</v>
      </c>
      <c r="AE40" s="2">
        <f t="shared" si="75"/>
        <v>867.1895844654209</v>
      </c>
      <c r="AF40" s="2">
        <f t="shared" si="75"/>
        <v>762.8674296990835</v>
      </c>
      <c r="AG40" s="2">
        <f t="shared" si="75"/>
        <v>660.6317180280728</v>
      </c>
      <c r="AH40" s="2">
        <f t="shared" si="75"/>
        <v>560.4407205904823</v>
      </c>
      <c r="AI40" s="2">
        <f t="shared" si="75"/>
        <v>462.2535431016437</v>
      </c>
      <c r="AJ40" s="2">
        <f t="shared" si="75"/>
        <v>366.0301091625818</v>
      </c>
      <c r="AK40" s="2">
        <f t="shared" si="75"/>
        <v>271.73114390230126</v>
      </c>
      <c r="AL40" s="2">
        <f t="shared" si="75"/>
        <v>179.31815794722627</v>
      </c>
      <c r="AM40" s="2">
        <f t="shared" si="75"/>
        <v>88.75343171125276</v>
      </c>
      <c r="AN40" s="2">
        <f t="shared" si="75"/>
        <v>936.2493483703427</v>
      </c>
      <c r="AO40" s="2">
        <f t="shared" si="75"/>
        <v>849.2709852933137</v>
      </c>
      <c r="AP40" s="2">
        <f t="shared" si="75"/>
        <v>764.0321894778253</v>
      </c>
      <c r="AQ40" s="2">
        <f t="shared" si="75"/>
        <v>680.4981695786468</v>
      </c>
      <c r="AR40" s="2">
        <f t="shared" si="75"/>
        <v>598.6348300774519</v>
      </c>
      <c r="AS40" s="2">
        <f t="shared" si="75"/>
        <v>518.4087573662807</v>
      </c>
      <c r="AT40" s="2">
        <f t="shared" si="75"/>
        <v>439.78720610933306</v>
      </c>
      <c r="AU40" s="2">
        <f t="shared" si="75"/>
        <v>362.7380858775243</v>
      </c>
      <c r="AV40" s="2">
        <f aca="true" t="shared" si="76" ref="AV40:CA40">AU44</f>
        <v>287.22994805035177</v>
      </c>
      <c r="AW40" s="2">
        <f t="shared" si="76"/>
        <v>213.23197297972266</v>
      </c>
      <c r="AX40" s="2">
        <f t="shared" si="76"/>
        <v>140.71395741050614</v>
      </c>
      <c r="AY40" s="2">
        <f t="shared" si="76"/>
        <v>69.64630215267394</v>
      </c>
      <c r="AZ40" s="2">
        <f t="shared" si="76"/>
        <v>734.690521252016</v>
      </c>
      <c r="BA40" s="2">
        <f t="shared" si="76"/>
        <v>666.4371451423939</v>
      </c>
      <c r="BB40" s="2">
        <f t="shared" si="76"/>
        <v>599.5488365549643</v>
      </c>
      <c r="BC40" s="2">
        <f t="shared" si="76"/>
        <v>533.9982941392832</v>
      </c>
      <c r="BD40" s="2">
        <f t="shared" si="76"/>
        <v>469.75876257191584</v>
      </c>
      <c r="BE40" s="2">
        <f t="shared" si="76"/>
        <v>406.80402163589577</v>
      </c>
      <c r="BF40" s="2">
        <f t="shared" si="76"/>
        <v>345.1083755185962</v>
      </c>
      <c r="BG40" s="2">
        <f t="shared" si="76"/>
        <v>284.64664232364254</v>
      </c>
      <c r="BH40" s="2">
        <f t="shared" si="76"/>
        <v>225.39414379258795</v>
      </c>
      <c r="BI40" s="2">
        <f t="shared" si="76"/>
        <v>167.32669523215446</v>
      </c>
      <c r="BJ40" s="2">
        <f t="shared" si="76"/>
        <v>110.42059564292965</v>
      </c>
      <c r="BK40" s="2">
        <f t="shared" si="76"/>
        <v>54.652618045489334</v>
      </c>
      <c r="BL40" s="2">
        <f t="shared" si="76"/>
        <v>576.5239387958933</v>
      </c>
      <c r="BM40" s="2">
        <f t="shared" si="76"/>
        <v>522.9643731113116</v>
      </c>
      <c r="BN40" s="2">
        <f t="shared" si="76"/>
        <v>470.4759987404216</v>
      </c>
      <c r="BO40" s="2">
        <f t="shared" si="76"/>
        <v>419.0373918569493</v>
      </c>
      <c r="BP40" s="2">
        <f t="shared" si="76"/>
        <v>368.6275571111465</v>
      </c>
      <c r="BQ40" s="2">
        <f t="shared" si="76"/>
        <v>319.22591906025974</v>
      </c>
      <c r="BR40" s="2">
        <f t="shared" si="76"/>
        <v>270.8123137703908</v>
      </c>
      <c r="BS40" s="2">
        <f t="shared" si="76"/>
        <v>223.3669805863192</v>
      </c>
      <c r="BT40" s="2">
        <f t="shared" si="76"/>
        <v>176.870554065929</v>
      </c>
      <c r="BU40" s="2">
        <f t="shared" si="76"/>
        <v>131.30405607594665</v>
      </c>
      <c r="BV40" s="2">
        <f t="shared" si="76"/>
        <v>86.64888804576393</v>
      </c>
      <c r="BW40" s="2">
        <f t="shared" si="76"/>
        <v>42.88682337618487</v>
      </c>
      <c r="BX40" s="2">
        <f t="shared" si="76"/>
        <v>514.6418805142472</v>
      </c>
      <c r="BY40" s="2">
        <f t="shared" si="76"/>
        <v>471.75505713805967</v>
      </c>
      <c r="BZ40" s="2">
        <f t="shared" si="76"/>
        <v>428.8682337618722</v>
      </c>
      <c r="CA40" s="2">
        <f t="shared" si="76"/>
        <v>385.98141038568474</v>
      </c>
      <c r="CB40" s="2">
        <f aca="true" t="shared" si="77" ref="CB40:CT40">CA44</f>
        <v>343.0945870094973</v>
      </c>
      <c r="CC40" s="2">
        <f t="shared" si="77"/>
        <v>300.2077636333098</v>
      </c>
      <c r="CD40" s="2">
        <f t="shared" si="77"/>
        <v>257.32094025712234</v>
      </c>
      <c r="CE40" s="2">
        <f t="shared" si="77"/>
        <v>214.43411688093488</v>
      </c>
      <c r="CF40" s="2">
        <f t="shared" si="77"/>
        <v>171.54729350474742</v>
      </c>
      <c r="CG40" s="2">
        <f t="shared" si="77"/>
        <v>128.66047012855995</v>
      </c>
      <c r="CH40" s="2">
        <f t="shared" si="77"/>
        <v>85.77364675237247</v>
      </c>
      <c r="CI40" s="2">
        <f t="shared" si="77"/>
        <v>42.88682337618498</v>
      </c>
      <c r="CJ40" s="2">
        <f t="shared" si="77"/>
        <v>471.7550571380598</v>
      </c>
      <c r="CK40" s="2">
        <f t="shared" si="77"/>
        <v>428.8682337618723</v>
      </c>
      <c r="CL40" s="2">
        <f t="shared" si="77"/>
        <v>385.98141038568485</v>
      </c>
      <c r="CM40" s="2">
        <f t="shared" si="77"/>
        <v>343.0945870094974</v>
      </c>
      <c r="CN40" s="2">
        <f t="shared" si="77"/>
        <v>300.2077636333099</v>
      </c>
      <c r="CO40" s="2">
        <f t="shared" si="77"/>
        <v>257.32094025712246</v>
      </c>
      <c r="CP40" s="2">
        <f t="shared" si="77"/>
        <v>214.434116880935</v>
      </c>
      <c r="CQ40" s="2">
        <f t="shared" si="77"/>
        <v>171.54729350474753</v>
      </c>
      <c r="CR40" s="2">
        <f t="shared" si="77"/>
        <v>128.66047012856006</v>
      </c>
      <c r="CS40" s="2">
        <f t="shared" si="77"/>
        <v>85.77364675237258</v>
      </c>
      <c r="CT40" s="2">
        <f t="shared" si="77"/>
        <v>42.88682337618509</v>
      </c>
    </row>
    <row r="41" spans="1:98" ht="12.75">
      <c r="A41" t="s">
        <v>43</v>
      </c>
      <c r="B41" s="2"/>
      <c r="C41" s="2">
        <f>C5</f>
        <v>1937.5494863867993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f>C41*(1+$B$1)^12</f>
        <v>1520.4274850314932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f>O41*(1+$B$1)^12</f>
        <v>1193.1048747302546</v>
      </c>
      <c r="AB41" s="2">
        <f aca="true" t="shared" si="78" ref="AB41:BV41">P41*(1+$B$1)^12</f>
        <v>0</v>
      </c>
      <c r="AC41" s="2">
        <f t="shared" si="78"/>
        <v>0</v>
      </c>
      <c r="AD41" s="2">
        <f t="shared" si="78"/>
        <v>0</v>
      </c>
      <c r="AE41" s="2">
        <f t="shared" si="78"/>
        <v>0</v>
      </c>
      <c r="AF41" s="2">
        <f t="shared" si="78"/>
        <v>0</v>
      </c>
      <c r="AG41" s="2">
        <f t="shared" si="78"/>
        <v>0</v>
      </c>
      <c r="AH41" s="2">
        <f t="shared" si="78"/>
        <v>0</v>
      </c>
      <c r="AI41" s="2">
        <f t="shared" si="78"/>
        <v>0</v>
      </c>
      <c r="AJ41" s="2">
        <f t="shared" si="78"/>
        <v>0</v>
      </c>
      <c r="AK41" s="2">
        <f t="shared" si="78"/>
        <v>0</v>
      </c>
      <c r="AL41" s="2">
        <f t="shared" si="78"/>
        <v>0</v>
      </c>
      <c r="AM41" s="2">
        <f t="shared" si="78"/>
        <v>936.249348370344</v>
      </c>
      <c r="AN41" s="2">
        <f t="shared" si="78"/>
        <v>0</v>
      </c>
      <c r="AO41" s="2">
        <f t="shared" si="78"/>
        <v>0</v>
      </c>
      <c r="AP41" s="2">
        <f t="shared" si="78"/>
        <v>0</v>
      </c>
      <c r="AQ41" s="2">
        <f t="shared" si="78"/>
        <v>0</v>
      </c>
      <c r="AR41" s="2">
        <f t="shared" si="78"/>
        <v>0</v>
      </c>
      <c r="AS41" s="2">
        <f t="shared" si="78"/>
        <v>0</v>
      </c>
      <c r="AT41" s="2">
        <f t="shared" si="78"/>
        <v>0</v>
      </c>
      <c r="AU41" s="2">
        <f t="shared" si="78"/>
        <v>0</v>
      </c>
      <c r="AV41" s="2">
        <f t="shared" si="78"/>
        <v>0</v>
      </c>
      <c r="AW41" s="2">
        <f t="shared" si="78"/>
        <v>0</v>
      </c>
      <c r="AX41" s="2">
        <f t="shared" si="78"/>
        <v>0</v>
      </c>
      <c r="AY41" s="2">
        <f t="shared" si="78"/>
        <v>734.6905212520176</v>
      </c>
      <c r="AZ41" s="2">
        <f t="shared" si="78"/>
        <v>0</v>
      </c>
      <c r="BA41" s="2">
        <f t="shared" si="78"/>
        <v>0</v>
      </c>
      <c r="BB41" s="2">
        <f t="shared" si="78"/>
        <v>0</v>
      </c>
      <c r="BC41" s="2">
        <f t="shared" si="78"/>
        <v>0</v>
      </c>
      <c r="BD41" s="2">
        <f t="shared" si="78"/>
        <v>0</v>
      </c>
      <c r="BE41" s="2">
        <f t="shared" si="78"/>
        <v>0</v>
      </c>
      <c r="BF41" s="2">
        <f t="shared" si="78"/>
        <v>0</v>
      </c>
      <c r="BG41" s="2">
        <f t="shared" si="78"/>
        <v>0</v>
      </c>
      <c r="BH41" s="2">
        <f t="shared" si="78"/>
        <v>0</v>
      </c>
      <c r="BI41" s="2">
        <f t="shared" si="78"/>
        <v>0</v>
      </c>
      <c r="BJ41" s="2">
        <f t="shared" si="78"/>
        <v>0</v>
      </c>
      <c r="BK41" s="2">
        <f t="shared" si="78"/>
        <v>576.5239387958954</v>
      </c>
      <c r="BL41" s="2">
        <f t="shared" si="78"/>
        <v>0</v>
      </c>
      <c r="BM41" s="2">
        <f t="shared" si="78"/>
        <v>0</v>
      </c>
      <c r="BN41" s="2">
        <f t="shared" si="78"/>
        <v>0</v>
      </c>
      <c r="BO41" s="2">
        <f t="shared" si="78"/>
        <v>0</v>
      </c>
      <c r="BP41" s="2">
        <f t="shared" si="78"/>
        <v>0</v>
      </c>
      <c r="BQ41" s="2">
        <f t="shared" si="78"/>
        <v>0</v>
      </c>
      <c r="BR41" s="2">
        <f t="shared" si="78"/>
        <v>0</v>
      </c>
      <c r="BS41" s="2">
        <f t="shared" si="78"/>
        <v>0</v>
      </c>
      <c r="BT41" s="2">
        <f t="shared" si="78"/>
        <v>0</v>
      </c>
      <c r="BU41" s="2">
        <f t="shared" si="78"/>
        <v>0</v>
      </c>
      <c r="BV41" s="2">
        <f t="shared" si="78"/>
        <v>0</v>
      </c>
      <c r="BW41" s="2">
        <f>SUM(BX17:CI17)*0.6</f>
        <v>514.6418805142498</v>
      </c>
      <c r="BX41" s="2">
        <f>BL41*(1+$L$1)^12</f>
        <v>0</v>
      </c>
      <c r="BY41" s="2">
        <f aca="true" t="shared" si="79" ref="BY41:CT41">BM41*(1+$L$1)^12</f>
        <v>0</v>
      </c>
      <c r="BZ41" s="2">
        <f t="shared" si="79"/>
        <v>0</v>
      </c>
      <c r="CA41" s="2">
        <f t="shared" si="79"/>
        <v>0</v>
      </c>
      <c r="CB41" s="2">
        <f t="shared" si="79"/>
        <v>0</v>
      </c>
      <c r="CC41" s="2">
        <f t="shared" si="79"/>
        <v>0</v>
      </c>
      <c r="CD41" s="2">
        <f t="shared" si="79"/>
        <v>0</v>
      </c>
      <c r="CE41" s="2">
        <f t="shared" si="79"/>
        <v>0</v>
      </c>
      <c r="CF41" s="2">
        <f t="shared" si="79"/>
        <v>0</v>
      </c>
      <c r="CG41" s="2">
        <f t="shared" si="79"/>
        <v>0</v>
      </c>
      <c r="CH41" s="2">
        <f t="shared" si="79"/>
        <v>0</v>
      </c>
      <c r="CI41" s="2">
        <f>SUM(CJ17:CT17)*0.6</f>
        <v>471.7550571380623</v>
      </c>
      <c r="CJ41" s="2">
        <f t="shared" si="79"/>
        <v>0</v>
      </c>
      <c r="CK41" s="2">
        <f t="shared" si="79"/>
        <v>0</v>
      </c>
      <c r="CL41" s="2">
        <f t="shared" si="79"/>
        <v>0</v>
      </c>
      <c r="CM41" s="2">
        <f t="shared" si="79"/>
        <v>0</v>
      </c>
      <c r="CN41" s="2">
        <f t="shared" si="79"/>
        <v>0</v>
      </c>
      <c r="CO41" s="2">
        <f t="shared" si="79"/>
        <v>0</v>
      </c>
      <c r="CP41" s="2">
        <f t="shared" si="79"/>
        <v>0</v>
      </c>
      <c r="CQ41" s="2">
        <f t="shared" si="79"/>
        <v>0</v>
      </c>
      <c r="CR41" s="2">
        <f t="shared" si="79"/>
        <v>0</v>
      </c>
      <c r="CS41" s="2">
        <f t="shared" si="79"/>
        <v>0</v>
      </c>
      <c r="CT41" s="2">
        <f t="shared" si="79"/>
        <v>0</v>
      </c>
    </row>
    <row r="42" spans="1:98" ht="12.75">
      <c r="A42" t="s">
        <v>12</v>
      </c>
      <c r="B42" s="2"/>
      <c r="C42" s="2"/>
      <c r="D42" s="2">
        <f>D31</f>
        <v>45</v>
      </c>
      <c r="E42" s="2">
        <f aca="true" t="shared" si="80" ref="E42:O42">E31</f>
        <v>44.099999999999994</v>
      </c>
      <c r="F42" s="2">
        <f t="shared" si="80"/>
        <v>43.21800000000002</v>
      </c>
      <c r="G42" s="2">
        <f t="shared" si="80"/>
        <v>42.353639999999984</v>
      </c>
      <c r="H42" s="2">
        <f t="shared" si="80"/>
        <v>41.50656719999998</v>
      </c>
      <c r="I42" s="2">
        <f t="shared" si="80"/>
        <v>40.67643585600001</v>
      </c>
      <c r="J42" s="2">
        <f t="shared" si="80"/>
        <v>39.86290713887999</v>
      </c>
      <c r="K42" s="2">
        <f t="shared" si="80"/>
        <v>39.0656489961024</v>
      </c>
      <c r="L42" s="2">
        <f t="shared" si="80"/>
        <v>38.28433601618036</v>
      </c>
      <c r="M42" s="2">
        <f t="shared" si="80"/>
        <v>37.51864929585673</v>
      </c>
      <c r="N42" s="2">
        <f t="shared" si="80"/>
        <v>36.76827630993961</v>
      </c>
      <c r="O42" s="2">
        <f t="shared" si="80"/>
        <v>36.03291078374079</v>
      </c>
      <c r="P42" s="2">
        <f aca="true" t="shared" si="81" ref="P42:CA42">P31</f>
        <v>35.312252568065986</v>
      </c>
      <c r="Q42" s="2">
        <f t="shared" si="81"/>
        <v>34.60600751670469</v>
      </c>
      <c r="R42" s="2">
        <f t="shared" si="81"/>
        <v>33.913887366370574</v>
      </c>
      <c r="S42" s="2">
        <f t="shared" si="81"/>
        <v>33.235609619043174</v>
      </c>
      <c r="T42" s="2">
        <f t="shared" si="81"/>
        <v>32.5708974266623</v>
      </c>
      <c r="U42" s="2">
        <f t="shared" si="81"/>
        <v>31.919479478129062</v>
      </c>
      <c r="V42" s="2">
        <f t="shared" si="81"/>
        <v>31.28108988856647</v>
      </c>
      <c r="W42" s="2">
        <f t="shared" si="81"/>
        <v>30.655468090795154</v>
      </c>
      <c r="X42" s="2">
        <f t="shared" si="81"/>
        <v>30.042358728979252</v>
      </c>
      <c r="Y42" s="2">
        <f t="shared" si="81"/>
        <v>29.441511554399654</v>
      </c>
      <c r="Z42" s="2">
        <f t="shared" si="81"/>
        <v>28.852681323311685</v>
      </c>
      <c r="AA42" s="2">
        <f t="shared" si="81"/>
        <v>28.275627696845447</v>
      </c>
      <c r="AB42" s="2">
        <f t="shared" si="81"/>
        <v>27.71011514290852</v>
      </c>
      <c r="AC42" s="2">
        <f t="shared" si="81"/>
        <v>27.155912840050362</v>
      </c>
      <c r="AD42" s="2">
        <f t="shared" si="81"/>
        <v>26.612794583249354</v>
      </c>
      <c r="AE42" s="2">
        <f t="shared" si="81"/>
        <v>26.080538691584366</v>
      </c>
      <c r="AF42" s="2">
        <f t="shared" si="81"/>
        <v>25.55892791775267</v>
      </c>
      <c r="AG42" s="2">
        <f t="shared" si="81"/>
        <v>25.047749359397613</v>
      </c>
      <c r="AH42" s="2">
        <f t="shared" si="81"/>
        <v>24.54679437220966</v>
      </c>
      <c r="AI42" s="2">
        <f t="shared" si="81"/>
        <v>24.055858484765466</v>
      </c>
      <c r="AJ42" s="2">
        <f t="shared" si="81"/>
        <v>23.57474131507017</v>
      </c>
      <c r="AK42" s="2">
        <f t="shared" si="81"/>
        <v>23.10324648876876</v>
      </c>
      <c r="AL42" s="2">
        <f t="shared" si="81"/>
        <v>22.64118155899338</v>
      </c>
      <c r="AM42" s="2">
        <f t="shared" si="81"/>
        <v>22.1883579278135</v>
      </c>
      <c r="AN42" s="2">
        <f t="shared" si="81"/>
        <v>21.744590769257243</v>
      </c>
      <c r="AO42" s="2">
        <f t="shared" si="81"/>
        <v>21.309698953872086</v>
      </c>
      <c r="AP42" s="2">
        <f t="shared" si="81"/>
        <v>20.883504974794647</v>
      </c>
      <c r="AQ42" s="2">
        <f t="shared" si="81"/>
        <v>20.465834875298754</v>
      </c>
      <c r="AR42" s="2">
        <f t="shared" si="81"/>
        <v>20.056518177792796</v>
      </c>
      <c r="AS42" s="2">
        <f t="shared" si="81"/>
        <v>19.655387814236917</v>
      </c>
      <c r="AT42" s="2">
        <f t="shared" si="81"/>
        <v>19.262280057952182</v>
      </c>
      <c r="AU42" s="2">
        <f t="shared" si="81"/>
        <v>18.87703445679314</v>
      </c>
      <c r="AV42" s="2">
        <f t="shared" si="81"/>
        <v>18.49949376765727</v>
      </c>
      <c r="AW42" s="2">
        <f t="shared" si="81"/>
        <v>18.12950389230413</v>
      </c>
      <c r="AX42" s="2">
        <f t="shared" si="81"/>
        <v>17.76691381445805</v>
      </c>
      <c r="AY42" s="2">
        <f t="shared" si="81"/>
        <v>17.41157553816889</v>
      </c>
      <c r="AZ42" s="2">
        <f t="shared" si="81"/>
        <v>17.063344027405506</v>
      </c>
      <c r="BA42" s="2">
        <f t="shared" si="81"/>
        <v>16.7220771468574</v>
      </c>
      <c r="BB42" s="2">
        <f t="shared" si="81"/>
        <v>16.38763560392026</v>
      </c>
      <c r="BC42" s="2">
        <f t="shared" si="81"/>
        <v>16.059882891841852</v>
      </c>
      <c r="BD42" s="2">
        <f t="shared" si="81"/>
        <v>15.738685234005018</v>
      </c>
      <c r="BE42" s="2">
        <f t="shared" si="81"/>
        <v>15.423911529324911</v>
      </c>
      <c r="BF42" s="2">
        <f t="shared" si="81"/>
        <v>15.11543329873841</v>
      </c>
      <c r="BG42" s="2">
        <f t="shared" si="81"/>
        <v>14.813124632763639</v>
      </c>
      <c r="BH42" s="2">
        <f t="shared" si="81"/>
        <v>14.516862140108373</v>
      </c>
      <c r="BI42" s="2">
        <f t="shared" si="81"/>
        <v>14.226524897306206</v>
      </c>
      <c r="BJ42" s="2">
        <f t="shared" si="81"/>
        <v>13.941994399360077</v>
      </c>
      <c r="BK42" s="2">
        <f t="shared" si="81"/>
        <v>13.66315451137288</v>
      </c>
      <c r="BL42" s="2">
        <f t="shared" si="81"/>
        <v>13.389891421145421</v>
      </c>
      <c r="BM42" s="2">
        <f t="shared" si="81"/>
        <v>13.122093592722514</v>
      </c>
      <c r="BN42" s="2">
        <f t="shared" si="81"/>
        <v>12.859651720868065</v>
      </c>
      <c r="BO42" s="2">
        <f t="shared" si="81"/>
        <v>12.602458686450696</v>
      </c>
      <c r="BP42" s="2">
        <f t="shared" si="81"/>
        <v>12.35040951272169</v>
      </c>
      <c r="BQ42" s="2">
        <f t="shared" si="81"/>
        <v>12.10340132246725</v>
      </c>
      <c r="BR42" s="2">
        <f t="shared" si="81"/>
        <v>11.861333296017904</v>
      </c>
      <c r="BS42" s="2">
        <f t="shared" si="81"/>
        <v>11.624106630097543</v>
      </c>
      <c r="BT42" s="2">
        <f t="shared" si="81"/>
        <v>11.391624497495592</v>
      </c>
      <c r="BU42" s="2">
        <f t="shared" si="81"/>
        <v>11.16379200754568</v>
      </c>
      <c r="BV42" s="2">
        <f t="shared" si="81"/>
        <v>10.940516167394769</v>
      </c>
      <c r="BW42" s="2">
        <f t="shared" si="81"/>
        <v>10.721705844046873</v>
      </c>
      <c r="BX42" s="2">
        <f t="shared" si="81"/>
        <v>10.721705844046873</v>
      </c>
      <c r="BY42" s="2">
        <f t="shared" si="81"/>
        <v>10.721705844046873</v>
      </c>
      <c r="BZ42" s="2">
        <f t="shared" si="81"/>
        <v>10.721705844046873</v>
      </c>
      <c r="CA42" s="2">
        <f t="shared" si="81"/>
        <v>10.721705844046873</v>
      </c>
      <c r="CB42" s="2">
        <f aca="true" t="shared" si="82" ref="CB42:CT42">CB31</f>
        <v>10.721705844046873</v>
      </c>
      <c r="CC42" s="2">
        <f t="shared" si="82"/>
        <v>10.721705844046873</v>
      </c>
      <c r="CD42" s="2">
        <f t="shared" si="82"/>
        <v>10.721705844046873</v>
      </c>
      <c r="CE42" s="2">
        <f t="shared" si="82"/>
        <v>10.721705844046873</v>
      </c>
      <c r="CF42" s="2">
        <f t="shared" si="82"/>
        <v>10.721705844046873</v>
      </c>
      <c r="CG42" s="2">
        <f t="shared" si="82"/>
        <v>10.721705844046873</v>
      </c>
      <c r="CH42" s="2">
        <f t="shared" si="82"/>
        <v>10.721705844046873</v>
      </c>
      <c r="CI42" s="2">
        <f t="shared" si="82"/>
        <v>10.721705844046873</v>
      </c>
      <c r="CJ42" s="2">
        <f t="shared" si="82"/>
        <v>10.721705844046873</v>
      </c>
      <c r="CK42" s="2">
        <f t="shared" si="82"/>
        <v>10.721705844046873</v>
      </c>
      <c r="CL42" s="2">
        <f t="shared" si="82"/>
        <v>10.721705844046873</v>
      </c>
      <c r="CM42" s="2">
        <f t="shared" si="82"/>
        <v>10.721705844046873</v>
      </c>
      <c r="CN42" s="2">
        <f t="shared" si="82"/>
        <v>10.721705844046873</v>
      </c>
      <c r="CO42" s="2">
        <f t="shared" si="82"/>
        <v>10.721705844046873</v>
      </c>
      <c r="CP42" s="2">
        <f t="shared" si="82"/>
        <v>10.721705844046873</v>
      </c>
      <c r="CQ42" s="2">
        <f t="shared" si="82"/>
        <v>10.721705844046873</v>
      </c>
      <c r="CR42" s="2">
        <f t="shared" si="82"/>
        <v>10.721705844046873</v>
      </c>
      <c r="CS42" s="2">
        <f t="shared" si="82"/>
        <v>10.721705844046873</v>
      </c>
      <c r="CT42" s="2">
        <f t="shared" si="82"/>
        <v>10.721705844046873</v>
      </c>
    </row>
    <row r="43" spans="1:98" ht="12.75">
      <c r="A43" t="s">
        <v>40</v>
      </c>
      <c r="B43" s="2"/>
      <c r="C43" s="2"/>
      <c r="D43" s="2">
        <f aca="true" t="shared" si="83" ref="D43:O43">D18</f>
        <v>225</v>
      </c>
      <c r="E43" s="2">
        <f t="shared" si="83"/>
        <v>220.5</v>
      </c>
      <c r="F43" s="2">
        <f t="shared" si="83"/>
        <v>216.09</v>
      </c>
      <c r="G43" s="2">
        <f t="shared" si="83"/>
        <v>211.76819999999998</v>
      </c>
      <c r="H43" s="2">
        <f t="shared" si="83"/>
        <v>207.53283599999997</v>
      </c>
      <c r="I43" s="2">
        <f t="shared" si="83"/>
        <v>203.38217928</v>
      </c>
      <c r="J43" s="2">
        <f t="shared" si="83"/>
        <v>199.31453569439998</v>
      </c>
      <c r="K43" s="2">
        <f t="shared" si="83"/>
        <v>195.32824498051195</v>
      </c>
      <c r="L43" s="2">
        <f t="shared" si="83"/>
        <v>191.42168008090172</v>
      </c>
      <c r="M43" s="2">
        <f t="shared" si="83"/>
        <v>187.59324647928366</v>
      </c>
      <c r="N43" s="2">
        <f t="shared" si="83"/>
        <v>183.841381549698</v>
      </c>
      <c r="O43" s="2">
        <f t="shared" si="83"/>
        <v>180.16455391870403</v>
      </c>
      <c r="P43" s="2">
        <f aca="true" t="shared" si="84" ref="P43:CA43">P18</f>
        <v>176.56126284032996</v>
      </c>
      <c r="Q43" s="2">
        <f t="shared" si="84"/>
        <v>173.03003758352338</v>
      </c>
      <c r="R43" s="2">
        <f t="shared" si="84"/>
        <v>169.5694368318529</v>
      </c>
      <c r="S43" s="2">
        <f t="shared" si="84"/>
        <v>166.17804809521584</v>
      </c>
      <c r="T43" s="2">
        <f t="shared" si="84"/>
        <v>162.85448713331152</v>
      </c>
      <c r="U43" s="2">
        <f t="shared" si="84"/>
        <v>159.59739739064528</v>
      </c>
      <c r="V43" s="2">
        <f t="shared" si="84"/>
        <v>156.40544944283238</v>
      </c>
      <c r="W43" s="2">
        <f t="shared" si="84"/>
        <v>153.27734045397574</v>
      </c>
      <c r="X43" s="2">
        <f t="shared" si="84"/>
        <v>150.21179364489623</v>
      </c>
      <c r="Y43" s="2">
        <f t="shared" si="84"/>
        <v>147.2075577719983</v>
      </c>
      <c r="Z43" s="2">
        <f t="shared" si="84"/>
        <v>144.26340661655834</v>
      </c>
      <c r="AA43" s="2">
        <f t="shared" si="84"/>
        <v>141.37813848422718</v>
      </c>
      <c r="AB43" s="2">
        <f t="shared" si="84"/>
        <v>138.55057571454262</v>
      </c>
      <c r="AC43" s="2">
        <f t="shared" si="84"/>
        <v>135.77956420025177</v>
      </c>
      <c r="AD43" s="2">
        <f t="shared" si="84"/>
        <v>133.06397291624674</v>
      </c>
      <c r="AE43" s="2">
        <f t="shared" si="84"/>
        <v>130.4026934579218</v>
      </c>
      <c r="AF43" s="2">
        <f t="shared" si="84"/>
        <v>127.79463958876335</v>
      </c>
      <c r="AG43" s="2">
        <f t="shared" si="84"/>
        <v>125.23874679698807</v>
      </c>
      <c r="AH43" s="2">
        <f t="shared" si="84"/>
        <v>122.7339718610483</v>
      </c>
      <c r="AI43" s="2">
        <f t="shared" si="84"/>
        <v>120.27929242382733</v>
      </c>
      <c r="AJ43" s="2">
        <f t="shared" si="84"/>
        <v>117.87370657535078</v>
      </c>
      <c r="AK43" s="2">
        <f t="shared" si="84"/>
        <v>115.51623244384376</v>
      </c>
      <c r="AL43" s="2">
        <f t="shared" si="84"/>
        <v>113.20590779496688</v>
      </c>
      <c r="AM43" s="2">
        <f t="shared" si="84"/>
        <v>110.94178963906754</v>
      </c>
      <c r="AN43" s="2">
        <f t="shared" si="84"/>
        <v>108.72295384628619</v>
      </c>
      <c r="AO43" s="2">
        <f t="shared" si="84"/>
        <v>106.54849476936045</v>
      </c>
      <c r="AP43" s="2">
        <f t="shared" si="84"/>
        <v>104.41752487397324</v>
      </c>
      <c r="AQ43" s="2">
        <f t="shared" si="84"/>
        <v>102.32917437649377</v>
      </c>
      <c r="AR43" s="2">
        <f t="shared" si="84"/>
        <v>100.28259088896391</v>
      </c>
      <c r="AS43" s="2">
        <f t="shared" si="84"/>
        <v>98.27693907118461</v>
      </c>
      <c r="AT43" s="2">
        <f t="shared" si="84"/>
        <v>96.31140028976091</v>
      </c>
      <c r="AU43" s="2">
        <f t="shared" si="84"/>
        <v>94.38517228396569</v>
      </c>
      <c r="AV43" s="2">
        <f t="shared" si="84"/>
        <v>92.49746883828638</v>
      </c>
      <c r="AW43" s="2">
        <f t="shared" si="84"/>
        <v>90.64751946152066</v>
      </c>
      <c r="AX43" s="2">
        <f t="shared" si="84"/>
        <v>88.83456907229024</v>
      </c>
      <c r="AY43" s="2">
        <f t="shared" si="84"/>
        <v>87.05787769084444</v>
      </c>
      <c r="AZ43" s="2">
        <f t="shared" si="84"/>
        <v>85.31672013702754</v>
      </c>
      <c r="BA43" s="2">
        <f t="shared" si="84"/>
        <v>83.610385734287</v>
      </c>
      <c r="BB43" s="2">
        <f t="shared" si="84"/>
        <v>81.93817801960125</v>
      </c>
      <c r="BC43" s="2">
        <f t="shared" si="84"/>
        <v>80.29941445920923</v>
      </c>
      <c r="BD43" s="2">
        <f t="shared" si="84"/>
        <v>78.69342617002505</v>
      </c>
      <c r="BE43" s="2">
        <f t="shared" si="84"/>
        <v>77.11955764662454</v>
      </c>
      <c r="BF43" s="2">
        <f t="shared" si="84"/>
        <v>75.57716649369205</v>
      </c>
      <c r="BG43" s="2">
        <f t="shared" si="84"/>
        <v>74.0656231638182</v>
      </c>
      <c r="BH43" s="2">
        <f t="shared" si="84"/>
        <v>72.58431070054185</v>
      </c>
      <c r="BI43" s="2">
        <f t="shared" si="84"/>
        <v>71.13262448653101</v>
      </c>
      <c r="BJ43" s="2">
        <f t="shared" si="84"/>
        <v>69.70997199680039</v>
      </c>
      <c r="BK43" s="2">
        <f t="shared" si="84"/>
        <v>68.31577255686439</v>
      </c>
      <c r="BL43" s="2">
        <f t="shared" si="84"/>
        <v>66.94945710572709</v>
      </c>
      <c r="BM43" s="2">
        <f t="shared" si="84"/>
        <v>65.61046796361255</v>
      </c>
      <c r="BN43" s="2">
        <f t="shared" si="84"/>
        <v>64.2982586043403</v>
      </c>
      <c r="BO43" s="2">
        <f t="shared" si="84"/>
        <v>63.012293432253486</v>
      </c>
      <c r="BP43" s="2">
        <f t="shared" si="84"/>
        <v>61.752047563608414</v>
      </c>
      <c r="BQ43" s="2">
        <f t="shared" si="84"/>
        <v>60.51700661233624</v>
      </c>
      <c r="BR43" s="2">
        <f t="shared" si="84"/>
        <v>59.30666648008951</v>
      </c>
      <c r="BS43" s="2">
        <f t="shared" si="84"/>
        <v>58.12053315048772</v>
      </c>
      <c r="BT43" s="2">
        <f t="shared" si="84"/>
        <v>56.958122487477965</v>
      </c>
      <c r="BU43" s="2">
        <f t="shared" si="84"/>
        <v>55.8189600377284</v>
      </c>
      <c r="BV43" s="2">
        <f t="shared" si="84"/>
        <v>54.70258083697383</v>
      </c>
      <c r="BW43" s="2">
        <f t="shared" si="84"/>
        <v>53.60852922023436</v>
      </c>
      <c r="BX43" s="2">
        <f t="shared" si="84"/>
        <v>53.60852922023436</v>
      </c>
      <c r="BY43" s="2">
        <f t="shared" si="84"/>
        <v>53.60852922023436</v>
      </c>
      <c r="BZ43" s="2">
        <f t="shared" si="84"/>
        <v>53.60852922023436</v>
      </c>
      <c r="CA43" s="2">
        <f t="shared" si="84"/>
        <v>53.60852922023436</v>
      </c>
      <c r="CB43" s="2">
        <f aca="true" t="shared" si="85" ref="CB43:CT43">CB18</f>
        <v>53.60852922023436</v>
      </c>
      <c r="CC43" s="2">
        <f t="shared" si="85"/>
        <v>53.60852922023436</v>
      </c>
      <c r="CD43" s="2">
        <f t="shared" si="85"/>
        <v>53.60852922023436</v>
      </c>
      <c r="CE43" s="2">
        <f t="shared" si="85"/>
        <v>53.60852922023436</v>
      </c>
      <c r="CF43" s="2">
        <f t="shared" si="85"/>
        <v>53.60852922023436</v>
      </c>
      <c r="CG43" s="2">
        <f t="shared" si="85"/>
        <v>53.60852922023436</v>
      </c>
      <c r="CH43" s="2">
        <f t="shared" si="85"/>
        <v>53.60852922023436</v>
      </c>
      <c r="CI43" s="2">
        <f t="shared" si="85"/>
        <v>53.60852922023436</v>
      </c>
      <c r="CJ43" s="2">
        <f t="shared" si="85"/>
        <v>53.60852922023436</v>
      </c>
      <c r="CK43" s="2">
        <f t="shared" si="85"/>
        <v>53.60852922023436</v>
      </c>
      <c r="CL43" s="2">
        <f t="shared" si="85"/>
        <v>53.60852922023436</v>
      </c>
      <c r="CM43" s="2">
        <f t="shared" si="85"/>
        <v>53.60852922023436</v>
      </c>
      <c r="CN43" s="2">
        <f t="shared" si="85"/>
        <v>53.60852922023436</v>
      </c>
      <c r="CO43" s="2">
        <f t="shared" si="85"/>
        <v>53.60852922023436</v>
      </c>
      <c r="CP43" s="2">
        <f t="shared" si="85"/>
        <v>53.60852922023436</v>
      </c>
      <c r="CQ43" s="2">
        <f t="shared" si="85"/>
        <v>53.60852922023436</v>
      </c>
      <c r="CR43" s="2">
        <f t="shared" si="85"/>
        <v>53.60852922023436</v>
      </c>
      <c r="CS43" s="2">
        <f t="shared" si="85"/>
        <v>53.60852922023436</v>
      </c>
      <c r="CT43" s="2">
        <f t="shared" si="85"/>
        <v>53.60852922023436</v>
      </c>
    </row>
    <row r="44" spans="1:98" ht="12.75">
      <c r="A44" s="13" t="s">
        <v>11</v>
      </c>
      <c r="B44" s="14"/>
      <c r="C44" s="14"/>
      <c r="D44" s="14">
        <f aca="true" t="shared" si="86" ref="D44:O44">D40+D41+D42-D43</f>
        <v>1757.5494863867993</v>
      </c>
      <c r="E44" s="14">
        <f t="shared" si="86"/>
        <v>1581.1494863867993</v>
      </c>
      <c r="F44" s="14">
        <f t="shared" si="86"/>
        <v>1408.2774863867994</v>
      </c>
      <c r="G44" s="14">
        <f t="shared" si="86"/>
        <v>1238.8629263867995</v>
      </c>
      <c r="H44" s="14">
        <f t="shared" si="86"/>
        <v>1072.8366575867994</v>
      </c>
      <c r="I44" s="14">
        <f t="shared" si="86"/>
        <v>910.1309141627994</v>
      </c>
      <c r="J44" s="14">
        <f t="shared" si="86"/>
        <v>750.6792856072794</v>
      </c>
      <c r="K44" s="14">
        <f t="shared" si="86"/>
        <v>594.4166896228699</v>
      </c>
      <c r="L44" s="14">
        <f t="shared" si="86"/>
        <v>441.2793455581484</v>
      </c>
      <c r="M44" s="14">
        <f t="shared" si="86"/>
        <v>291.2047483747215</v>
      </c>
      <c r="N44" s="14">
        <f t="shared" si="86"/>
        <v>144.13164313496307</v>
      </c>
      <c r="O44" s="14">
        <f t="shared" si="86"/>
        <v>1520.427485031493</v>
      </c>
      <c r="P44" s="14">
        <f aca="true" t="shared" si="87" ref="P44:AU44">P40+P41+P42-P43</f>
        <v>1379.1784747592292</v>
      </c>
      <c r="Q44" s="14">
        <f t="shared" si="87"/>
        <v>1240.7544446924105</v>
      </c>
      <c r="R44" s="14">
        <f t="shared" si="87"/>
        <v>1105.098895226928</v>
      </c>
      <c r="S44" s="14">
        <f t="shared" si="87"/>
        <v>972.1564567507553</v>
      </c>
      <c r="T44" s="14">
        <f t="shared" si="87"/>
        <v>841.8728670441061</v>
      </c>
      <c r="U44" s="14">
        <f t="shared" si="87"/>
        <v>714.19494913159</v>
      </c>
      <c r="V44" s="14">
        <f t="shared" si="87"/>
        <v>589.0705895773241</v>
      </c>
      <c r="W44" s="14">
        <f t="shared" si="87"/>
        <v>466.44871721414347</v>
      </c>
      <c r="X44" s="14">
        <f t="shared" si="87"/>
        <v>346.27928229822646</v>
      </c>
      <c r="Y44" s="14">
        <f t="shared" si="87"/>
        <v>228.51323608062782</v>
      </c>
      <c r="Z44" s="14">
        <f t="shared" si="87"/>
        <v>113.10251078738119</v>
      </c>
      <c r="AA44" s="14">
        <f t="shared" si="87"/>
        <v>1193.1048747302539</v>
      </c>
      <c r="AB44" s="14">
        <f t="shared" si="87"/>
        <v>1082.2644141586197</v>
      </c>
      <c r="AC44" s="14">
        <f t="shared" si="87"/>
        <v>973.6407627984183</v>
      </c>
      <c r="AD44" s="14">
        <f t="shared" si="87"/>
        <v>867.1895844654209</v>
      </c>
      <c r="AE44" s="14">
        <f t="shared" si="87"/>
        <v>762.8674296990835</v>
      </c>
      <c r="AF44" s="14">
        <f t="shared" si="87"/>
        <v>660.6317180280728</v>
      </c>
      <c r="AG44" s="14">
        <f t="shared" si="87"/>
        <v>560.4407205904823</v>
      </c>
      <c r="AH44" s="14">
        <f t="shared" si="87"/>
        <v>462.2535431016437</v>
      </c>
      <c r="AI44" s="14">
        <f t="shared" si="87"/>
        <v>366.0301091625818</v>
      </c>
      <c r="AJ44" s="14">
        <f t="shared" si="87"/>
        <v>271.73114390230126</v>
      </c>
      <c r="AK44" s="14">
        <f t="shared" si="87"/>
        <v>179.31815794722627</v>
      </c>
      <c r="AL44" s="14">
        <f t="shared" si="87"/>
        <v>88.75343171125276</v>
      </c>
      <c r="AM44" s="14">
        <f t="shared" si="87"/>
        <v>936.2493483703427</v>
      </c>
      <c r="AN44" s="14">
        <f t="shared" si="87"/>
        <v>849.2709852933137</v>
      </c>
      <c r="AO44" s="14">
        <f t="shared" si="87"/>
        <v>764.0321894778253</v>
      </c>
      <c r="AP44" s="14">
        <f t="shared" si="87"/>
        <v>680.4981695786468</v>
      </c>
      <c r="AQ44" s="14">
        <f t="shared" si="87"/>
        <v>598.6348300774519</v>
      </c>
      <c r="AR44" s="14">
        <f t="shared" si="87"/>
        <v>518.4087573662807</v>
      </c>
      <c r="AS44" s="14">
        <f t="shared" si="87"/>
        <v>439.78720610933306</v>
      </c>
      <c r="AT44" s="14">
        <f t="shared" si="87"/>
        <v>362.7380858775243</v>
      </c>
      <c r="AU44" s="14">
        <f t="shared" si="87"/>
        <v>287.22994805035177</v>
      </c>
      <c r="AV44" s="14">
        <f aca="true" t="shared" si="88" ref="AV44:CA44">AV40+AV41+AV42-AV43</f>
        <v>213.23197297972266</v>
      </c>
      <c r="AW44" s="14">
        <f t="shared" si="88"/>
        <v>140.71395741050614</v>
      </c>
      <c r="AX44" s="14">
        <f t="shared" si="88"/>
        <v>69.64630215267394</v>
      </c>
      <c r="AY44" s="14">
        <f t="shared" si="88"/>
        <v>734.690521252016</v>
      </c>
      <c r="AZ44" s="14">
        <f t="shared" si="88"/>
        <v>666.4371451423939</v>
      </c>
      <c r="BA44" s="14">
        <f t="shared" si="88"/>
        <v>599.5488365549643</v>
      </c>
      <c r="BB44" s="14">
        <f t="shared" si="88"/>
        <v>533.9982941392832</v>
      </c>
      <c r="BC44" s="14">
        <f t="shared" si="88"/>
        <v>469.75876257191584</v>
      </c>
      <c r="BD44" s="14">
        <f t="shared" si="88"/>
        <v>406.80402163589577</v>
      </c>
      <c r="BE44" s="14">
        <f t="shared" si="88"/>
        <v>345.1083755185962</v>
      </c>
      <c r="BF44" s="14">
        <f t="shared" si="88"/>
        <v>284.64664232364254</v>
      </c>
      <c r="BG44" s="14">
        <f t="shared" si="88"/>
        <v>225.39414379258795</v>
      </c>
      <c r="BH44" s="14">
        <f t="shared" si="88"/>
        <v>167.32669523215446</v>
      </c>
      <c r="BI44" s="14">
        <f t="shared" si="88"/>
        <v>110.42059564292965</v>
      </c>
      <c r="BJ44" s="14">
        <f t="shared" si="88"/>
        <v>54.652618045489334</v>
      </c>
      <c r="BK44" s="14">
        <f t="shared" si="88"/>
        <v>576.5239387958933</v>
      </c>
      <c r="BL44" s="14">
        <f t="shared" si="88"/>
        <v>522.9643731113116</v>
      </c>
      <c r="BM44" s="14">
        <f t="shared" si="88"/>
        <v>470.4759987404216</v>
      </c>
      <c r="BN44" s="14">
        <f t="shared" si="88"/>
        <v>419.0373918569493</v>
      </c>
      <c r="BO44" s="14">
        <f t="shared" si="88"/>
        <v>368.6275571111465</v>
      </c>
      <c r="BP44" s="14">
        <f t="shared" si="88"/>
        <v>319.22591906025974</v>
      </c>
      <c r="BQ44" s="14">
        <f t="shared" si="88"/>
        <v>270.8123137703908</v>
      </c>
      <c r="BR44" s="14">
        <f t="shared" si="88"/>
        <v>223.3669805863192</v>
      </c>
      <c r="BS44" s="14">
        <f t="shared" si="88"/>
        <v>176.870554065929</v>
      </c>
      <c r="BT44" s="14">
        <f t="shared" si="88"/>
        <v>131.30405607594665</v>
      </c>
      <c r="BU44" s="14">
        <f t="shared" si="88"/>
        <v>86.64888804576393</v>
      </c>
      <c r="BV44" s="14">
        <f t="shared" si="88"/>
        <v>42.88682337618487</v>
      </c>
      <c r="BW44" s="14">
        <f t="shared" si="88"/>
        <v>514.6418805142472</v>
      </c>
      <c r="BX44" s="14">
        <f t="shared" si="88"/>
        <v>471.75505713805967</v>
      </c>
      <c r="BY44" s="14">
        <f t="shared" si="88"/>
        <v>428.8682337618722</v>
      </c>
      <c r="BZ44" s="14">
        <f t="shared" si="88"/>
        <v>385.98141038568474</v>
      </c>
      <c r="CA44" s="14">
        <f t="shared" si="88"/>
        <v>343.0945870094973</v>
      </c>
      <c r="CB44" s="14">
        <f aca="true" t="shared" si="89" ref="CB44:CT44">CB40+CB41+CB42-CB43</f>
        <v>300.2077636333098</v>
      </c>
      <c r="CC44" s="14">
        <f t="shared" si="89"/>
        <v>257.32094025712234</v>
      </c>
      <c r="CD44" s="14">
        <f t="shared" si="89"/>
        <v>214.43411688093488</v>
      </c>
      <c r="CE44" s="14">
        <f t="shared" si="89"/>
        <v>171.54729350474742</v>
      </c>
      <c r="CF44" s="14">
        <f t="shared" si="89"/>
        <v>128.66047012855995</v>
      </c>
      <c r="CG44" s="14">
        <f t="shared" si="89"/>
        <v>85.77364675237247</v>
      </c>
      <c r="CH44" s="14">
        <f t="shared" si="89"/>
        <v>42.88682337618498</v>
      </c>
      <c r="CI44" s="14">
        <f t="shared" si="89"/>
        <v>471.7550571380598</v>
      </c>
      <c r="CJ44" s="14">
        <f t="shared" si="89"/>
        <v>428.8682337618723</v>
      </c>
      <c r="CK44" s="14">
        <f t="shared" si="89"/>
        <v>385.98141038568485</v>
      </c>
      <c r="CL44" s="14">
        <f t="shared" si="89"/>
        <v>343.0945870094974</v>
      </c>
      <c r="CM44" s="14">
        <f t="shared" si="89"/>
        <v>300.2077636333099</v>
      </c>
      <c r="CN44" s="14">
        <f t="shared" si="89"/>
        <v>257.32094025712246</v>
      </c>
      <c r="CO44" s="14">
        <f t="shared" si="89"/>
        <v>214.434116880935</v>
      </c>
      <c r="CP44" s="14">
        <f t="shared" si="89"/>
        <v>171.54729350474753</v>
      </c>
      <c r="CQ44" s="14">
        <f t="shared" si="89"/>
        <v>128.66047012856006</v>
      </c>
      <c r="CR44" s="14">
        <f t="shared" si="89"/>
        <v>85.77364675237258</v>
      </c>
      <c r="CS44" s="14">
        <f t="shared" si="89"/>
        <v>42.88682337618509</v>
      </c>
      <c r="CT44" s="28">
        <f t="shared" si="89"/>
        <v>-2.3945290195115376E-12</v>
      </c>
    </row>
    <row r="45" spans="2:9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</row>
    <row r="46" spans="1:98" ht="12.75">
      <c r="A46" t="s">
        <v>20</v>
      </c>
      <c r="B46" s="2"/>
      <c r="C46" s="2"/>
      <c r="D46" s="10">
        <f>D19</f>
        <v>75</v>
      </c>
      <c r="E46" s="10">
        <f aca="true" t="shared" si="90" ref="E46:O46">E19</f>
        <v>73.5</v>
      </c>
      <c r="F46" s="10">
        <f t="shared" si="90"/>
        <v>72.03</v>
      </c>
      <c r="G46" s="10">
        <f t="shared" si="90"/>
        <v>70.58940000000001</v>
      </c>
      <c r="H46" s="10">
        <f t="shared" si="90"/>
        <v>69.17761200000001</v>
      </c>
      <c r="I46" s="10">
        <f t="shared" si="90"/>
        <v>67.79405975999998</v>
      </c>
      <c r="J46" s="10">
        <f t="shared" si="90"/>
        <v>66.43817856480001</v>
      </c>
      <c r="K46" s="10">
        <f t="shared" si="90"/>
        <v>65.109414993504</v>
      </c>
      <c r="L46" s="10">
        <f t="shared" si="90"/>
        <v>63.80722669363391</v>
      </c>
      <c r="M46" s="10">
        <f t="shared" si="90"/>
        <v>62.53108215976124</v>
      </c>
      <c r="N46" s="10">
        <f t="shared" si="90"/>
        <v>61.280460516565995</v>
      </c>
      <c r="O46" s="10">
        <f t="shared" si="90"/>
        <v>60.054851306234696</v>
      </c>
      <c r="P46" s="10">
        <f aca="true" t="shared" si="91" ref="P46:CA46">P19</f>
        <v>58.853754280109996</v>
      </c>
      <c r="Q46" s="10">
        <f t="shared" si="91"/>
        <v>57.676679194507784</v>
      </c>
      <c r="R46" s="10">
        <f t="shared" si="91"/>
        <v>56.52314561061763</v>
      </c>
      <c r="S46" s="10">
        <f t="shared" si="91"/>
        <v>55.39268269840528</v>
      </c>
      <c r="T46" s="10">
        <f t="shared" si="91"/>
        <v>54.284829044437174</v>
      </c>
      <c r="U46" s="10">
        <f t="shared" si="91"/>
        <v>53.19913246354844</v>
      </c>
      <c r="V46" s="10">
        <f t="shared" si="91"/>
        <v>52.13514981427747</v>
      </c>
      <c r="W46" s="10">
        <f t="shared" si="91"/>
        <v>51.09244681799191</v>
      </c>
      <c r="X46" s="10">
        <f t="shared" si="91"/>
        <v>50.07059788163207</v>
      </c>
      <c r="Y46" s="10">
        <f t="shared" si="91"/>
        <v>49.06918592399944</v>
      </c>
      <c r="Z46" s="10">
        <f t="shared" si="91"/>
        <v>48.08780220551944</v>
      </c>
      <c r="AA46" s="10">
        <f t="shared" si="91"/>
        <v>47.12604616140905</v>
      </c>
      <c r="AB46" s="2">
        <f t="shared" si="91"/>
        <v>46.18352523818089</v>
      </c>
      <c r="AC46" s="2">
        <f t="shared" si="91"/>
        <v>45.25985473341726</v>
      </c>
      <c r="AD46" s="2">
        <f t="shared" si="91"/>
        <v>44.354657638748904</v>
      </c>
      <c r="AE46" s="2">
        <f t="shared" si="91"/>
        <v>43.467564485973924</v>
      </c>
      <c r="AF46" s="2">
        <f t="shared" si="91"/>
        <v>42.59821319625445</v>
      </c>
      <c r="AG46" s="2">
        <f t="shared" si="91"/>
        <v>41.746248932329365</v>
      </c>
      <c r="AH46" s="2">
        <f t="shared" si="91"/>
        <v>40.91132395368277</v>
      </c>
      <c r="AI46" s="2">
        <f t="shared" si="91"/>
        <v>40.09309747460911</v>
      </c>
      <c r="AJ46" s="2">
        <f t="shared" si="91"/>
        <v>39.29123552511692</v>
      </c>
      <c r="AK46" s="2">
        <f t="shared" si="91"/>
        <v>38.50541081461458</v>
      </c>
      <c r="AL46" s="2">
        <f t="shared" si="91"/>
        <v>37.73530259832229</v>
      </c>
      <c r="AM46" s="2">
        <f t="shared" si="91"/>
        <v>36.980596546355855</v>
      </c>
      <c r="AN46" s="2">
        <f t="shared" si="91"/>
        <v>36.24098461542873</v>
      </c>
      <c r="AO46" s="2">
        <f t="shared" si="91"/>
        <v>35.51616492312016</v>
      </c>
      <c r="AP46" s="2">
        <f t="shared" si="91"/>
        <v>34.805841624657745</v>
      </c>
      <c r="AQ46" s="2">
        <f t="shared" si="91"/>
        <v>34.1097247921646</v>
      </c>
      <c r="AR46" s="2">
        <f t="shared" si="91"/>
        <v>33.427530296321294</v>
      </c>
      <c r="AS46" s="2">
        <f t="shared" si="91"/>
        <v>32.75897969039488</v>
      </c>
      <c r="AT46" s="2">
        <f t="shared" si="91"/>
        <v>32.10380009658698</v>
      </c>
      <c r="AU46" s="2">
        <f t="shared" si="91"/>
        <v>31.46172409465524</v>
      </c>
      <c r="AV46" s="2">
        <f t="shared" si="91"/>
        <v>30.83248961276213</v>
      </c>
      <c r="AW46" s="2">
        <f t="shared" si="91"/>
        <v>30.215839820506886</v>
      </c>
      <c r="AX46" s="2">
        <f t="shared" si="91"/>
        <v>29.611523024096755</v>
      </c>
      <c r="AY46" s="2">
        <f t="shared" si="91"/>
        <v>29.019292563614812</v>
      </c>
      <c r="AZ46" s="2">
        <f t="shared" si="91"/>
        <v>28.438906712342515</v>
      </c>
      <c r="BA46" s="2">
        <f t="shared" si="91"/>
        <v>27.87012857809566</v>
      </c>
      <c r="BB46" s="2">
        <f t="shared" si="91"/>
        <v>27.31272600653375</v>
      </c>
      <c r="BC46" s="2">
        <f t="shared" si="91"/>
        <v>26.766471486403077</v>
      </c>
      <c r="BD46" s="2">
        <f t="shared" si="91"/>
        <v>26.23114205667501</v>
      </c>
      <c r="BE46" s="2">
        <f t="shared" si="91"/>
        <v>25.70651921554152</v>
      </c>
      <c r="BF46" s="2">
        <f t="shared" si="91"/>
        <v>25.192388831230687</v>
      </c>
      <c r="BG46" s="2">
        <f t="shared" si="91"/>
        <v>24.688541054606077</v>
      </c>
      <c r="BH46" s="2">
        <f t="shared" si="91"/>
        <v>24.19477023351395</v>
      </c>
      <c r="BI46" s="2">
        <f t="shared" si="91"/>
        <v>23.71087482884367</v>
      </c>
      <c r="BJ46" s="2">
        <f t="shared" si="91"/>
        <v>23.2366573322668</v>
      </c>
      <c r="BK46" s="2">
        <f t="shared" si="91"/>
        <v>22.771924185621458</v>
      </c>
      <c r="BL46" s="2">
        <f t="shared" si="91"/>
        <v>22.31648570190903</v>
      </c>
      <c r="BM46" s="2">
        <f t="shared" si="91"/>
        <v>21.870155987870845</v>
      </c>
      <c r="BN46" s="2">
        <f t="shared" si="91"/>
        <v>21.432752868113425</v>
      </c>
      <c r="BO46" s="2">
        <f t="shared" si="91"/>
        <v>21.004097810751162</v>
      </c>
      <c r="BP46" s="2">
        <f t="shared" si="91"/>
        <v>20.584015854536133</v>
      </c>
      <c r="BQ46" s="2">
        <f t="shared" si="91"/>
        <v>20.172335537445413</v>
      </c>
      <c r="BR46" s="2">
        <f t="shared" si="91"/>
        <v>19.768888826696504</v>
      </c>
      <c r="BS46" s="2">
        <f t="shared" si="91"/>
        <v>19.373511050162577</v>
      </c>
      <c r="BT46" s="2">
        <f t="shared" si="91"/>
        <v>18.98604082915932</v>
      </c>
      <c r="BU46" s="2">
        <f t="shared" si="91"/>
        <v>18.606320012576134</v>
      </c>
      <c r="BV46" s="2">
        <f t="shared" si="91"/>
        <v>18.23419361232461</v>
      </c>
      <c r="BW46" s="2">
        <f t="shared" si="91"/>
        <v>17.869509740078115</v>
      </c>
      <c r="BX46" s="2">
        <f t="shared" si="91"/>
        <v>17.869509740078115</v>
      </c>
      <c r="BY46" s="2">
        <f t="shared" si="91"/>
        <v>17.869509740078115</v>
      </c>
      <c r="BZ46" s="2">
        <f t="shared" si="91"/>
        <v>17.869509740078115</v>
      </c>
      <c r="CA46" s="2">
        <f t="shared" si="91"/>
        <v>17.869509740078115</v>
      </c>
      <c r="CB46" s="2">
        <f aca="true" t="shared" si="92" ref="CB46:CT46">CB19</f>
        <v>17.869509740078115</v>
      </c>
      <c r="CC46" s="2">
        <f t="shared" si="92"/>
        <v>17.869509740078115</v>
      </c>
      <c r="CD46" s="2">
        <f t="shared" si="92"/>
        <v>17.869509740078115</v>
      </c>
      <c r="CE46" s="2">
        <f t="shared" si="92"/>
        <v>17.869509740078115</v>
      </c>
      <c r="CF46" s="2">
        <f t="shared" si="92"/>
        <v>17.869509740078115</v>
      </c>
      <c r="CG46" s="2">
        <f t="shared" si="92"/>
        <v>17.869509740078115</v>
      </c>
      <c r="CH46" s="2">
        <f t="shared" si="92"/>
        <v>17.869509740078115</v>
      </c>
      <c r="CI46" s="2">
        <f t="shared" si="92"/>
        <v>17.869509740078115</v>
      </c>
      <c r="CJ46" s="2">
        <f t="shared" si="92"/>
        <v>17.869509740078115</v>
      </c>
      <c r="CK46" s="2">
        <f t="shared" si="92"/>
        <v>17.869509740078115</v>
      </c>
      <c r="CL46" s="2">
        <f t="shared" si="92"/>
        <v>17.869509740078115</v>
      </c>
      <c r="CM46" s="2">
        <f t="shared" si="92"/>
        <v>17.869509740078115</v>
      </c>
      <c r="CN46" s="2">
        <f t="shared" si="92"/>
        <v>17.869509740078115</v>
      </c>
      <c r="CO46" s="2">
        <f t="shared" si="92"/>
        <v>17.869509740078115</v>
      </c>
      <c r="CP46" s="2">
        <f t="shared" si="92"/>
        <v>17.869509740078115</v>
      </c>
      <c r="CQ46" s="2">
        <f t="shared" si="92"/>
        <v>17.869509740078115</v>
      </c>
      <c r="CR46" s="2">
        <f t="shared" si="92"/>
        <v>17.869509740078115</v>
      </c>
      <c r="CS46" s="2">
        <f t="shared" si="92"/>
        <v>17.869509740078115</v>
      </c>
      <c r="CT46" s="2">
        <f t="shared" si="92"/>
        <v>17.869509740078115</v>
      </c>
    </row>
    <row r="47" spans="1:98" ht="12.75">
      <c r="A47" t="s">
        <v>21</v>
      </c>
      <c r="B47" s="2"/>
      <c r="C47" s="2"/>
      <c r="D47" s="10">
        <f>-D20</f>
        <v>-48</v>
      </c>
      <c r="E47" s="10">
        <f aca="true" t="shared" si="93" ref="E47:O47">-E20</f>
        <v>-47.04</v>
      </c>
      <c r="F47" s="10">
        <f t="shared" si="93"/>
        <v>-46.0992</v>
      </c>
      <c r="G47" s="10">
        <f t="shared" si="93"/>
        <v>-45.177216</v>
      </c>
      <c r="H47" s="10">
        <f t="shared" si="93"/>
        <v>-44.27367168</v>
      </c>
      <c r="I47" s="10">
        <f t="shared" si="93"/>
        <v>-43.3881982464</v>
      </c>
      <c r="J47" s="10">
        <f t="shared" si="93"/>
        <v>-42.520434281472</v>
      </c>
      <c r="K47" s="10">
        <f t="shared" si="93"/>
        <v>-41.67002559584255</v>
      </c>
      <c r="L47" s="10">
        <f t="shared" si="93"/>
        <v>-40.8366250839257</v>
      </c>
      <c r="M47" s="10">
        <f t="shared" si="93"/>
        <v>-40.01989258224719</v>
      </c>
      <c r="N47" s="10">
        <f t="shared" si="93"/>
        <v>-39.21949473060224</v>
      </c>
      <c r="O47" s="10">
        <f t="shared" si="93"/>
        <v>-38.435104835990195</v>
      </c>
      <c r="P47" s="10">
        <f aca="true" t="shared" si="94" ref="P47:CA47">-P20</f>
        <v>-37.666402739270396</v>
      </c>
      <c r="Q47" s="10">
        <f t="shared" si="94"/>
        <v>-36.91307468448499</v>
      </c>
      <c r="R47" s="10">
        <f t="shared" si="94"/>
        <v>-36.174813190795284</v>
      </c>
      <c r="S47" s="10">
        <f t="shared" si="94"/>
        <v>-35.45131692697938</v>
      </c>
      <c r="T47" s="10">
        <f t="shared" si="94"/>
        <v>-34.74229058843979</v>
      </c>
      <c r="U47" s="10">
        <f t="shared" si="94"/>
        <v>-34.04744477667099</v>
      </c>
      <c r="V47" s="10">
        <f t="shared" si="94"/>
        <v>-33.366495881137574</v>
      </c>
      <c r="W47" s="10">
        <f t="shared" si="94"/>
        <v>-32.69916596351482</v>
      </c>
      <c r="X47" s="10">
        <f t="shared" si="94"/>
        <v>-32.04518264424453</v>
      </c>
      <c r="Y47" s="10">
        <f t="shared" si="94"/>
        <v>-31.40427899135964</v>
      </c>
      <c r="Z47" s="10">
        <f t="shared" si="94"/>
        <v>-30.776193411532446</v>
      </c>
      <c r="AA47" s="10">
        <f t="shared" si="94"/>
        <v>-30.160669543301797</v>
      </c>
      <c r="AB47" s="2">
        <f t="shared" si="94"/>
        <v>-29.557456152435762</v>
      </c>
      <c r="AC47" s="2">
        <f t="shared" si="94"/>
        <v>-28.966307029387046</v>
      </c>
      <c r="AD47" s="2">
        <f t="shared" si="94"/>
        <v>-28.386980888799304</v>
      </c>
      <c r="AE47" s="2">
        <f t="shared" si="94"/>
        <v>-27.819241271023316</v>
      </c>
      <c r="AF47" s="2">
        <f t="shared" si="94"/>
        <v>-27.262856445602846</v>
      </c>
      <c r="AG47" s="2">
        <f t="shared" si="94"/>
        <v>-26.71759931669079</v>
      </c>
      <c r="AH47" s="2">
        <f t="shared" si="94"/>
        <v>-26.183247330356973</v>
      </c>
      <c r="AI47" s="2">
        <f t="shared" si="94"/>
        <v>-25.659582383749832</v>
      </c>
      <c r="AJ47" s="2">
        <f t="shared" si="94"/>
        <v>-25.14639073607483</v>
      </c>
      <c r="AK47" s="2">
        <f t="shared" si="94"/>
        <v>-24.643462921353336</v>
      </c>
      <c r="AL47" s="2">
        <f t="shared" si="94"/>
        <v>-24.15059366292627</v>
      </c>
      <c r="AM47" s="2">
        <f t="shared" si="94"/>
        <v>-23.667581789667743</v>
      </c>
      <c r="AN47" s="2">
        <f t="shared" si="94"/>
        <v>-23.194230153874386</v>
      </c>
      <c r="AO47" s="2">
        <f t="shared" si="94"/>
        <v>-22.730345550796898</v>
      </c>
      <c r="AP47" s="2">
        <f t="shared" si="94"/>
        <v>-22.275738639780958</v>
      </c>
      <c r="AQ47" s="2">
        <f t="shared" si="94"/>
        <v>-21.83022386698534</v>
      </c>
      <c r="AR47" s="2">
        <f t="shared" si="94"/>
        <v>-21.393619389645632</v>
      </c>
      <c r="AS47" s="2">
        <f t="shared" si="94"/>
        <v>-20.96574700185272</v>
      </c>
      <c r="AT47" s="2">
        <f t="shared" si="94"/>
        <v>-20.54643206181566</v>
      </c>
      <c r="AU47" s="2">
        <f t="shared" si="94"/>
        <v>-20.135503420579347</v>
      </c>
      <c r="AV47" s="2">
        <f t="shared" si="94"/>
        <v>-19.73279335216776</v>
      </c>
      <c r="AW47" s="2">
        <f t="shared" si="94"/>
        <v>-19.338137485124406</v>
      </c>
      <c r="AX47" s="2">
        <f t="shared" si="94"/>
        <v>-18.95137473542192</v>
      </c>
      <c r="AY47" s="2">
        <f t="shared" si="94"/>
        <v>-18.57234724071348</v>
      </c>
      <c r="AZ47" s="2">
        <f t="shared" si="94"/>
        <v>-18.20090029589921</v>
      </c>
      <c r="BA47" s="2">
        <f t="shared" si="94"/>
        <v>-17.836882289981226</v>
      </c>
      <c r="BB47" s="2">
        <f t="shared" si="94"/>
        <v>-17.4801446441816</v>
      </c>
      <c r="BC47" s="2">
        <f t="shared" si="94"/>
        <v>-17.13054175129797</v>
      </c>
      <c r="BD47" s="2">
        <f t="shared" si="94"/>
        <v>-16.78793091627201</v>
      </c>
      <c r="BE47" s="2">
        <f t="shared" si="94"/>
        <v>-16.45217229794657</v>
      </c>
      <c r="BF47" s="2">
        <f t="shared" si="94"/>
        <v>-16.123128851987637</v>
      </c>
      <c r="BG47" s="2">
        <f t="shared" si="94"/>
        <v>-15.800666274947885</v>
      </c>
      <c r="BH47" s="2">
        <f t="shared" si="94"/>
        <v>-15.484652949448929</v>
      </c>
      <c r="BI47" s="2">
        <f t="shared" si="94"/>
        <v>-15.17495989045995</v>
      </c>
      <c r="BJ47" s="2">
        <f t="shared" si="94"/>
        <v>-14.871460692650752</v>
      </c>
      <c r="BK47" s="2">
        <f t="shared" si="94"/>
        <v>-14.574031478797735</v>
      </c>
      <c r="BL47" s="2">
        <f t="shared" si="94"/>
        <v>-14.28255084922178</v>
      </c>
      <c r="BM47" s="2">
        <f t="shared" si="94"/>
        <v>-13.996899832237343</v>
      </c>
      <c r="BN47" s="2">
        <f t="shared" si="94"/>
        <v>-13.716961835592597</v>
      </c>
      <c r="BO47" s="2">
        <f t="shared" si="94"/>
        <v>-13.442622598880744</v>
      </c>
      <c r="BP47" s="2">
        <f t="shared" si="94"/>
        <v>-13.173770146903127</v>
      </c>
      <c r="BQ47" s="2">
        <f t="shared" si="94"/>
        <v>-12.910294743965064</v>
      </c>
      <c r="BR47" s="2">
        <f t="shared" si="94"/>
        <v>-12.652088849085763</v>
      </c>
      <c r="BS47" s="2">
        <f t="shared" si="94"/>
        <v>-12.399047072104047</v>
      </c>
      <c r="BT47" s="2">
        <f t="shared" si="94"/>
        <v>-12.151066130661967</v>
      </c>
      <c r="BU47" s="2">
        <f t="shared" si="94"/>
        <v>-11.908044808048727</v>
      </c>
      <c r="BV47" s="2">
        <f t="shared" si="94"/>
        <v>-11.66988391188775</v>
      </c>
      <c r="BW47" s="2">
        <f t="shared" si="94"/>
        <v>-11.436486233649996</v>
      </c>
      <c r="BX47" s="2">
        <f t="shared" si="94"/>
        <v>-11.436486233649996</v>
      </c>
      <c r="BY47" s="2">
        <f t="shared" si="94"/>
        <v>-11.436486233649996</v>
      </c>
      <c r="BZ47" s="2">
        <f t="shared" si="94"/>
        <v>-11.436486233649996</v>
      </c>
      <c r="CA47" s="2">
        <f t="shared" si="94"/>
        <v>-11.436486233649996</v>
      </c>
      <c r="CB47" s="2">
        <f aca="true" t="shared" si="95" ref="CB47:CT47">-CB20</f>
        <v>-11.436486233649996</v>
      </c>
      <c r="CC47" s="2">
        <f t="shared" si="95"/>
        <v>-11.436486233649996</v>
      </c>
      <c r="CD47" s="2">
        <f t="shared" si="95"/>
        <v>-11.436486233649996</v>
      </c>
      <c r="CE47" s="2">
        <f t="shared" si="95"/>
        <v>-11.436486233649996</v>
      </c>
      <c r="CF47" s="2">
        <f t="shared" si="95"/>
        <v>-11.436486233649996</v>
      </c>
      <c r="CG47" s="2">
        <f t="shared" si="95"/>
        <v>-11.436486233649996</v>
      </c>
      <c r="CH47" s="2">
        <f t="shared" si="95"/>
        <v>-11.436486233649996</v>
      </c>
      <c r="CI47" s="2">
        <f t="shared" si="95"/>
        <v>-11.436486233649996</v>
      </c>
      <c r="CJ47" s="2">
        <f t="shared" si="95"/>
        <v>-11.436486233649996</v>
      </c>
      <c r="CK47" s="2">
        <f t="shared" si="95"/>
        <v>-11.436486233649996</v>
      </c>
      <c r="CL47" s="2">
        <f t="shared" si="95"/>
        <v>-11.436486233649996</v>
      </c>
      <c r="CM47" s="2">
        <f t="shared" si="95"/>
        <v>-11.436486233649996</v>
      </c>
      <c r="CN47" s="2">
        <f t="shared" si="95"/>
        <v>-11.436486233649996</v>
      </c>
      <c r="CO47" s="2">
        <f t="shared" si="95"/>
        <v>-11.436486233649996</v>
      </c>
      <c r="CP47" s="2">
        <f t="shared" si="95"/>
        <v>-11.436486233649996</v>
      </c>
      <c r="CQ47" s="2">
        <f t="shared" si="95"/>
        <v>-11.436486233649996</v>
      </c>
      <c r="CR47" s="2">
        <f t="shared" si="95"/>
        <v>-11.436486233649996</v>
      </c>
      <c r="CS47" s="2">
        <f t="shared" si="95"/>
        <v>-11.436486233649996</v>
      </c>
      <c r="CT47" s="2">
        <f t="shared" si="95"/>
        <v>-11.436486233649996</v>
      </c>
    </row>
    <row r="48" spans="1:98" ht="12.75">
      <c r="A48" t="s">
        <v>28</v>
      </c>
      <c r="B48" s="2"/>
      <c r="C48" s="2"/>
      <c r="D48" s="10">
        <f>-D21</f>
        <v>0</v>
      </c>
      <c r="E48" s="10">
        <f aca="true" t="shared" si="96" ref="E48:O48">-E21</f>
        <v>0</v>
      </c>
      <c r="F48" s="10">
        <f t="shared" si="96"/>
        <v>0</v>
      </c>
      <c r="G48" s="10">
        <f t="shared" si="96"/>
        <v>0</v>
      </c>
      <c r="H48" s="10">
        <f t="shared" si="96"/>
        <v>0</v>
      </c>
      <c r="I48" s="10">
        <f t="shared" si="96"/>
        <v>0</v>
      </c>
      <c r="J48" s="10">
        <f t="shared" si="96"/>
        <v>0</v>
      </c>
      <c r="K48" s="10">
        <f t="shared" si="96"/>
        <v>0</v>
      </c>
      <c r="L48" s="10">
        <f t="shared" si="96"/>
        <v>0</v>
      </c>
      <c r="M48" s="10">
        <f t="shared" si="96"/>
        <v>0</v>
      </c>
      <c r="N48" s="10">
        <f t="shared" si="96"/>
        <v>0</v>
      </c>
      <c r="O48" s="10">
        <f t="shared" si="96"/>
        <v>0</v>
      </c>
      <c r="P48" s="10">
        <f aca="true" t="shared" si="97" ref="P48:CA48">-P21</f>
        <v>0</v>
      </c>
      <c r="Q48" s="10">
        <f t="shared" si="97"/>
        <v>0</v>
      </c>
      <c r="R48" s="10">
        <f t="shared" si="97"/>
        <v>0</v>
      </c>
      <c r="S48" s="10">
        <f t="shared" si="97"/>
        <v>0</v>
      </c>
      <c r="T48" s="10">
        <f t="shared" si="97"/>
        <v>0</v>
      </c>
      <c r="U48" s="10">
        <f t="shared" si="97"/>
        <v>0</v>
      </c>
      <c r="V48" s="10">
        <f t="shared" si="97"/>
        <v>0</v>
      </c>
      <c r="W48" s="10">
        <f t="shared" si="97"/>
        <v>0</v>
      </c>
      <c r="X48" s="10">
        <f t="shared" si="97"/>
        <v>0</v>
      </c>
      <c r="Y48" s="10">
        <f t="shared" si="97"/>
        <v>0</v>
      </c>
      <c r="Z48" s="10">
        <f t="shared" si="97"/>
        <v>0</v>
      </c>
      <c r="AA48" s="10">
        <f t="shared" si="97"/>
        <v>0</v>
      </c>
      <c r="AB48" s="2">
        <f t="shared" si="97"/>
        <v>0</v>
      </c>
      <c r="AC48" s="2">
        <f t="shared" si="97"/>
        <v>0</v>
      </c>
      <c r="AD48" s="2">
        <f t="shared" si="97"/>
        <v>0</v>
      </c>
      <c r="AE48" s="2">
        <f t="shared" si="97"/>
        <v>0</v>
      </c>
      <c r="AF48" s="2">
        <f t="shared" si="97"/>
        <v>0</v>
      </c>
      <c r="AG48" s="2">
        <f t="shared" si="97"/>
        <v>0</v>
      </c>
      <c r="AH48" s="2">
        <f t="shared" si="97"/>
        <v>0</v>
      </c>
      <c r="AI48" s="2">
        <f t="shared" si="97"/>
        <v>0</v>
      </c>
      <c r="AJ48" s="2">
        <f t="shared" si="97"/>
        <v>0</v>
      </c>
      <c r="AK48" s="2">
        <f t="shared" si="97"/>
        <v>0</v>
      </c>
      <c r="AL48" s="2">
        <f t="shared" si="97"/>
        <v>0</v>
      </c>
      <c r="AM48" s="2">
        <f t="shared" si="97"/>
        <v>0</v>
      </c>
      <c r="AN48" s="2">
        <f t="shared" si="97"/>
        <v>0</v>
      </c>
      <c r="AO48" s="2">
        <f t="shared" si="97"/>
        <v>0</v>
      </c>
      <c r="AP48" s="2">
        <f t="shared" si="97"/>
        <v>0</v>
      </c>
      <c r="AQ48" s="2">
        <f t="shared" si="97"/>
        <v>0</v>
      </c>
      <c r="AR48" s="2">
        <f t="shared" si="97"/>
        <v>0</v>
      </c>
      <c r="AS48" s="2">
        <f t="shared" si="97"/>
        <v>0</v>
      </c>
      <c r="AT48" s="2">
        <f t="shared" si="97"/>
        <v>0</v>
      </c>
      <c r="AU48" s="2">
        <f t="shared" si="97"/>
        <v>0</v>
      </c>
      <c r="AV48" s="2">
        <f t="shared" si="97"/>
        <v>0</v>
      </c>
      <c r="AW48" s="2">
        <f t="shared" si="97"/>
        <v>0</v>
      </c>
      <c r="AX48" s="2">
        <f t="shared" si="97"/>
        <v>0</v>
      </c>
      <c r="AY48" s="2">
        <f t="shared" si="97"/>
        <v>0</v>
      </c>
      <c r="AZ48" s="2">
        <f t="shared" si="97"/>
        <v>0</v>
      </c>
      <c r="BA48" s="2">
        <f t="shared" si="97"/>
        <v>0</v>
      </c>
      <c r="BB48" s="2">
        <f t="shared" si="97"/>
        <v>0</v>
      </c>
      <c r="BC48" s="2">
        <f t="shared" si="97"/>
        <v>0</v>
      </c>
      <c r="BD48" s="2">
        <f t="shared" si="97"/>
        <v>0</v>
      </c>
      <c r="BE48" s="2">
        <f t="shared" si="97"/>
        <v>0</v>
      </c>
      <c r="BF48" s="2">
        <f t="shared" si="97"/>
        <v>0</v>
      </c>
      <c r="BG48" s="2">
        <f t="shared" si="97"/>
        <v>0</v>
      </c>
      <c r="BH48" s="2">
        <f t="shared" si="97"/>
        <v>0</v>
      </c>
      <c r="BI48" s="2">
        <f t="shared" si="97"/>
        <v>0</v>
      </c>
      <c r="BJ48" s="2">
        <f t="shared" si="97"/>
        <v>0</v>
      </c>
      <c r="BK48" s="2">
        <f t="shared" si="97"/>
        <v>0</v>
      </c>
      <c r="BL48" s="2">
        <f t="shared" si="97"/>
        <v>0</v>
      </c>
      <c r="BM48" s="2">
        <f t="shared" si="97"/>
        <v>0</v>
      </c>
      <c r="BN48" s="2">
        <f t="shared" si="97"/>
        <v>0</v>
      </c>
      <c r="BO48" s="2">
        <f t="shared" si="97"/>
        <v>0</v>
      </c>
      <c r="BP48" s="2">
        <f t="shared" si="97"/>
        <v>0</v>
      </c>
      <c r="BQ48" s="2">
        <f t="shared" si="97"/>
        <v>0</v>
      </c>
      <c r="BR48" s="2">
        <f t="shared" si="97"/>
        <v>0</v>
      </c>
      <c r="BS48" s="2">
        <f t="shared" si="97"/>
        <v>0</v>
      </c>
      <c r="BT48" s="2">
        <f t="shared" si="97"/>
        <v>0</v>
      </c>
      <c r="BU48" s="2">
        <f t="shared" si="97"/>
        <v>0</v>
      </c>
      <c r="BV48" s="2">
        <f t="shared" si="97"/>
        <v>0</v>
      </c>
      <c r="BW48" s="2">
        <f t="shared" si="97"/>
        <v>0</v>
      </c>
      <c r="BX48" s="2">
        <f t="shared" si="97"/>
        <v>0</v>
      </c>
      <c r="BY48" s="2">
        <f t="shared" si="97"/>
        <v>0</v>
      </c>
      <c r="BZ48" s="2">
        <f t="shared" si="97"/>
        <v>0</v>
      </c>
      <c r="CA48" s="2">
        <f t="shared" si="97"/>
        <v>0</v>
      </c>
      <c r="CB48" s="2">
        <f aca="true" t="shared" si="98" ref="CB48:CT48">-CB21</f>
        <v>0</v>
      </c>
      <c r="CC48" s="2">
        <f t="shared" si="98"/>
        <v>0</v>
      </c>
      <c r="CD48" s="2">
        <f t="shared" si="98"/>
        <v>0</v>
      </c>
      <c r="CE48" s="2">
        <f t="shared" si="98"/>
        <v>0</v>
      </c>
      <c r="CF48" s="2">
        <f t="shared" si="98"/>
        <v>0</v>
      </c>
      <c r="CG48" s="2">
        <f t="shared" si="98"/>
        <v>0</v>
      </c>
      <c r="CH48" s="2">
        <f t="shared" si="98"/>
        <v>0</v>
      </c>
      <c r="CI48" s="2">
        <f t="shared" si="98"/>
        <v>0</v>
      </c>
      <c r="CJ48" s="2">
        <f t="shared" si="98"/>
        <v>0</v>
      </c>
      <c r="CK48" s="2">
        <f t="shared" si="98"/>
        <v>0</v>
      </c>
      <c r="CL48" s="2">
        <f t="shared" si="98"/>
        <v>0</v>
      </c>
      <c r="CM48" s="2">
        <f t="shared" si="98"/>
        <v>0</v>
      </c>
      <c r="CN48" s="2">
        <f t="shared" si="98"/>
        <v>0</v>
      </c>
      <c r="CO48" s="2">
        <f t="shared" si="98"/>
        <v>0</v>
      </c>
      <c r="CP48" s="2">
        <f t="shared" si="98"/>
        <v>0</v>
      </c>
      <c r="CQ48" s="2">
        <f t="shared" si="98"/>
        <v>0</v>
      </c>
      <c r="CR48" s="2">
        <f t="shared" si="98"/>
        <v>0</v>
      </c>
      <c r="CS48" s="2">
        <f t="shared" si="98"/>
        <v>0</v>
      </c>
      <c r="CT48" s="2">
        <f t="shared" si="98"/>
        <v>0</v>
      </c>
    </row>
    <row r="49" spans="1:98" ht="12.75">
      <c r="A49" t="s">
        <v>22</v>
      </c>
      <c r="B49" s="2"/>
      <c r="C49" s="2"/>
      <c r="D49" s="10">
        <f>D46+D47+D48</f>
        <v>27</v>
      </c>
      <c r="E49" s="10">
        <f aca="true" t="shared" si="99" ref="E49:O49">E46+E47+E48</f>
        <v>26.46</v>
      </c>
      <c r="F49" s="10">
        <f t="shared" si="99"/>
        <v>25.930799999999998</v>
      </c>
      <c r="G49" s="10">
        <f t="shared" si="99"/>
        <v>25.41218400000001</v>
      </c>
      <c r="H49" s="10">
        <f t="shared" si="99"/>
        <v>24.90394032000001</v>
      </c>
      <c r="I49" s="10">
        <f t="shared" si="99"/>
        <v>24.40586151359998</v>
      </c>
      <c r="J49" s="10">
        <f t="shared" si="99"/>
        <v>23.917744283328013</v>
      </c>
      <c r="K49" s="10">
        <f t="shared" si="99"/>
        <v>23.43938939766145</v>
      </c>
      <c r="L49" s="10">
        <f t="shared" si="99"/>
        <v>22.970601609708204</v>
      </c>
      <c r="M49" s="10">
        <f t="shared" si="99"/>
        <v>22.511189577514052</v>
      </c>
      <c r="N49" s="10">
        <f t="shared" si="99"/>
        <v>22.060965785963752</v>
      </c>
      <c r="O49" s="10">
        <f t="shared" si="99"/>
        <v>21.6197464702445</v>
      </c>
      <c r="P49" s="10">
        <f aca="true" t="shared" si="100" ref="P49:AU49">P46+P47+P48</f>
        <v>21.1873515408396</v>
      </c>
      <c r="Q49" s="10">
        <f t="shared" si="100"/>
        <v>20.763604510022795</v>
      </c>
      <c r="R49" s="10">
        <f t="shared" si="100"/>
        <v>20.34833241982235</v>
      </c>
      <c r="S49" s="10">
        <f t="shared" si="100"/>
        <v>19.9413657714259</v>
      </c>
      <c r="T49" s="10">
        <f t="shared" si="100"/>
        <v>19.54253845599738</v>
      </c>
      <c r="U49" s="10">
        <f t="shared" si="100"/>
        <v>19.151687686877445</v>
      </c>
      <c r="V49" s="10">
        <f t="shared" si="100"/>
        <v>18.768653933139895</v>
      </c>
      <c r="W49" s="10">
        <f t="shared" si="100"/>
        <v>18.39328085447709</v>
      </c>
      <c r="X49" s="10">
        <f t="shared" si="100"/>
        <v>18.02541523738754</v>
      </c>
      <c r="Y49" s="10">
        <f t="shared" si="100"/>
        <v>17.664906932639802</v>
      </c>
      <c r="Z49" s="10">
        <f t="shared" si="100"/>
        <v>17.31160879398699</v>
      </c>
      <c r="AA49" s="10">
        <f t="shared" si="100"/>
        <v>16.965376618107253</v>
      </c>
      <c r="AB49" s="2">
        <f t="shared" si="100"/>
        <v>16.62606908574513</v>
      </c>
      <c r="AC49" s="2">
        <f t="shared" si="100"/>
        <v>16.29354770403021</v>
      </c>
      <c r="AD49" s="2">
        <f t="shared" si="100"/>
        <v>15.9676767499496</v>
      </c>
      <c r="AE49" s="2">
        <f t="shared" si="100"/>
        <v>15.648323214950608</v>
      </c>
      <c r="AF49" s="2">
        <f t="shared" si="100"/>
        <v>15.335356750651602</v>
      </c>
      <c r="AG49" s="2">
        <f t="shared" si="100"/>
        <v>15.028649615638574</v>
      </c>
      <c r="AH49" s="2">
        <f t="shared" si="100"/>
        <v>14.728076623325794</v>
      </c>
      <c r="AI49" s="2">
        <f t="shared" si="100"/>
        <v>14.433515090859277</v>
      </c>
      <c r="AJ49" s="2">
        <f t="shared" si="100"/>
        <v>14.144844789042086</v>
      </c>
      <c r="AK49" s="2">
        <f t="shared" si="100"/>
        <v>13.861947893261242</v>
      </c>
      <c r="AL49" s="2">
        <f t="shared" si="100"/>
        <v>13.584708935396023</v>
      </c>
      <c r="AM49" s="2">
        <f t="shared" si="100"/>
        <v>13.313014756688112</v>
      </c>
      <c r="AN49" s="2">
        <f t="shared" si="100"/>
        <v>13.046754461554343</v>
      </c>
      <c r="AO49" s="2">
        <f t="shared" si="100"/>
        <v>12.78581937232326</v>
      </c>
      <c r="AP49" s="2">
        <f t="shared" si="100"/>
        <v>12.530102984876788</v>
      </c>
      <c r="AQ49" s="2">
        <f t="shared" si="100"/>
        <v>12.27950092517926</v>
      </c>
      <c r="AR49" s="2">
        <f t="shared" si="100"/>
        <v>12.033910906675661</v>
      </c>
      <c r="AS49" s="2">
        <f t="shared" si="100"/>
        <v>11.793232688542162</v>
      </c>
      <c r="AT49" s="2">
        <f t="shared" si="100"/>
        <v>11.557368034771319</v>
      </c>
      <c r="AU49" s="2">
        <f t="shared" si="100"/>
        <v>11.326220674075891</v>
      </c>
      <c r="AV49" s="2">
        <f aca="true" t="shared" si="101" ref="AV49:CA49">AV46+AV47+AV48</f>
        <v>11.09969626059437</v>
      </c>
      <c r="AW49" s="2">
        <f t="shared" si="101"/>
        <v>10.87770233538248</v>
      </c>
      <c r="AX49" s="2">
        <f t="shared" si="101"/>
        <v>10.660148288674836</v>
      </c>
      <c r="AY49" s="2">
        <f t="shared" si="101"/>
        <v>10.446945322901332</v>
      </c>
      <c r="AZ49" s="2">
        <f t="shared" si="101"/>
        <v>10.238006416443305</v>
      </c>
      <c r="BA49" s="2">
        <f t="shared" si="101"/>
        <v>10.033246288114434</v>
      </c>
      <c r="BB49" s="2">
        <f t="shared" si="101"/>
        <v>9.832581362352151</v>
      </c>
      <c r="BC49" s="2">
        <f t="shared" si="101"/>
        <v>9.635929735105108</v>
      </c>
      <c r="BD49" s="2">
        <f t="shared" si="101"/>
        <v>9.443211140403001</v>
      </c>
      <c r="BE49" s="2">
        <f t="shared" si="101"/>
        <v>9.254346917594948</v>
      </c>
      <c r="BF49" s="2">
        <f t="shared" si="101"/>
        <v>9.06925997924305</v>
      </c>
      <c r="BG49" s="2">
        <f t="shared" si="101"/>
        <v>8.887874779658192</v>
      </c>
      <c r="BH49" s="2">
        <f t="shared" si="101"/>
        <v>8.71011728406502</v>
      </c>
      <c r="BI49" s="2">
        <f t="shared" si="101"/>
        <v>8.535914938383721</v>
      </c>
      <c r="BJ49" s="2">
        <f t="shared" si="101"/>
        <v>8.36519663961605</v>
      </c>
      <c r="BK49" s="2">
        <f t="shared" si="101"/>
        <v>8.197892706823723</v>
      </c>
      <c r="BL49" s="2">
        <f t="shared" si="101"/>
        <v>8.033934852687251</v>
      </c>
      <c r="BM49" s="2">
        <f t="shared" si="101"/>
        <v>7.873256155633502</v>
      </c>
      <c r="BN49" s="2">
        <f t="shared" si="101"/>
        <v>7.715791032520828</v>
      </c>
      <c r="BO49" s="2">
        <f t="shared" si="101"/>
        <v>7.561475211870418</v>
      </c>
      <c r="BP49" s="2">
        <f t="shared" si="101"/>
        <v>7.410245707633006</v>
      </c>
      <c r="BQ49" s="2">
        <f t="shared" si="101"/>
        <v>7.262040793480349</v>
      </c>
      <c r="BR49" s="2">
        <f t="shared" si="101"/>
        <v>7.116799977610741</v>
      </c>
      <c r="BS49" s="2">
        <f t="shared" si="101"/>
        <v>6.97446397805853</v>
      </c>
      <c r="BT49" s="2">
        <f t="shared" si="101"/>
        <v>6.834974698497355</v>
      </c>
      <c r="BU49" s="2">
        <f t="shared" si="101"/>
        <v>6.698275204527407</v>
      </c>
      <c r="BV49" s="2">
        <f t="shared" si="101"/>
        <v>6.56430970043686</v>
      </c>
      <c r="BW49" s="2">
        <f t="shared" si="101"/>
        <v>6.433023506428119</v>
      </c>
      <c r="BX49" s="2">
        <f t="shared" si="101"/>
        <v>6.433023506428119</v>
      </c>
      <c r="BY49" s="2">
        <f t="shared" si="101"/>
        <v>6.433023506428119</v>
      </c>
      <c r="BZ49" s="2">
        <f t="shared" si="101"/>
        <v>6.433023506428119</v>
      </c>
      <c r="CA49" s="2">
        <f t="shared" si="101"/>
        <v>6.433023506428119</v>
      </c>
      <c r="CB49" s="2">
        <f aca="true" t="shared" si="102" ref="CB49:CT49">CB46+CB47+CB48</f>
        <v>6.433023506428119</v>
      </c>
      <c r="CC49" s="2">
        <f t="shared" si="102"/>
        <v>6.433023506428119</v>
      </c>
      <c r="CD49" s="2">
        <f t="shared" si="102"/>
        <v>6.433023506428119</v>
      </c>
      <c r="CE49" s="2">
        <f t="shared" si="102"/>
        <v>6.433023506428119</v>
      </c>
      <c r="CF49" s="2">
        <f t="shared" si="102"/>
        <v>6.433023506428119</v>
      </c>
      <c r="CG49" s="2">
        <f t="shared" si="102"/>
        <v>6.433023506428119</v>
      </c>
      <c r="CH49" s="2">
        <f t="shared" si="102"/>
        <v>6.433023506428119</v>
      </c>
      <c r="CI49" s="2">
        <f t="shared" si="102"/>
        <v>6.433023506428119</v>
      </c>
      <c r="CJ49" s="2">
        <f t="shared" si="102"/>
        <v>6.433023506428119</v>
      </c>
      <c r="CK49" s="2">
        <f t="shared" si="102"/>
        <v>6.433023506428119</v>
      </c>
      <c r="CL49" s="2">
        <f t="shared" si="102"/>
        <v>6.433023506428119</v>
      </c>
      <c r="CM49" s="2">
        <f t="shared" si="102"/>
        <v>6.433023506428119</v>
      </c>
      <c r="CN49" s="2">
        <f t="shared" si="102"/>
        <v>6.433023506428119</v>
      </c>
      <c r="CO49" s="2">
        <f t="shared" si="102"/>
        <v>6.433023506428119</v>
      </c>
      <c r="CP49" s="2">
        <f t="shared" si="102"/>
        <v>6.433023506428119</v>
      </c>
      <c r="CQ49" s="2">
        <f t="shared" si="102"/>
        <v>6.433023506428119</v>
      </c>
      <c r="CR49" s="2">
        <f t="shared" si="102"/>
        <v>6.433023506428119</v>
      </c>
      <c r="CS49" s="2">
        <f t="shared" si="102"/>
        <v>6.433023506428119</v>
      </c>
      <c r="CT49" s="2">
        <f t="shared" si="102"/>
        <v>6.433023506428119</v>
      </c>
    </row>
    <row r="50" spans="1:98" ht="12.75">
      <c r="A50" t="s">
        <v>23</v>
      </c>
      <c r="B50" s="2"/>
      <c r="C50" s="2"/>
      <c r="D50" s="10">
        <f aca="true" t="shared" si="103" ref="D50:AI50">-D49*D24/D23</f>
        <v>-10.8</v>
      </c>
      <c r="E50" s="10">
        <f t="shared" si="103"/>
        <v>-10.584000000000001</v>
      </c>
      <c r="F50" s="10">
        <f t="shared" si="103"/>
        <v>-10.37232</v>
      </c>
      <c r="G50" s="10">
        <f t="shared" si="103"/>
        <v>-10.164873600000005</v>
      </c>
      <c r="H50" s="10">
        <f t="shared" si="103"/>
        <v>-9.961576128000004</v>
      </c>
      <c r="I50" s="10">
        <f t="shared" si="103"/>
        <v>-9.762344605439992</v>
      </c>
      <c r="J50" s="10">
        <f t="shared" si="103"/>
        <v>-9.567097713331206</v>
      </c>
      <c r="K50" s="10">
        <f t="shared" si="103"/>
        <v>-9.37575575906458</v>
      </c>
      <c r="L50" s="10">
        <f t="shared" si="103"/>
        <v>-9.188240643883283</v>
      </c>
      <c r="M50" s="10">
        <f t="shared" si="103"/>
        <v>-9.004475831005621</v>
      </c>
      <c r="N50" s="10">
        <f t="shared" si="103"/>
        <v>-8.824386314385501</v>
      </c>
      <c r="O50" s="10">
        <f t="shared" si="103"/>
        <v>-8.647898588097801</v>
      </c>
      <c r="P50" s="10">
        <f t="shared" si="103"/>
        <v>-8.474940616335841</v>
      </c>
      <c r="Q50" s="10">
        <f t="shared" si="103"/>
        <v>-8.305441804009119</v>
      </c>
      <c r="R50" s="10">
        <f t="shared" si="103"/>
        <v>-8.13933296792894</v>
      </c>
      <c r="S50" s="10">
        <f t="shared" si="103"/>
        <v>-7.97654630857036</v>
      </c>
      <c r="T50" s="10">
        <f t="shared" si="103"/>
        <v>-7.817015382398953</v>
      </c>
      <c r="U50" s="10">
        <f t="shared" si="103"/>
        <v>-7.660675074750979</v>
      </c>
      <c r="V50" s="10">
        <f t="shared" si="103"/>
        <v>-7.507461573255958</v>
      </c>
      <c r="W50" s="10">
        <f t="shared" si="103"/>
        <v>-7.357312341790837</v>
      </c>
      <c r="X50" s="10">
        <f t="shared" si="103"/>
        <v>-7.210166094955017</v>
      </c>
      <c r="Y50" s="10">
        <f t="shared" si="103"/>
        <v>-7.0659627730559205</v>
      </c>
      <c r="Z50" s="10">
        <f t="shared" si="103"/>
        <v>-6.924643517594797</v>
      </c>
      <c r="AA50" s="10">
        <f t="shared" si="103"/>
        <v>-6.786150647242902</v>
      </c>
      <c r="AB50" s="2">
        <f t="shared" si="103"/>
        <v>-6.650427634298053</v>
      </c>
      <c r="AC50" s="2">
        <f t="shared" si="103"/>
        <v>-6.5174190816120845</v>
      </c>
      <c r="AD50" s="2">
        <f t="shared" si="103"/>
        <v>-6.38707069997984</v>
      </c>
      <c r="AE50" s="2">
        <f t="shared" si="103"/>
        <v>-6.259329285980243</v>
      </c>
      <c r="AF50" s="2">
        <f t="shared" si="103"/>
        <v>-6.134142700260641</v>
      </c>
      <c r="AG50" s="2">
        <f t="shared" si="103"/>
        <v>-6.01145984625543</v>
      </c>
      <c r="AH50" s="2">
        <f t="shared" si="103"/>
        <v>-5.891230649330318</v>
      </c>
      <c r="AI50" s="2">
        <f t="shared" si="103"/>
        <v>-5.7734060363437125</v>
      </c>
      <c r="AJ50" s="2">
        <f aca="true" t="shared" si="104" ref="AJ50:BO50">-AJ49*AJ24/AJ23</f>
        <v>-5.657937915616835</v>
      </c>
      <c r="AK50" s="2">
        <f t="shared" si="104"/>
        <v>-5.5447791573044976</v>
      </c>
      <c r="AL50" s="2">
        <f t="shared" si="104"/>
        <v>-5.433883574158409</v>
      </c>
      <c r="AM50" s="2">
        <f t="shared" si="104"/>
        <v>-5.325205902675245</v>
      </c>
      <c r="AN50" s="2">
        <f t="shared" si="104"/>
        <v>-5.218701784621738</v>
      </c>
      <c r="AO50" s="2">
        <f t="shared" si="104"/>
        <v>-5.114327748929305</v>
      </c>
      <c r="AP50" s="2">
        <f t="shared" si="104"/>
        <v>-5.012041193950715</v>
      </c>
      <c r="AQ50" s="2">
        <f t="shared" si="104"/>
        <v>-4.9118003700717034</v>
      </c>
      <c r="AR50" s="2">
        <f t="shared" si="104"/>
        <v>-4.813564362670265</v>
      </c>
      <c r="AS50" s="2">
        <f t="shared" si="104"/>
        <v>-4.7172930754168645</v>
      </c>
      <c r="AT50" s="2">
        <f t="shared" si="104"/>
        <v>-4.622947213908527</v>
      </c>
      <c r="AU50" s="2">
        <f t="shared" si="104"/>
        <v>-4.530488269630356</v>
      </c>
      <c r="AV50" s="2">
        <f t="shared" si="104"/>
        <v>-4.439878504237749</v>
      </c>
      <c r="AW50" s="2">
        <f t="shared" si="104"/>
        <v>-4.351080934152992</v>
      </c>
      <c r="AX50" s="2">
        <f t="shared" si="104"/>
        <v>-4.264059315469935</v>
      </c>
      <c r="AY50" s="2">
        <f t="shared" si="104"/>
        <v>-4.178778129160533</v>
      </c>
      <c r="AZ50" s="2">
        <f t="shared" si="104"/>
        <v>-4.095202566577322</v>
      </c>
      <c r="BA50" s="2">
        <f t="shared" si="104"/>
        <v>-4.013298515245774</v>
      </c>
      <c r="BB50" s="2">
        <f t="shared" si="104"/>
        <v>-3.9330325449408607</v>
      </c>
      <c r="BC50" s="2">
        <f t="shared" si="104"/>
        <v>-3.854371894042043</v>
      </c>
      <c r="BD50" s="2">
        <f t="shared" si="104"/>
        <v>-3.777284456161201</v>
      </c>
      <c r="BE50" s="2">
        <f t="shared" si="104"/>
        <v>-3.701738767037979</v>
      </c>
      <c r="BF50" s="2">
        <f t="shared" si="104"/>
        <v>-3.6277039916972202</v>
      </c>
      <c r="BG50" s="2">
        <f t="shared" si="104"/>
        <v>-3.555149911863277</v>
      </c>
      <c r="BH50" s="2">
        <f t="shared" si="104"/>
        <v>-3.4840469136260084</v>
      </c>
      <c r="BI50" s="2">
        <f t="shared" si="104"/>
        <v>-3.4143659753534883</v>
      </c>
      <c r="BJ50" s="2">
        <f t="shared" si="104"/>
        <v>-3.34607865584642</v>
      </c>
      <c r="BK50" s="2">
        <f t="shared" si="104"/>
        <v>-3.279157082729489</v>
      </c>
      <c r="BL50" s="2">
        <f t="shared" si="104"/>
        <v>-3.213573941074901</v>
      </c>
      <c r="BM50" s="2">
        <f t="shared" si="104"/>
        <v>-3.149302462253401</v>
      </c>
      <c r="BN50" s="2">
        <f t="shared" si="104"/>
        <v>-3.0863164130083316</v>
      </c>
      <c r="BO50" s="2">
        <f t="shared" si="104"/>
        <v>-3.0245900847481675</v>
      </c>
      <c r="BP50" s="2">
        <f aca="true" t="shared" si="105" ref="BP50:CU50">-BP49*BP24/BP23</f>
        <v>-2.9640982830532026</v>
      </c>
      <c r="BQ50" s="2">
        <f t="shared" si="105"/>
        <v>-2.90481631739214</v>
      </c>
      <c r="BR50" s="2">
        <f t="shared" si="105"/>
        <v>-2.8467199910442966</v>
      </c>
      <c r="BS50" s="2">
        <f t="shared" si="105"/>
        <v>-2.789785591223412</v>
      </c>
      <c r="BT50" s="2">
        <f t="shared" si="105"/>
        <v>-2.733989879398943</v>
      </c>
      <c r="BU50" s="2">
        <f t="shared" si="105"/>
        <v>-2.6793100818109634</v>
      </c>
      <c r="BV50" s="2">
        <f t="shared" si="105"/>
        <v>-2.6257238801747445</v>
      </c>
      <c r="BW50" s="2">
        <f t="shared" si="105"/>
        <v>-2.5732094025712478</v>
      </c>
      <c r="BX50" s="2">
        <f t="shared" si="105"/>
        <v>-2.573209402571248</v>
      </c>
      <c r="BY50" s="2">
        <f t="shared" si="105"/>
        <v>-2.5732094025712478</v>
      </c>
      <c r="BZ50" s="2">
        <f t="shared" si="105"/>
        <v>-2.5732094025712478</v>
      </c>
      <c r="CA50" s="2">
        <f t="shared" si="105"/>
        <v>-2.5732094025712478</v>
      </c>
      <c r="CB50" s="2">
        <f t="shared" si="105"/>
        <v>-2.5732094025712478</v>
      </c>
      <c r="CC50" s="2">
        <f t="shared" si="105"/>
        <v>-2.5732094025712478</v>
      </c>
      <c r="CD50" s="2">
        <f t="shared" si="105"/>
        <v>-2.573209402571248</v>
      </c>
      <c r="CE50" s="2">
        <f t="shared" si="105"/>
        <v>-2.5732094025712478</v>
      </c>
      <c r="CF50" s="2">
        <f t="shared" si="105"/>
        <v>-2.5732094025712478</v>
      </c>
      <c r="CG50" s="2">
        <f t="shared" si="105"/>
        <v>-2.573209402571248</v>
      </c>
      <c r="CH50" s="2">
        <f t="shared" si="105"/>
        <v>-2.573209402571248</v>
      </c>
      <c r="CI50" s="2">
        <f t="shared" si="105"/>
        <v>-2.5732094025712478</v>
      </c>
      <c r="CJ50" s="2">
        <f t="shared" si="105"/>
        <v>-2.5732094025712478</v>
      </c>
      <c r="CK50" s="2">
        <f t="shared" si="105"/>
        <v>-2.573209402571248</v>
      </c>
      <c r="CL50" s="2">
        <f t="shared" si="105"/>
        <v>-2.5732094025712478</v>
      </c>
      <c r="CM50" s="2">
        <f t="shared" si="105"/>
        <v>-2.573209402571248</v>
      </c>
      <c r="CN50" s="2">
        <f t="shared" si="105"/>
        <v>-2.573209402571248</v>
      </c>
      <c r="CO50" s="2">
        <f t="shared" si="105"/>
        <v>-2.5732094025712478</v>
      </c>
      <c r="CP50" s="2">
        <f t="shared" si="105"/>
        <v>-2.5732094025712478</v>
      </c>
      <c r="CQ50" s="2">
        <f t="shared" si="105"/>
        <v>-2.5732094025712478</v>
      </c>
      <c r="CR50" s="2">
        <f t="shared" si="105"/>
        <v>-2.5732094025712478</v>
      </c>
      <c r="CS50" s="2">
        <f t="shared" si="105"/>
        <v>-2.5732094025712478</v>
      </c>
      <c r="CT50" s="2">
        <f t="shared" si="105"/>
        <v>-2.5732094025712478</v>
      </c>
    </row>
    <row r="51" spans="1:98" ht="12.75">
      <c r="A51" t="s">
        <v>24</v>
      </c>
      <c r="B51" s="2"/>
      <c r="C51" s="2"/>
      <c r="D51" s="10">
        <f>D49+D50</f>
        <v>16.2</v>
      </c>
      <c r="E51" s="10">
        <f aca="true" t="shared" si="106" ref="E51:O51">E49+E50</f>
        <v>15.876</v>
      </c>
      <c r="F51" s="10">
        <f t="shared" si="106"/>
        <v>15.558479999999998</v>
      </c>
      <c r="G51" s="10">
        <f t="shared" si="106"/>
        <v>15.247310400000005</v>
      </c>
      <c r="H51" s="10">
        <f t="shared" si="106"/>
        <v>14.942364192000007</v>
      </c>
      <c r="I51" s="10">
        <f t="shared" si="106"/>
        <v>14.643516908159988</v>
      </c>
      <c r="J51" s="10">
        <f t="shared" si="106"/>
        <v>14.350646569996806</v>
      </c>
      <c r="K51" s="10">
        <f t="shared" si="106"/>
        <v>14.06363363859687</v>
      </c>
      <c r="L51" s="10">
        <f t="shared" si="106"/>
        <v>13.782360965824921</v>
      </c>
      <c r="M51" s="10">
        <f t="shared" si="106"/>
        <v>13.506713746508431</v>
      </c>
      <c r="N51" s="10">
        <f t="shared" si="106"/>
        <v>13.236579471578251</v>
      </c>
      <c r="O51" s="10">
        <f t="shared" si="106"/>
        <v>12.9718478821467</v>
      </c>
      <c r="P51" s="10">
        <f aca="true" t="shared" si="107" ref="P51:AU51">P49+P50</f>
        <v>12.712410924503759</v>
      </c>
      <c r="Q51" s="10">
        <f t="shared" si="107"/>
        <v>12.458162706013676</v>
      </c>
      <c r="R51" s="10">
        <f t="shared" si="107"/>
        <v>12.208999451893408</v>
      </c>
      <c r="S51" s="10">
        <f t="shared" si="107"/>
        <v>11.96481946285554</v>
      </c>
      <c r="T51" s="10">
        <f t="shared" si="107"/>
        <v>11.725523073598428</v>
      </c>
      <c r="U51" s="10">
        <f t="shared" si="107"/>
        <v>11.491012612126465</v>
      </c>
      <c r="V51" s="10">
        <f t="shared" si="107"/>
        <v>11.261192359883935</v>
      </c>
      <c r="W51" s="10">
        <f t="shared" si="107"/>
        <v>11.035968512686253</v>
      </c>
      <c r="X51" s="10">
        <f t="shared" si="107"/>
        <v>10.815249142432524</v>
      </c>
      <c r="Y51" s="10">
        <f t="shared" si="107"/>
        <v>10.598944159583882</v>
      </c>
      <c r="Z51" s="10">
        <f t="shared" si="107"/>
        <v>10.386965276392194</v>
      </c>
      <c r="AA51" s="10">
        <f t="shared" si="107"/>
        <v>10.179225970864351</v>
      </c>
      <c r="AB51" s="2">
        <f t="shared" si="107"/>
        <v>9.975641451447077</v>
      </c>
      <c r="AC51" s="2">
        <f t="shared" si="107"/>
        <v>9.776128622418126</v>
      </c>
      <c r="AD51" s="2">
        <f t="shared" si="107"/>
        <v>9.58060604996976</v>
      </c>
      <c r="AE51" s="2">
        <f t="shared" si="107"/>
        <v>9.388993928970365</v>
      </c>
      <c r="AF51" s="2">
        <f t="shared" si="107"/>
        <v>9.201214050390961</v>
      </c>
      <c r="AG51" s="2">
        <f t="shared" si="107"/>
        <v>9.017189769383144</v>
      </c>
      <c r="AH51" s="2">
        <f t="shared" si="107"/>
        <v>8.836845973995477</v>
      </c>
      <c r="AI51" s="2">
        <f t="shared" si="107"/>
        <v>8.660109054515566</v>
      </c>
      <c r="AJ51" s="2">
        <f t="shared" si="107"/>
        <v>8.486906873425252</v>
      </c>
      <c r="AK51" s="2">
        <f t="shared" si="107"/>
        <v>8.317168735956745</v>
      </c>
      <c r="AL51" s="2">
        <f t="shared" si="107"/>
        <v>8.150825361237615</v>
      </c>
      <c r="AM51" s="2">
        <f t="shared" si="107"/>
        <v>7.987808854012867</v>
      </c>
      <c r="AN51" s="2">
        <f t="shared" si="107"/>
        <v>7.8280526769326055</v>
      </c>
      <c r="AO51" s="2">
        <f t="shared" si="107"/>
        <v>7.671491623393956</v>
      </c>
      <c r="AP51" s="2">
        <f t="shared" si="107"/>
        <v>7.5180617909260725</v>
      </c>
      <c r="AQ51" s="2">
        <f t="shared" si="107"/>
        <v>7.3677005551075565</v>
      </c>
      <c r="AR51" s="2">
        <f t="shared" si="107"/>
        <v>7.220346544005396</v>
      </c>
      <c r="AS51" s="2">
        <f t="shared" si="107"/>
        <v>7.075939613125297</v>
      </c>
      <c r="AT51" s="2">
        <f t="shared" si="107"/>
        <v>6.934420820862791</v>
      </c>
      <c r="AU51" s="2">
        <f t="shared" si="107"/>
        <v>6.795732404445535</v>
      </c>
      <c r="AV51" s="2">
        <f aca="true" t="shared" si="108" ref="AV51:CA51">AV49+AV50</f>
        <v>6.659817756356622</v>
      </c>
      <c r="AW51" s="2">
        <f t="shared" si="108"/>
        <v>6.526621401229488</v>
      </c>
      <c r="AX51" s="2">
        <f t="shared" si="108"/>
        <v>6.396088973204901</v>
      </c>
      <c r="AY51" s="2">
        <f t="shared" si="108"/>
        <v>6.268167193740799</v>
      </c>
      <c r="AZ51" s="2">
        <f t="shared" si="108"/>
        <v>6.142803849865983</v>
      </c>
      <c r="BA51" s="2">
        <f t="shared" si="108"/>
        <v>6.01994777286866</v>
      </c>
      <c r="BB51" s="2">
        <f t="shared" si="108"/>
        <v>5.89954881741129</v>
      </c>
      <c r="BC51" s="2">
        <f t="shared" si="108"/>
        <v>5.781557841063066</v>
      </c>
      <c r="BD51" s="2">
        <f t="shared" si="108"/>
        <v>5.6659266842418</v>
      </c>
      <c r="BE51" s="2">
        <f t="shared" si="108"/>
        <v>5.552608150556969</v>
      </c>
      <c r="BF51" s="2">
        <f t="shared" si="108"/>
        <v>5.441555987545829</v>
      </c>
      <c r="BG51" s="2">
        <f t="shared" si="108"/>
        <v>5.332724867794916</v>
      </c>
      <c r="BH51" s="2">
        <f t="shared" si="108"/>
        <v>5.226070370439013</v>
      </c>
      <c r="BI51" s="2">
        <f t="shared" si="108"/>
        <v>5.121548963030232</v>
      </c>
      <c r="BJ51" s="2">
        <f t="shared" si="108"/>
        <v>5.01911798376963</v>
      </c>
      <c r="BK51" s="2">
        <f t="shared" si="108"/>
        <v>4.918735624094234</v>
      </c>
      <c r="BL51" s="2">
        <f t="shared" si="108"/>
        <v>4.82036091161235</v>
      </c>
      <c r="BM51" s="2">
        <f t="shared" si="108"/>
        <v>4.723953693380102</v>
      </c>
      <c r="BN51" s="2">
        <f t="shared" si="108"/>
        <v>4.6294746195124965</v>
      </c>
      <c r="BO51" s="2">
        <f t="shared" si="108"/>
        <v>4.53688512712225</v>
      </c>
      <c r="BP51" s="2">
        <f t="shared" si="108"/>
        <v>4.446147424579804</v>
      </c>
      <c r="BQ51" s="2">
        <f t="shared" si="108"/>
        <v>4.357224476088209</v>
      </c>
      <c r="BR51" s="2">
        <f t="shared" si="108"/>
        <v>4.2700799865664445</v>
      </c>
      <c r="BS51" s="2">
        <f t="shared" si="108"/>
        <v>4.1846783868351185</v>
      </c>
      <c r="BT51" s="2">
        <f t="shared" si="108"/>
        <v>4.100984819098413</v>
      </c>
      <c r="BU51" s="2">
        <f t="shared" si="108"/>
        <v>4.018965122716444</v>
      </c>
      <c r="BV51" s="2">
        <f t="shared" si="108"/>
        <v>3.938585820262116</v>
      </c>
      <c r="BW51" s="2">
        <f t="shared" si="108"/>
        <v>3.8598141038568716</v>
      </c>
      <c r="BX51" s="2">
        <f t="shared" si="108"/>
        <v>3.859814103856871</v>
      </c>
      <c r="BY51" s="2">
        <f t="shared" si="108"/>
        <v>3.8598141038568716</v>
      </c>
      <c r="BZ51" s="2">
        <f t="shared" si="108"/>
        <v>3.8598141038568716</v>
      </c>
      <c r="CA51" s="2">
        <f t="shared" si="108"/>
        <v>3.8598141038568716</v>
      </c>
      <c r="CB51" s="2">
        <f aca="true" t="shared" si="109" ref="CB51:CT51">CB49+CB50</f>
        <v>3.8598141038568716</v>
      </c>
      <c r="CC51" s="2">
        <f t="shared" si="109"/>
        <v>3.8598141038568716</v>
      </c>
      <c r="CD51" s="2">
        <f t="shared" si="109"/>
        <v>3.859814103856871</v>
      </c>
      <c r="CE51" s="2">
        <f t="shared" si="109"/>
        <v>3.8598141038568716</v>
      </c>
      <c r="CF51" s="2">
        <f t="shared" si="109"/>
        <v>3.8598141038568716</v>
      </c>
      <c r="CG51" s="2">
        <f t="shared" si="109"/>
        <v>3.859814103856871</v>
      </c>
      <c r="CH51" s="2">
        <f t="shared" si="109"/>
        <v>3.859814103856871</v>
      </c>
      <c r="CI51" s="2">
        <f t="shared" si="109"/>
        <v>3.8598141038568716</v>
      </c>
      <c r="CJ51" s="2">
        <f t="shared" si="109"/>
        <v>3.8598141038568716</v>
      </c>
      <c r="CK51" s="2">
        <f t="shared" si="109"/>
        <v>3.859814103856871</v>
      </c>
      <c r="CL51" s="2">
        <f t="shared" si="109"/>
        <v>3.8598141038568716</v>
      </c>
      <c r="CM51" s="2">
        <f t="shared" si="109"/>
        <v>3.859814103856871</v>
      </c>
      <c r="CN51" s="2">
        <f t="shared" si="109"/>
        <v>3.859814103856871</v>
      </c>
      <c r="CO51" s="2">
        <f t="shared" si="109"/>
        <v>3.8598141038568716</v>
      </c>
      <c r="CP51" s="2">
        <f t="shared" si="109"/>
        <v>3.8598141038568716</v>
      </c>
      <c r="CQ51" s="2">
        <f t="shared" si="109"/>
        <v>3.8598141038568716</v>
      </c>
      <c r="CR51" s="2">
        <f t="shared" si="109"/>
        <v>3.8598141038568716</v>
      </c>
      <c r="CS51" s="2">
        <f t="shared" si="109"/>
        <v>3.8598141038568716</v>
      </c>
      <c r="CT51" s="2">
        <f t="shared" si="109"/>
        <v>3.8598141038568716</v>
      </c>
    </row>
    <row r="52" spans="1:98" ht="12.75">
      <c r="A52" t="s">
        <v>41</v>
      </c>
      <c r="B52" s="2"/>
      <c r="C52" s="2"/>
      <c r="D52" s="10">
        <f aca="true" t="shared" si="110" ref="D52:AI52">C6-D6-D53</f>
        <v>0</v>
      </c>
      <c r="E52" s="10">
        <f t="shared" si="110"/>
        <v>0</v>
      </c>
      <c r="F52" s="10">
        <f t="shared" si="110"/>
        <v>0</v>
      </c>
      <c r="G52" s="10">
        <f t="shared" si="110"/>
        <v>0</v>
      </c>
      <c r="H52" s="10">
        <f t="shared" si="110"/>
        <v>0</v>
      </c>
      <c r="I52" s="10">
        <f t="shared" si="110"/>
        <v>0</v>
      </c>
      <c r="J52" s="10">
        <f t="shared" si="110"/>
        <v>0</v>
      </c>
      <c r="K52" s="10">
        <f t="shared" si="110"/>
        <v>0</v>
      </c>
      <c r="L52" s="10">
        <f t="shared" si="110"/>
        <v>0</v>
      </c>
      <c r="M52" s="10">
        <f t="shared" si="110"/>
        <v>0</v>
      </c>
      <c r="N52" s="10">
        <f t="shared" si="110"/>
        <v>0</v>
      </c>
      <c r="O52" s="10">
        <f t="shared" si="110"/>
        <v>0</v>
      </c>
      <c r="P52" s="10">
        <f t="shared" si="110"/>
        <v>0</v>
      </c>
      <c r="Q52" s="10">
        <f t="shared" si="110"/>
        <v>0</v>
      </c>
      <c r="R52" s="10">
        <f t="shared" si="110"/>
        <v>0</v>
      </c>
      <c r="S52" s="10">
        <f t="shared" si="110"/>
        <v>0</v>
      </c>
      <c r="T52" s="10">
        <f t="shared" si="110"/>
        <v>0</v>
      </c>
      <c r="U52" s="10">
        <f t="shared" si="110"/>
        <v>0</v>
      </c>
      <c r="V52" s="10">
        <f t="shared" si="110"/>
        <v>0</v>
      </c>
      <c r="W52" s="10">
        <f t="shared" si="110"/>
        <v>0</v>
      </c>
      <c r="X52" s="10">
        <f t="shared" si="110"/>
        <v>0</v>
      </c>
      <c r="Y52" s="10">
        <f t="shared" si="110"/>
        <v>0</v>
      </c>
      <c r="Z52" s="10">
        <f t="shared" si="110"/>
        <v>0</v>
      </c>
      <c r="AA52" s="10">
        <f t="shared" si="110"/>
        <v>0</v>
      </c>
      <c r="AB52" s="2">
        <f t="shared" si="110"/>
        <v>0</v>
      </c>
      <c r="AC52" s="2">
        <f t="shared" si="110"/>
        <v>0</v>
      </c>
      <c r="AD52" s="2">
        <f t="shared" si="110"/>
        <v>0</v>
      </c>
      <c r="AE52" s="2">
        <f t="shared" si="110"/>
        <v>0</v>
      </c>
      <c r="AF52" s="2">
        <f t="shared" si="110"/>
        <v>0</v>
      </c>
      <c r="AG52" s="2">
        <f t="shared" si="110"/>
        <v>0</v>
      </c>
      <c r="AH52" s="2">
        <f t="shared" si="110"/>
        <v>0</v>
      </c>
      <c r="AI52" s="2">
        <f t="shared" si="110"/>
        <v>0</v>
      </c>
      <c r="AJ52" s="2">
        <f aca="true" t="shared" si="111" ref="AJ52:BO52">AI6-AJ6-AJ53</f>
        <v>0</v>
      </c>
      <c r="AK52" s="2">
        <f t="shared" si="111"/>
        <v>0</v>
      </c>
      <c r="AL52" s="2">
        <f t="shared" si="111"/>
        <v>0</v>
      </c>
      <c r="AM52" s="2">
        <f t="shared" si="111"/>
        <v>0</v>
      </c>
      <c r="AN52" s="2">
        <f t="shared" si="111"/>
        <v>0</v>
      </c>
      <c r="AO52" s="2">
        <f t="shared" si="111"/>
        <v>0</v>
      </c>
      <c r="AP52" s="2">
        <f t="shared" si="111"/>
        <v>0</v>
      </c>
      <c r="AQ52" s="2">
        <f t="shared" si="111"/>
        <v>0</v>
      </c>
      <c r="AR52" s="2">
        <f t="shared" si="111"/>
        <v>0</v>
      </c>
      <c r="AS52" s="2">
        <f t="shared" si="111"/>
        <v>0</v>
      </c>
      <c r="AT52" s="2">
        <f t="shared" si="111"/>
        <v>0</v>
      </c>
      <c r="AU52" s="2">
        <f t="shared" si="111"/>
        <v>0</v>
      </c>
      <c r="AV52" s="2">
        <f t="shared" si="111"/>
        <v>0</v>
      </c>
      <c r="AW52" s="2">
        <f t="shared" si="111"/>
        <v>0</v>
      </c>
      <c r="AX52" s="2">
        <f t="shared" si="111"/>
        <v>0</v>
      </c>
      <c r="AY52" s="2">
        <f t="shared" si="111"/>
        <v>0</v>
      </c>
      <c r="AZ52" s="2">
        <f t="shared" si="111"/>
        <v>0</v>
      </c>
      <c r="BA52" s="2">
        <f t="shared" si="111"/>
        <v>0</v>
      </c>
      <c r="BB52" s="2">
        <f t="shared" si="111"/>
        <v>0</v>
      </c>
      <c r="BC52" s="2">
        <f t="shared" si="111"/>
        <v>0</v>
      </c>
      <c r="BD52" s="2">
        <f t="shared" si="111"/>
        <v>0</v>
      </c>
      <c r="BE52" s="2">
        <f t="shared" si="111"/>
        <v>0</v>
      </c>
      <c r="BF52" s="2">
        <f t="shared" si="111"/>
        <v>0</v>
      </c>
      <c r="BG52" s="2">
        <f t="shared" si="111"/>
        <v>0</v>
      </c>
      <c r="BH52" s="2">
        <f t="shared" si="111"/>
        <v>0</v>
      </c>
      <c r="BI52" s="2">
        <f t="shared" si="111"/>
        <v>0</v>
      </c>
      <c r="BJ52" s="2">
        <f t="shared" si="111"/>
        <v>0</v>
      </c>
      <c r="BK52" s="2">
        <f t="shared" si="111"/>
        <v>0</v>
      </c>
      <c r="BL52" s="2">
        <f t="shared" si="111"/>
        <v>0</v>
      </c>
      <c r="BM52" s="2">
        <f t="shared" si="111"/>
        <v>0</v>
      </c>
      <c r="BN52" s="2">
        <f t="shared" si="111"/>
        <v>0</v>
      </c>
      <c r="BO52" s="2">
        <f t="shared" si="111"/>
        <v>0</v>
      </c>
      <c r="BP52" s="2">
        <f aca="true" t="shared" si="112" ref="BP52:CU52">BO6-BP6-BP53</f>
        <v>0</v>
      </c>
      <c r="BQ52" s="2">
        <f t="shared" si="112"/>
        <v>0</v>
      </c>
      <c r="BR52" s="2">
        <f t="shared" si="112"/>
        <v>0</v>
      </c>
      <c r="BS52" s="2">
        <f t="shared" si="112"/>
        <v>0</v>
      </c>
      <c r="BT52" s="2">
        <f t="shared" si="112"/>
        <v>0</v>
      </c>
      <c r="BU52" s="2">
        <f t="shared" si="112"/>
        <v>0</v>
      </c>
      <c r="BV52" s="2">
        <f t="shared" si="112"/>
        <v>0</v>
      </c>
      <c r="BW52" s="2">
        <f t="shared" si="112"/>
        <v>0</v>
      </c>
      <c r="BX52" s="2">
        <f t="shared" si="112"/>
        <v>0</v>
      </c>
      <c r="BY52" s="2">
        <f t="shared" si="112"/>
        <v>0</v>
      </c>
      <c r="BZ52" s="2">
        <f t="shared" si="112"/>
        <v>0</v>
      </c>
      <c r="CA52" s="2">
        <f t="shared" si="112"/>
        <v>0</v>
      </c>
      <c r="CB52" s="2">
        <f t="shared" si="112"/>
        <v>0</v>
      </c>
      <c r="CC52" s="2">
        <f t="shared" si="112"/>
        <v>0</v>
      </c>
      <c r="CD52" s="2">
        <f t="shared" si="112"/>
        <v>0</v>
      </c>
      <c r="CE52" s="2">
        <f t="shared" si="112"/>
        <v>0</v>
      </c>
      <c r="CF52" s="2">
        <f t="shared" si="112"/>
        <v>0</v>
      </c>
      <c r="CG52" s="2">
        <f t="shared" si="112"/>
        <v>0</v>
      </c>
      <c r="CH52" s="2">
        <f t="shared" si="112"/>
        <v>0</v>
      </c>
      <c r="CI52" s="2">
        <f t="shared" si="112"/>
        <v>0</v>
      </c>
      <c r="CJ52" s="2">
        <f t="shared" si="112"/>
        <v>0</v>
      </c>
      <c r="CK52" s="2">
        <f t="shared" si="112"/>
        <v>0</v>
      </c>
      <c r="CL52" s="2">
        <f t="shared" si="112"/>
        <v>0</v>
      </c>
      <c r="CM52" s="2">
        <f t="shared" si="112"/>
        <v>0</v>
      </c>
      <c r="CN52" s="2">
        <f t="shared" si="112"/>
        <v>0</v>
      </c>
      <c r="CO52" s="2">
        <f t="shared" si="112"/>
        <v>0</v>
      </c>
      <c r="CP52" s="2">
        <f t="shared" si="112"/>
        <v>0</v>
      </c>
      <c r="CQ52" s="2">
        <f t="shared" si="112"/>
        <v>0</v>
      </c>
      <c r="CR52" s="2">
        <f t="shared" si="112"/>
        <v>0</v>
      </c>
      <c r="CS52" s="2">
        <f t="shared" si="112"/>
        <v>0</v>
      </c>
      <c r="CT52" s="2">
        <f t="shared" si="112"/>
        <v>0</v>
      </c>
    </row>
    <row r="53" spans="1:98" ht="12.75">
      <c r="A53" t="s">
        <v>29</v>
      </c>
      <c r="B53" s="2"/>
      <c r="C53" s="2"/>
      <c r="D53" s="10">
        <f>-D48</f>
        <v>0</v>
      </c>
      <c r="E53" s="10">
        <f aca="true" t="shared" si="113" ref="E53:O53">-E48</f>
        <v>0</v>
      </c>
      <c r="F53" s="10">
        <f t="shared" si="113"/>
        <v>0</v>
      </c>
      <c r="G53" s="10">
        <f t="shared" si="113"/>
        <v>0</v>
      </c>
      <c r="H53" s="10">
        <f t="shared" si="113"/>
        <v>0</v>
      </c>
      <c r="I53" s="10">
        <f t="shared" si="113"/>
        <v>0</v>
      </c>
      <c r="J53" s="10">
        <f t="shared" si="113"/>
        <v>0</v>
      </c>
      <c r="K53" s="10">
        <f t="shared" si="113"/>
        <v>0</v>
      </c>
      <c r="L53" s="10">
        <f t="shared" si="113"/>
        <v>0</v>
      </c>
      <c r="M53" s="10">
        <f t="shared" si="113"/>
        <v>0</v>
      </c>
      <c r="N53" s="10">
        <f t="shared" si="113"/>
        <v>0</v>
      </c>
      <c r="O53" s="10">
        <f t="shared" si="113"/>
        <v>0</v>
      </c>
      <c r="P53" s="10">
        <f aca="true" t="shared" si="114" ref="P53:CA53">-P48</f>
        <v>0</v>
      </c>
      <c r="Q53" s="10">
        <f t="shared" si="114"/>
        <v>0</v>
      </c>
      <c r="R53" s="10">
        <f t="shared" si="114"/>
        <v>0</v>
      </c>
      <c r="S53" s="10">
        <f t="shared" si="114"/>
        <v>0</v>
      </c>
      <c r="T53" s="10">
        <f t="shared" si="114"/>
        <v>0</v>
      </c>
      <c r="U53" s="10">
        <f t="shared" si="114"/>
        <v>0</v>
      </c>
      <c r="V53" s="10">
        <f t="shared" si="114"/>
        <v>0</v>
      </c>
      <c r="W53" s="10">
        <f t="shared" si="114"/>
        <v>0</v>
      </c>
      <c r="X53" s="10">
        <f t="shared" si="114"/>
        <v>0</v>
      </c>
      <c r="Y53" s="10">
        <f t="shared" si="114"/>
        <v>0</v>
      </c>
      <c r="Z53" s="10">
        <f t="shared" si="114"/>
        <v>0</v>
      </c>
      <c r="AA53" s="10">
        <f t="shared" si="114"/>
        <v>0</v>
      </c>
      <c r="AB53" s="2">
        <f t="shared" si="114"/>
        <v>0</v>
      </c>
      <c r="AC53" s="2">
        <f t="shared" si="114"/>
        <v>0</v>
      </c>
      <c r="AD53" s="2">
        <f t="shared" si="114"/>
        <v>0</v>
      </c>
      <c r="AE53" s="2">
        <f t="shared" si="114"/>
        <v>0</v>
      </c>
      <c r="AF53" s="2">
        <f t="shared" si="114"/>
        <v>0</v>
      </c>
      <c r="AG53" s="2">
        <f t="shared" si="114"/>
        <v>0</v>
      </c>
      <c r="AH53" s="2">
        <f t="shared" si="114"/>
        <v>0</v>
      </c>
      <c r="AI53" s="2">
        <f t="shared" si="114"/>
        <v>0</v>
      </c>
      <c r="AJ53" s="2">
        <f t="shared" si="114"/>
        <v>0</v>
      </c>
      <c r="AK53" s="2">
        <f t="shared" si="114"/>
        <v>0</v>
      </c>
      <c r="AL53" s="2">
        <f t="shared" si="114"/>
        <v>0</v>
      </c>
      <c r="AM53" s="2">
        <f t="shared" si="114"/>
        <v>0</v>
      </c>
      <c r="AN53" s="2">
        <f t="shared" si="114"/>
        <v>0</v>
      </c>
      <c r="AO53" s="2">
        <f t="shared" si="114"/>
        <v>0</v>
      </c>
      <c r="AP53" s="2">
        <f t="shared" si="114"/>
        <v>0</v>
      </c>
      <c r="AQ53" s="2">
        <f t="shared" si="114"/>
        <v>0</v>
      </c>
      <c r="AR53" s="2">
        <f t="shared" si="114"/>
        <v>0</v>
      </c>
      <c r="AS53" s="2">
        <f t="shared" si="114"/>
        <v>0</v>
      </c>
      <c r="AT53" s="2">
        <f t="shared" si="114"/>
        <v>0</v>
      </c>
      <c r="AU53" s="2">
        <f t="shared" si="114"/>
        <v>0</v>
      </c>
      <c r="AV53" s="2">
        <f t="shared" si="114"/>
        <v>0</v>
      </c>
      <c r="AW53" s="2">
        <f t="shared" si="114"/>
        <v>0</v>
      </c>
      <c r="AX53" s="2">
        <f t="shared" si="114"/>
        <v>0</v>
      </c>
      <c r="AY53" s="2">
        <f t="shared" si="114"/>
        <v>0</v>
      </c>
      <c r="AZ53" s="2">
        <f t="shared" si="114"/>
        <v>0</v>
      </c>
      <c r="BA53" s="2">
        <f t="shared" si="114"/>
        <v>0</v>
      </c>
      <c r="BB53" s="2">
        <f t="shared" si="114"/>
        <v>0</v>
      </c>
      <c r="BC53" s="2">
        <f t="shared" si="114"/>
        <v>0</v>
      </c>
      <c r="BD53" s="2">
        <f t="shared" si="114"/>
        <v>0</v>
      </c>
      <c r="BE53" s="2">
        <f t="shared" si="114"/>
        <v>0</v>
      </c>
      <c r="BF53" s="2">
        <f t="shared" si="114"/>
        <v>0</v>
      </c>
      <c r="BG53" s="2">
        <f t="shared" si="114"/>
        <v>0</v>
      </c>
      <c r="BH53" s="2">
        <f t="shared" si="114"/>
        <v>0</v>
      </c>
      <c r="BI53" s="2">
        <f t="shared" si="114"/>
        <v>0</v>
      </c>
      <c r="BJ53" s="2">
        <f t="shared" si="114"/>
        <v>0</v>
      </c>
      <c r="BK53" s="2">
        <f t="shared" si="114"/>
        <v>0</v>
      </c>
      <c r="BL53" s="2">
        <f t="shared" si="114"/>
        <v>0</v>
      </c>
      <c r="BM53" s="2">
        <f t="shared" si="114"/>
        <v>0</v>
      </c>
      <c r="BN53" s="2">
        <f t="shared" si="114"/>
        <v>0</v>
      </c>
      <c r="BO53" s="2">
        <f t="shared" si="114"/>
        <v>0</v>
      </c>
      <c r="BP53" s="2">
        <f t="shared" si="114"/>
        <v>0</v>
      </c>
      <c r="BQ53" s="2">
        <f t="shared" si="114"/>
        <v>0</v>
      </c>
      <c r="BR53" s="2">
        <f t="shared" si="114"/>
        <v>0</v>
      </c>
      <c r="BS53" s="2">
        <f t="shared" si="114"/>
        <v>0</v>
      </c>
      <c r="BT53" s="2">
        <f t="shared" si="114"/>
        <v>0</v>
      </c>
      <c r="BU53" s="2">
        <f t="shared" si="114"/>
        <v>0</v>
      </c>
      <c r="BV53" s="2">
        <f t="shared" si="114"/>
        <v>0</v>
      </c>
      <c r="BW53" s="2">
        <f t="shared" si="114"/>
        <v>0</v>
      </c>
      <c r="BX53" s="2">
        <f t="shared" si="114"/>
        <v>0</v>
      </c>
      <c r="BY53" s="2">
        <f t="shared" si="114"/>
        <v>0</v>
      </c>
      <c r="BZ53" s="2">
        <f t="shared" si="114"/>
        <v>0</v>
      </c>
      <c r="CA53" s="2">
        <f t="shared" si="114"/>
        <v>0</v>
      </c>
      <c r="CB53" s="2">
        <f aca="true" t="shared" si="115" ref="CB53:CT53">-CB48</f>
        <v>0</v>
      </c>
      <c r="CC53" s="2">
        <f t="shared" si="115"/>
        <v>0</v>
      </c>
      <c r="CD53" s="2">
        <f t="shared" si="115"/>
        <v>0</v>
      </c>
      <c r="CE53" s="2">
        <f t="shared" si="115"/>
        <v>0</v>
      </c>
      <c r="CF53" s="2">
        <f t="shared" si="115"/>
        <v>0</v>
      </c>
      <c r="CG53" s="2">
        <f t="shared" si="115"/>
        <v>0</v>
      </c>
      <c r="CH53" s="2">
        <f t="shared" si="115"/>
        <v>0</v>
      </c>
      <c r="CI53" s="2">
        <f t="shared" si="115"/>
        <v>0</v>
      </c>
      <c r="CJ53" s="2">
        <f t="shared" si="115"/>
        <v>0</v>
      </c>
      <c r="CK53" s="2">
        <f t="shared" si="115"/>
        <v>0</v>
      </c>
      <c r="CL53" s="2">
        <f t="shared" si="115"/>
        <v>0</v>
      </c>
      <c r="CM53" s="2">
        <f t="shared" si="115"/>
        <v>0</v>
      </c>
      <c r="CN53" s="2">
        <f t="shared" si="115"/>
        <v>0</v>
      </c>
      <c r="CO53" s="2">
        <f t="shared" si="115"/>
        <v>0</v>
      </c>
      <c r="CP53" s="2">
        <f t="shared" si="115"/>
        <v>0</v>
      </c>
      <c r="CQ53" s="2">
        <f t="shared" si="115"/>
        <v>0</v>
      </c>
      <c r="CR53" s="2">
        <f t="shared" si="115"/>
        <v>0</v>
      </c>
      <c r="CS53" s="2">
        <f t="shared" si="115"/>
        <v>0</v>
      </c>
      <c r="CT53" s="2">
        <f t="shared" si="115"/>
        <v>0</v>
      </c>
    </row>
    <row r="54" spans="1:98" ht="12.75">
      <c r="A54" t="s">
        <v>25</v>
      </c>
      <c r="B54" s="5"/>
      <c r="C54" s="5"/>
      <c r="D54" s="30">
        <f aca="true" t="shared" si="116" ref="D54:O54">(C3+C4+C5-C9)-(D3+D4+D5-D9)</f>
        <v>180</v>
      </c>
      <c r="E54" s="30">
        <f t="shared" si="116"/>
        <v>176.4000000000001</v>
      </c>
      <c r="F54" s="30">
        <f t="shared" si="116"/>
        <v>172.87199999999984</v>
      </c>
      <c r="G54" s="30">
        <f t="shared" si="116"/>
        <v>169.41455999999994</v>
      </c>
      <c r="H54" s="30">
        <f t="shared" si="116"/>
        <v>166.02626880000003</v>
      </c>
      <c r="I54" s="30">
        <f t="shared" si="116"/>
        <v>162.70574342400005</v>
      </c>
      <c r="J54" s="30">
        <f t="shared" si="116"/>
        <v>159.45162855551996</v>
      </c>
      <c r="K54" s="30">
        <f t="shared" si="116"/>
        <v>156.2625959844096</v>
      </c>
      <c r="L54" s="30">
        <f t="shared" si="116"/>
        <v>153.13734406472145</v>
      </c>
      <c r="M54" s="30">
        <f t="shared" si="116"/>
        <v>150.07459718342693</v>
      </c>
      <c r="N54" s="30">
        <f t="shared" si="116"/>
        <v>147.07310523975843</v>
      </c>
      <c r="O54" s="30">
        <f t="shared" si="116"/>
        <v>-1376.29584189653</v>
      </c>
      <c r="P54" s="30">
        <f aca="true" t="shared" si="117" ref="P54:CA54">(O3+O4+O5-O9)-(P3+P4+P5-P9)</f>
        <v>141.24901027226383</v>
      </c>
      <c r="Q54" s="30">
        <f t="shared" si="117"/>
        <v>138.42403006681866</v>
      </c>
      <c r="R54" s="30">
        <f t="shared" si="117"/>
        <v>135.6555494654824</v>
      </c>
      <c r="S54" s="30">
        <f t="shared" si="117"/>
        <v>132.9424384761728</v>
      </c>
      <c r="T54" s="30">
        <f t="shared" si="117"/>
        <v>130.2835897066492</v>
      </c>
      <c r="U54" s="30">
        <f t="shared" si="117"/>
        <v>127.67791791251614</v>
      </c>
      <c r="V54" s="30">
        <f t="shared" si="117"/>
        <v>125.12435955426588</v>
      </c>
      <c r="W54" s="30">
        <f t="shared" si="117"/>
        <v>122.62187236318061</v>
      </c>
      <c r="X54" s="30">
        <f t="shared" si="117"/>
        <v>120.16943491591701</v>
      </c>
      <c r="Y54" s="30">
        <f t="shared" si="117"/>
        <v>117.76604621759861</v>
      </c>
      <c r="Z54" s="30">
        <f t="shared" si="117"/>
        <v>115.41072529324666</v>
      </c>
      <c r="AA54" s="30">
        <f t="shared" si="117"/>
        <v>-1080.0023639428728</v>
      </c>
      <c r="AB54" s="17">
        <f t="shared" si="117"/>
        <v>110.84046057163414</v>
      </c>
      <c r="AC54" s="17">
        <f t="shared" si="117"/>
        <v>108.62365136020139</v>
      </c>
      <c r="AD54" s="17">
        <f t="shared" si="117"/>
        <v>106.45117833299742</v>
      </c>
      <c r="AE54" s="17">
        <f t="shared" si="117"/>
        <v>104.32215476633746</v>
      </c>
      <c r="AF54" s="17">
        <f t="shared" si="117"/>
        <v>102.23571167101068</v>
      </c>
      <c r="AG54" s="17">
        <f t="shared" si="117"/>
        <v>100.19099743759045</v>
      </c>
      <c r="AH54" s="17">
        <f t="shared" si="117"/>
        <v>98.18717748883864</v>
      </c>
      <c r="AI54" s="17">
        <f t="shared" si="117"/>
        <v>96.22343393906186</v>
      </c>
      <c r="AJ54" s="17">
        <f t="shared" si="117"/>
        <v>94.29896526028057</v>
      </c>
      <c r="AK54" s="17">
        <f t="shared" si="117"/>
        <v>92.41298595507499</v>
      </c>
      <c r="AL54" s="17">
        <f t="shared" si="117"/>
        <v>90.56472623597352</v>
      </c>
      <c r="AM54" s="17">
        <f t="shared" si="117"/>
        <v>-847.49591665909</v>
      </c>
      <c r="AN54" s="17">
        <f t="shared" si="117"/>
        <v>86.97836307702892</v>
      </c>
      <c r="AO54" s="17">
        <f t="shared" si="117"/>
        <v>85.2387958154884</v>
      </c>
      <c r="AP54" s="17">
        <f t="shared" si="117"/>
        <v>83.53401989917859</v>
      </c>
      <c r="AQ54" s="17">
        <f t="shared" si="117"/>
        <v>81.8633395011949</v>
      </c>
      <c r="AR54" s="17">
        <f t="shared" si="117"/>
        <v>80.22607271117113</v>
      </c>
      <c r="AS54" s="17">
        <f t="shared" si="117"/>
        <v>78.62155125694767</v>
      </c>
      <c r="AT54" s="17">
        <f t="shared" si="117"/>
        <v>77.04912023180873</v>
      </c>
      <c r="AU54" s="17">
        <f t="shared" si="117"/>
        <v>75.50813782717256</v>
      </c>
      <c r="AV54" s="17">
        <f t="shared" si="117"/>
        <v>73.99797507062914</v>
      </c>
      <c r="AW54" s="17">
        <f t="shared" si="117"/>
        <v>72.51801556921646</v>
      </c>
      <c r="AX54" s="17">
        <f t="shared" si="117"/>
        <v>71.06765525783223</v>
      </c>
      <c r="AY54" s="17">
        <f t="shared" si="117"/>
        <v>-665.0442190993421</v>
      </c>
      <c r="AZ54" s="17">
        <f t="shared" si="117"/>
        <v>68.25337610962208</v>
      </c>
      <c r="BA54" s="17">
        <f t="shared" si="117"/>
        <v>66.8883085874296</v>
      </c>
      <c r="BB54" s="17">
        <f t="shared" si="117"/>
        <v>65.5505424156811</v>
      </c>
      <c r="BC54" s="17">
        <f t="shared" si="117"/>
        <v>64.2395315673673</v>
      </c>
      <c r="BD54" s="17">
        <f t="shared" si="117"/>
        <v>62.95474093602013</v>
      </c>
      <c r="BE54" s="17">
        <f t="shared" si="117"/>
        <v>61.69564611729959</v>
      </c>
      <c r="BF54" s="17">
        <f t="shared" si="117"/>
        <v>60.46173319495364</v>
      </c>
      <c r="BG54" s="17">
        <f t="shared" si="117"/>
        <v>59.252498531054584</v>
      </c>
      <c r="BH54" s="17">
        <f t="shared" si="117"/>
        <v>58.06744856043349</v>
      </c>
      <c r="BI54" s="17">
        <f t="shared" si="117"/>
        <v>56.90609958922482</v>
      </c>
      <c r="BJ54" s="17">
        <f t="shared" si="117"/>
        <v>55.76797759744031</v>
      </c>
      <c r="BK54" s="17">
        <f t="shared" si="117"/>
        <v>-521.8713207504039</v>
      </c>
      <c r="BL54" s="17">
        <f t="shared" si="117"/>
        <v>53.559565684581685</v>
      </c>
      <c r="BM54" s="17">
        <f t="shared" si="117"/>
        <v>52.48837437089003</v>
      </c>
      <c r="BN54" s="17">
        <f t="shared" si="117"/>
        <v>51.43860688347229</v>
      </c>
      <c r="BO54" s="17">
        <f t="shared" si="117"/>
        <v>50.40983474580281</v>
      </c>
      <c r="BP54" s="17">
        <f t="shared" si="117"/>
        <v>49.40163805088673</v>
      </c>
      <c r="BQ54" s="17">
        <f t="shared" si="117"/>
        <v>48.41360528986894</v>
      </c>
      <c r="BR54" s="17">
        <f t="shared" si="117"/>
        <v>47.445333184071615</v>
      </c>
      <c r="BS54" s="17">
        <f t="shared" si="117"/>
        <v>46.49642652039017</v>
      </c>
      <c r="BT54" s="17">
        <f t="shared" si="117"/>
        <v>45.566497989982395</v>
      </c>
      <c r="BU54" s="17">
        <f t="shared" si="117"/>
        <v>44.65516803018269</v>
      </c>
      <c r="BV54" s="17">
        <f t="shared" si="117"/>
        <v>43.76206466957905</v>
      </c>
      <c r="BW54" s="17">
        <f t="shared" si="117"/>
        <v>-471.7550571380623</v>
      </c>
      <c r="BX54" s="17">
        <f t="shared" si="117"/>
        <v>42.88682337618752</v>
      </c>
      <c r="BY54" s="17">
        <f t="shared" si="117"/>
        <v>42.88682337618741</v>
      </c>
      <c r="BZ54" s="17">
        <f t="shared" si="117"/>
        <v>42.88682337618752</v>
      </c>
      <c r="CA54" s="17">
        <f t="shared" si="117"/>
        <v>42.886823376187465</v>
      </c>
      <c r="CB54" s="17">
        <f aca="true" t="shared" si="118" ref="CB54:CT54">(CA3+CA4+CA5-CA9)-(CB3+CB4+CB5-CB9)</f>
        <v>42.886823376187465</v>
      </c>
      <c r="CC54" s="17">
        <f t="shared" si="118"/>
        <v>42.886823376187465</v>
      </c>
      <c r="CD54" s="17">
        <f t="shared" si="118"/>
        <v>42.886823376187465</v>
      </c>
      <c r="CE54" s="17">
        <f t="shared" si="118"/>
        <v>42.886823376187465</v>
      </c>
      <c r="CF54" s="17">
        <f t="shared" si="118"/>
        <v>42.886823376187465</v>
      </c>
      <c r="CG54" s="17">
        <f t="shared" si="118"/>
        <v>42.886823376187465</v>
      </c>
      <c r="CH54" s="17">
        <f t="shared" si="118"/>
        <v>42.88682337618752</v>
      </c>
      <c r="CI54" s="17">
        <f t="shared" si="118"/>
        <v>-428.8682337618748</v>
      </c>
      <c r="CJ54" s="17">
        <f t="shared" si="118"/>
        <v>42.88682337618752</v>
      </c>
      <c r="CK54" s="17">
        <f t="shared" si="118"/>
        <v>42.88682337618741</v>
      </c>
      <c r="CL54" s="17">
        <f t="shared" si="118"/>
        <v>42.886823376187465</v>
      </c>
      <c r="CM54" s="17">
        <f t="shared" si="118"/>
        <v>42.886823376187465</v>
      </c>
      <c r="CN54" s="17">
        <f t="shared" si="118"/>
        <v>42.886823376187465</v>
      </c>
      <c r="CO54" s="17">
        <f t="shared" si="118"/>
        <v>42.886823376187465</v>
      </c>
      <c r="CP54" s="17">
        <f t="shared" si="118"/>
        <v>42.886823376187465</v>
      </c>
      <c r="CQ54" s="17">
        <f t="shared" si="118"/>
        <v>42.886823376187465</v>
      </c>
      <c r="CR54" s="17">
        <f t="shared" si="118"/>
        <v>42.886823376187465</v>
      </c>
      <c r="CS54" s="17">
        <f t="shared" si="118"/>
        <v>42.88682337618752</v>
      </c>
      <c r="CT54" s="17">
        <f t="shared" si="118"/>
        <v>182.88682337618508</v>
      </c>
    </row>
    <row r="55" spans="1:100" s="7" customFormat="1" ht="12.75">
      <c r="A55" s="7" t="s">
        <v>26</v>
      </c>
      <c r="B55" s="17"/>
      <c r="C55" s="17"/>
      <c r="D55" s="30">
        <f>D51+D52+D54+D53</f>
        <v>196.2</v>
      </c>
      <c r="E55" s="30">
        <f aca="true" t="shared" si="119" ref="E55:O55">E51+E52+E54+E53</f>
        <v>192.2760000000001</v>
      </c>
      <c r="F55" s="30">
        <f t="shared" si="119"/>
        <v>188.43047999999985</v>
      </c>
      <c r="G55" s="30">
        <f t="shared" si="119"/>
        <v>184.66187039999994</v>
      </c>
      <c r="H55" s="30">
        <f t="shared" si="119"/>
        <v>180.96863299200004</v>
      </c>
      <c r="I55" s="30">
        <f t="shared" si="119"/>
        <v>177.34926033216004</v>
      </c>
      <c r="J55" s="30">
        <f t="shared" si="119"/>
        <v>173.80227512551676</v>
      </c>
      <c r="K55" s="30">
        <f t="shared" si="119"/>
        <v>170.32622962300647</v>
      </c>
      <c r="L55" s="30">
        <f t="shared" si="119"/>
        <v>166.91970503054637</v>
      </c>
      <c r="M55" s="30">
        <f t="shared" si="119"/>
        <v>163.58131092993537</v>
      </c>
      <c r="N55" s="30">
        <f t="shared" si="119"/>
        <v>160.30968471133667</v>
      </c>
      <c r="O55" s="30">
        <f t="shared" si="119"/>
        <v>-1363.3239940143833</v>
      </c>
      <c r="P55" s="30">
        <f aca="true" t="shared" si="120" ref="P55:AU55">P51+P52+P54+P53</f>
        <v>153.9614211967676</v>
      </c>
      <c r="Q55" s="30">
        <f t="shared" si="120"/>
        <v>150.88219277283233</v>
      </c>
      <c r="R55" s="30">
        <f t="shared" si="120"/>
        <v>147.86454891737583</v>
      </c>
      <c r="S55" s="30">
        <f t="shared" si="120"/>
        <v>144.90725793902834</v>
      </c>
      <c r="T55" s="30">
        <f t="shared" si="120"/>
        <v>142.00911278024762</v>
      </c>
      <c r="U55" s="30">
        <f t="shared" si="120"/>
        <v>139.1689305246426</v>
      </c>
      <c r="V55" s="30">
        <f t="shared" si="120"/>
        <v>136.3855519141498</v>
      </c>
      <c r="W55" s="30">
        <f t="shared" si="120"/>
        <v>133.65784087586687</v>
      </c>
      <c r="X55" s="30">
        <f t="shared" si="120"/>
        <v>130.98468405834953</v>
      </c>
      <c r="Y55" s="30">
        <f t="shared" si="120"/>
        <v>128.3649903771825</v>
      </c>
      <c r="Z55" s="30">
        <f t="shared" si="120"/>
        <v>125.79769056963885</v>
      </c>
      <c r="AA55" s="30">
        <f t="shared" si="120"/>
        <v>-1069.8231379720085</v>
      </c>
      <c r="AB55" s="17">
        <f t="shared" si="120"/>
        <v>120.81610202308121</v>
      </c>
      <c r="AC55" s="17">
        <f t="shared" si="120"/>
        <v>118.39977998261952</v>
      </c>
      <c r="AD55" s="17">
        <f t="shared" si="120"/>
        <v>116.03178438296717</v>
      </c>
      <c r="AE55" s="17">
        <f t="shared" si="120"/>
        <v>113.71114869530783</v>
      </c>
      <c r="AF55" s="17">
        <f t="shared" si="120"/>
        <v>111.43692572140164</v>
      </c>
      <c r="AG55" s="17">
        <f t="shared" si="120"/>
        <v>109.2081872069736</v>
      </c>
      <c r="AH55" s="17">
        <f t="shared" si="120"/>
        <v>107.02402346283412</v>
      </c>
      <c r="AI55" s="17">
        <f t="shared" si="120"/>
        <v>104.88354299357744</v>
      </c>
      <c r="AJ55" s="17">
        <f t="shared" si="120"/>
        <v>102.78587213370582</v>
      </c>
      <c r="AK55" s="17">
        <f t="shared" si="120"/>
        <v>100.73015469103173</v>
      </c>
      <c r="AL55" s="17">
        <f t="shared" si="120"/>
        <v>98.71555159721115</v>
      </c>
      <c r="AM55" s="17">
        <f t="shared" si="120"/>
        <v>-839.5081078050771</v>
      </c>
      <c r="AN55" s="17">
        <f t="shared" si="120"/>
        <v>94.80641575396152</v>
      </c>
      <c r="AO55" s="17">
        <f t="shared" si="120"/>
        <v>92.91028743888236</v>
      </c>
      <c r="AP55" s="17">
        <f t="shared" si="120"/>
        <v>91.05208169010466</v>
      </c>
      <c r="AQ55" s="17">
        <f t="shared" si="120"/>
        <v>89.23104005630246</v>
      </c>
      <c r="AR55" s="17">
        <f t="shared" si="120"/>
        <v>87.44641925517652</v>
      </c>
      <c r="AS55" s="17">
        <f t="shared" si="120"/>
        <v>85.69749087007297</v>
      </c>
      <c r="AT55" s="17">
        <f t="shared" si="120"/>
        <v>83.98354105267153</v>
      </c>
      <c r="AU55" s="17">
        <f t="shared" si="120"/>
        <v>82.30387023161809</v>
      </c>
      <c r="AV55" s="17">
        <f aca="true" t="shared" si="121" ref="AV55:CA55">AV51+AV52+AV54+AV53</f>
        <v>80.65779282698576</v>
      </c>
      <c r="AW55" s="17">
        <f t="shared" si="121"/>
        <v>79.04463697044595</v>
      </c>
      <c r="AX55" s="17">
        <f t="shared" si="121"/>
        <v>77.46374423103713</v>
      </c>
      <c r="AY55" s="17">
        <f t="shared" si="121"/>
        <v>-658.7760519056012</v>
      </c>
      <c r="AZ55" s="17">
        <f t="shared" si="121"/>
        <v>74.39617995948807</v>
      </c>
      <c r="BA55" s="17">
        <f t="shared" si="121"/>
        <v>72.90825636029827</v>
      </c>
      <c r="BB55" s="17">
        <f t="shared" si="121"/>
        <v>71.45009123309238</v>
      </c>
      <c r="BC55" s="17">
        <f t="shared" si="121"/>
        <v>70.02108940843036</v>
      </c>
      <c r="BD55" s="17">
        <f t="shared" si="121"/>
        <v>68.62066762026193</v>
      </c>
      <c r="BE55" s="17">
        <f t="shared" si="121"/>
        <v>67.24825426785655</v>
      </c>
      <c r="BF55" s="17">
        <f t="shared" si="121"/>
        <v>65.90328918249946</v>
      </c>
      <c r="BG55" s="17">
        <f t="shared" si="121"/>
        <v>64.58522339884951</v>
      </c>
      <c r="BH55" s="17">
        <f t="shared" si="121"/>
        <v>63.2935189308725</v>
      </c>
      <c r="BI55" s="17">
        <f t="shared" si="121"/>
        <v>62.02764855225506</v>
      </c>
      <c r="BJ55" s="17">
        <f t="shared" si="121"/>
        <v>60.78709558120994</v>
      </c>
      <c r="BK55" s="17">
        <f t="shared" si="121"/>
        <v>-516.9525851263097</v>
      </c>
      <c r="BL55" s="17">
        <f t="shared" si="121"/>
        <v>58.37992659619403</v>
      </c>
      <c r="BM55" s="17">
        <f t="shared" si="121"/>
        <v>57.21232806427013</v>
      </c>
      <c r="BN55" s="17">
        <f t="shared" si="121"/>
        <v>56.06808150298478</v>
      </c>
      <c r="BO55" s="17">
        <f t="shared" si="121"/>
        <v>54.94671987292506</v>
      </c>
      <c r="BP55" s="17">
        <f t="shared" si="121"/>
        <v>53.84778547546654</v>
      </c>
      <c r="BQ55" s="17">
        <f t="shared" si="121"/>
        <v>52.770829765957146</v>
      </c>
      <c r="BR55" s="17">
        <f t="shared" si="121"/>
        <v>51.71541317063806</v>
      </c>
      <c r="BS55" s="17">
        <f t="shared" si="121"/>
        <v>50.68110490722529</v>
      </c>
      <c r="BT55" s="17">
        <f t="shared" si="121"/>
        <v>49.66748280908081</v>
      </c>
      <c r="BU55" s="17">
        <f t="shared" si="121"/>
        <v>48.67413315289914</v>
      </c>
      <c r="BV55" s="17">
        <f t="shared" si="121"/>
        <v>47.700650489841166</v>
      </c>
      <c r="BW55" s="17">
        <f t="shared" si="121"/>
        <v>-467.8952430342054</v>
      </c>
      <c r="BX55" s="17">
        <f t="shared" si="121"/>
        <v>46.74663748004439</v>
      </c>
      <c r="BY55" s="17">
        <f t="shared" si="121"/>
        <v>46.74663748004428</v>
      </c>
      <c r="BZ55" s="17">
        <f t="shared" si="121"/>
        <v>46.74663748004439</v>
      </c>
      <c r="CA55" s="17">
        <f t="shared" si="121"/>
        <v>46.746637480044335</v>
      </c>
      <c r="CB55" s="17">
        <f aca="true" t="shared" si="122" ref="CB55:CT55">CB51+CB52+CB54+CB53</f>
        <v>46.746637480044335</v>
      </c>
      <c r="CC55" s="17">
        <f t="shared" si="122"/>
        <v>46.746637480044335</v>
      </c>
      <c r="CD55" s="17">
        <f t="shared" si="122"/>
        <v>46.746637480044335</v>
      </c>
      <c r="CE55" s="17">
        <f t="shared" si="122"/>
        <v>46.746637480044335</v>
      </c>
      <c r="CF55" s="17">
        <f t="shared" si="122"/>
        <v>46.746637480044335</v>
      </c>
      <c r="CG55" s="17">
        <f t="shared" si="122"/>
        <v>46.746637480044335</v>
      </c>
      <c r="CH55" s="17">
        <f t="shared" si="122"/>
        <v>46.74663748004439</v>
      </c>
      <c r="CI55" s="17">
        <f t="shared" si="122"/>
        <v>-425.00841965801794</v>
      </c>
      <c r="CJ55" s="17">
        <f t="shared" si="122"/>
        <v>46.74663748004439</v>
      </c>
      <c r="CK55" s="17">
        <f t="shared" si="122"/>
        <v>46.74663748004428</v>
      </c>
      <c r="CL55" s="17">
        <f t="shared" si="122"/>
        <v>46.746637480044335</v>
      </c>
      <c r="CM55" s="17">
        <f t="shared" si="122"/>
        <v>46.746637480044335</v>
      </c>
      <c r="CN55" s="17">
        <f t="shared" si="122"/>
        <v>46.746637480044335</v>
      </c>
      <c r="CO55" s="17">
        <f t="shared" si="122"/>
        <v>46.746637480044335</v>
      </c>
      <c r="CP55" s="17">
        <f t="shared" si="122"/>
        <v>46.746637480044335</v>
      </c>
      <c r="CQ55" s="17">
        <f t="shared" si="122"/>
        <v>46.746637480044335</v>
      </c>
      <c r="CR55" s="17">
        <f t="shared" si="122"/>
        <v>46.746637480044335</v>
      </c>
      <c r="CS55" s="17">
        <f t="shared" si="122"/>
        <v>46.74663748004439</v>
      </c>
      <c r="CT55" s="17">
        <f t="shared" si="122"/>
        <v>186.74663748004195</v>
      </c>
      <c r="CV55" s="17">
        <f>SUM(P55:CU55)</f>
        <v>2195.6928645564008</v>
      </c>
    </row>
    <row r="56" spans="2:100" s="7" customFormat="1" ht="12.75">
      <c r="B56" s="17"/>
      <c r="C56" s="17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V56" s="17"/>
    </row>
    <row r="58" ht="12.75">
      <c r="I58" s="1"/>
    </row>
    <row r="62" ht="12.75">
      <c r="H62" s="4"/>
    </row>
  </sheetData>
  <printOptions/>
  <pageMargins left="0.75" right="0.4133858267716536" top="1" bottom="1" header="0.5" footer="0.5"/>
  <pageSetup orientation="landscape" paperSize="9" scale="90" r:id="rId2"/>
  <headerFooter alignWithMargins="0">
    <oddHeader>&amp;C&amp;F</oddHeader>
    <oddFooter>&amp;CPágina &amp;P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cp:lastPrinted>2003-04-22T17:19:17Z</cp:lastPrinted>
  <dcterms:created xsi:type="dcterms:W3CDTF">2003-04-22T11:15:01Z</dcterms:created>
  <dcterms:modified xsi:type="dcterms:W3CDTF">2004-03-11T15:41:52Z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