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7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<sst xmlns="http://schemas.openxmlformats.org/spreadsheetml/2006/main" count="12" uniqueCount="9">
  <si>
    <t>Compounded Value of $ 100 of 1925</t>
  </si>
  <si>
    <t>geométrico</t>
  </si>
  <si>
    <t>Year</t>
  </si>
  <si>
    <t>T-Bills</t>
  </si>
  <si>
    <t>T-Bonds</t>
  </si>
  <si>
    <t>Acciones</t>
  </si>
  <si>
    <t>Rentabilidad diferencial sobre los T-Bonds (20 años)</t>
  </si>
  <si>
    <t>Rentabilidad diferencial sobre los T-Bills (20 años)</t>
  </si>
  <si>
    <t>Rentabilidad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</si>
</sst>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</numFmts>
  <fonts count="12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9" fontId="6" fillId="0" borderId="0" xfId="21" applyNumberFormat="1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4" fontId="6" fillId="0" borderId="0" xfId="19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3" fontId="8" fillId="0" borderId="4" xfId="19" applyNumberFormat="1" applyFont="1" applyBorder="1" applyAlignment="1">
      <alignment/>
    </xf>
    <xf numFmtId="10" fontId="8" fillId="0" borderId="4" xfId="21" applyNumberFormat="1" applyFont="1" applyBorder="1" applyAlignment="1">
      <alignment horizontal="center"/>
    </xf>
    <xf numFmtId="188" fontId="8" fillId="0" borderId="4" xfId="0" applyNumberFormat="1" applyFont="1" applyBorder="1" applyAlignment="1">
      <alignment/>
    </xf>
    <xf numFmtId="188" fontId="8" fillId="0" borderId="4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'24.7'!$H$2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'24.7'!$A$13:$A$80</c:f>
              <c:numCache/>
            </c:numRef>
          </c:xVal>
          <c:yVal>
            <c:numRef>
              <c:f>'24.7'!$H$13:$H$80</c:f>
              <c:numCache/>
            </c:numRef>
          </c:yVal>
          <c:smooth val="0"/>
        </c:ser>
        <c:ser>
          <c:idx val="1"/>
          <c:order val="1"/>
          <c:tx>
            <c:strRef>
              <c:f>'24.7'!$I$2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'24.7'!$A$13:$A$80</c:f>
              <c:numCache/>
            </c:numRef>
          </c:xVal>
          <c:yVal>
            <c:numRef>
              <c:f>'24.7'!$I$13:$I$80</c:f>
              <c:numCache/>
            </c:numRef>
          </c:yVal>
          <c:smooth val="0"/>
        </c:ser>
        <c:axId val="36638553"/>
        <c:axId val="20359222"/>
      </c:scatterChart>
      <c:valAx>
        <c:axId val="36638553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359222"/>
        <c:crossesAt val="-0.05"/>
        <c:crossBetween val="midCat"/>
        <c:dispUnits/>
        <c:majorUnit val="5"/>
      </c:valAx>
      <c:valAx>
        <c:axId val="20359222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36638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5"/>
          <c:y val="0"/>
          <c:w val="0.6875"/>
          <c:h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33952991"/>
        <c:axId val="57866532"/>
      </c:scatterChart>
      <c:valAx>
        <c:axId val="33952991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866532"/>
        <c:crossesAt val="-0.05"/>
        <c:crossBetween val="midCat"/>
        <c:dispUnits/>
        <c:majorUnit val="5"/>
      </c:valAx>
      <c:valAx>
        <c:axId val="57866532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52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'[1]Sheet1'!$B$5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'[1]Sheet1'!$B$6:$B$83</c:f>
              <c:numCache>
                <c:ptCount val="78"/>
                <c:pt idx="0">
                  <c:v>0.1162</c:v>
                </c:pt>
                <c:pt idx="1">
                  <c:v>0.3749</c:v>
                </c:pt>
                <c:pt idx="2">
                  <c:v>0.4361</c:v>
                </c:pt>
                <c:pt idx="3">
                  <c:v>-0.0842</c:v>
                </c:pt>
                <c:pt idx="4">
                  <c:v>-0.249</c:v>
                </c:pt>
                <c:pt idx="5">
                  <c:v>-0.4334</c:v>
                </c:pt>
                <c:pt idx="6">
                  <c:v>-0.0819</c:v>
                </c:pt>
                <c:pt idx="7">
                  <c:v>0.5399</c:v>
                </c:pt>
                <c:pt idx="8">
                  <c:v>-0.0144</c:v>
                </c:pt>
                <c:pt idx="9">
                  <c:v>0.4767</c:v>
                </c:pt>
                <c:pt idx="10">
                  <c:v>0.3392</c:v>
                </c:pt>
                <c:pt idx="11">
                  <c:v>-0.3503</c:v>
                </c:pt>
                <c:pt idx="12">
                  <c:v>0.3112</c:v>
                </c:pt>
                <c:pt idx="13">
                  <c:v>-0.0041</c:v>
                </c:pt>
                <c:pt idx="14">
                  <c:v>-0.0978</c:v>
                </c:pt>
                <c:pt idx="15">
                  <c:v>-0.1159</c:v>
                </c:pt>
                <c:pt idx="16">
                  <c:v>0.2034</c:v>
                </c:pt>
                <c:pt idx="17">
                  <c:v>0.259</c:v>
                </c:pt>
                <c:pt idx="18">
                  <c:v>0.1975</c:v>
                </c:pt>
                <c:pt idx="19">
                  <c:v>0.3644</c:v>
                </c:pt>
                <c:pt idx="20">
                  <c:v>-0.0807</c:v>
                </c:pt>
                <c:pt idx="21">
                  <c:v>0.0571</c:v>
                </c:pt>
                <c:pt idx="22">
                  <c:v>0.055</c:v>
                </c:pt>
                <c:pt idx="23">
                  <c:v>0.1879</c:v>
                </c:pt>
                <c:pt idx="24">
                  <c:v>0.3171</c:v>
                </c:pt>
                <c:pt idx="25">
                  <c:v>0.2402</c:v>
                </c:pt>
                <c:pt idx="26">
                  <c:v>0.1837</c:v>
                </c:pt>
                <c:pt idx="27">
                  <c:v>-0.0099</c:v>
                </c:pt>
                <c:pt idx="28">
                  <c:v>0.5262</c:v>
                </c:pt>
                <c:pt idx="29">
                  <c:v>0.3156</c:v>
                </c:pt>
                <c:pt idx="30">
                  <c:v>0.0656</c:v>
                </c:pt>
                <c:pt idx="31">
                  <c:v>-0.1078</c:v>
                </c:pt>
                <c:pt idx="32">
                  <c:v>0.4336</c:v>
                </c:pt>
                <c:pt idx="33">
                  <c:v>0.1196</c:v>
                </c:pt>
                <c:pt idx="34">
                  <c:v>-0.0047</c:v>
                </c:pt>
                <c:pt idx="35">
                  <c:v>0.2689</c:v>
                </c:pt>
                <c:pt idx="36">
                  <c:v>-0.0873</c:v>
                </c:pt>
                <c:pt idx="37">
                  <c:v>0.228</c:v>
                </c:pt>
                <c:pt idx="38">
                  <c:v>0.1648</c:v>
                </c:pt>
                <c:pt idx="39">
                  <c:v>0.1245</c:v>
                </c:pt>
                <c:pt idx="40">
                  <c:v>-0.1006</c:v>
                </c:pt>
                <c:pt idx="41">
                  <c:v>0.2398</c:v>
                </c:pt>
                <c:pt idx="42">
                  <c:v>0.1106</c:v>
                </c:pt>
                <c:pt idx="43">
                  <c:v>-0.085</c:v>
                </c:pt>
                <c:pt idx="44">
                  <c:v>0.0401</c:v>
                </c:pt>
                <c:pt idx="45">
                  <c:v>0.1431</c:v>
                </c:pt>
                <c:pt idx="46">
                  <c:v>0.1898</c:v>
                </c:pt>
                <c:pt idx="47">
                  <c:v>-0.1466</c:v>
                </c:pt>
                <c:pt idx="48">
                  <c:v>-0.2647</c:v>
                </c:pt>
                <c:pt idx="49">
                  <c:v>0.372</c:v>
                </c:pt>
                <c:pt idx="50">
                  <c:v>0.2384</c:v>
                </c:pt>
                <c:pt idx="51">
                  <c:v>-0.0718</c:v>
                </c:pt>
                <c:pt idx="52">
                  <c:v>0.0656</c:v>
                </c:pt>
                <c:pt idx="53">
                  <c:v>0.1844</c:v>
                </c:pt>
                <c:pt idx="54">
                  <c:v>0.3242</c:v>
                </c:pt>
                <c:pt idx="55">
                  <c:v>-0.0491</c:v>
                </c:pt>
                <c:pt idx="56">
                  <c:v>0.2141</c:v>
                </c:pt>
                <c:pt idx="57">
                  <c:v>0.2251</c:v>
                </c:pt>
                <c:pt idx="58">
                  <c:v>0.0627</c:v>
                </c:pt>
                <c:pt idx="59">
                  <c:v>0.3216</c:v>
                </c:pt>
                <c:pt idx="60">
                  <c:v>0.1847</c:v>
                </c:pt>
                <c:pt idx="61">
                  <c:v>0.0523</c:v>
                </c:pt>
                <c:pt idx="62">
                  <c:v>0.1681</c:v>
                </c:pt>
                <c:pt idx="63">
                  <c:v>0.3149</c:v>
                </c:pt>
                <c:pt idx="64">
                  <c:v>-0.0317</c:v>
                </c:pt>
                <c:pt idx="65">
                  <c:v>0.3057</c:v>
                </c:pt>
                <c:pt idx="66">
                  <c:v>0.0758</c:v>
                </c:pt>
                <c:pt idx="67">
                  <c:v>0.1036</c:v>
                </c:pt>
                <c:pt idx="68">
                  <c:v>0.0255</c:v>
                </c:pt>
                <c:pt idx="69">
                  <c:v>0.3757</c:v>
                </c:pt>
                <c:pt idx="70">
                  <c:v>0.22682772392966746</c:v>
                </c:pt>
                <c:pt idx="71">
                  <c:v>0.33103383103383094</c:v>
                </c:pt>
                <c:pt idx="72">
                  <c:v>0.2831528291582083</c:v>
                </c:pt>
                <c:pt idx="73">
                  <c:v>0.2089</c:v>
                </c:pt>
                <c:pt idx="74">
                  <c:v>-0.09104580983476807</c:v>
                </c:pt>
                <c:pt idx="75">
                  <c:v>-0.11885531414638384</c:v>
                </c:pt>
                <c:pt idx="76">
                  <c:v>-0.22100334778687813</c:v>
                </c:pt>
                <c:pt idx="77">
                  <c:v>0.2838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'[1]Sheet1'!$C$6:$C$83</c:f>
              <c:numCache>
                <c:ptCount val="78"/>
                <c:pt idx="0">
                  <c:v>0.0327</c:v>
                </c:pt>
                <c:pt idx="1">
                  <c:v>0.0312</c:v>
                </c:pt>
                <c:pt idx="2">
                  <c:v>0.0324</c:v>
                </c:pt>
                <c:pt idx="3">
                  <c:v>0.0475</c:v>
                </c:pt>
                <c:pt idx="4">
                  <c:v>0.0241</c:v>
                </c:pt>
                <c:pt idx="5">
                  <c:v>0.0107</c:v>
                </c:pt>
                <c:pt idx="6">
                  <c:v>0.0096</c:v>
                </c:pt>
                <c:pt idx="7">
                  <c:v>0.003</c:v>
                </c:pt>
                <c:pt idx="8">
                  <c:v>0.0016</c:v>
                </c:pt>
                <c:pt idx="9">
                  <c:v>0.0017</c:v>
                </c:pt>
                <c:pt idx="10">
                  <c:v>0.0018</c:v>
                </c:pt>
                <c:pt idx="11">
                  <c:v>0.0031</c:v>
                </c:pt>
                <c:pt idx="12">
                  <c:v>-0.0002</c:v>
                </c:pt>
                <c:pt idx="13">
                  <c:v>0.0002</c:v>
                </c:pt>
                <c:pt idx="14">
                  <c:v>0.0004</c:v>
                </c:pt>
                <c:pt idx="15">
                  <c:v>0.0006</c:v>
                </c:pt>
                <c:pt idx="16">
                  <c:v>0.0027</c:v>
                </c:pt>
                <c:pt idx="17">
                  <c:v>0.0035</c:v>
                </c:pt>
                <c:pt idx="18">
                  <c:v>0.0033</c:v>
                </c:pt>
                <c:pt idx="19">
                  <c:v>0.0033</c:v>
                </c:pt>
                <c:pt idx="20">
                  <c:v>0.0035</c:v>
                </c:pt>
                <c:pt idx="21">
                  <c:v>0.005</c:v>
                </c:pt>
                <c:pt idx="22">
                  <c:v>0.0081</c:v>
                </c:pt>
                <c:pt idx="23">
                  <c:v>0.011</c:v>
                </c:pt>
                <c:pt idx="24">
                  <c:v>0.012</c:v>
                </c:pt>
                <c:pt idx="25">
                  <c:v>0.0149</c:v>
                </c:pt>
                <c:pt idx="26">
                  <c:v>0.0166</c:v>
                </c:pt>
                <c:pt idx="27">
                  <c:v>0.0182</c:v>
                </c:pt>
                <c:pt idx="28">
                  <c:v>0.0086</c:v>
                </c:pt>
                <c:pt idx="29">
                  <c:v>0.0157</c:v>
                </c:pt>
                <c:pt idx="30">
                  <c:v>0.0246</c:v>
                </c:pt>
                <c:pt idx="31">
                  <c:v>0.0314</c:v>
                </c:pt>
                <c:pt idx="32">
                  <c:v>0.0154</c:v>
                </c:pt>
                <c:pt idx="33">
                  <c:v>0.0295</c:v>
                </c:pt>
                <c:pt idx="34">
                  <c:v>0.0266</c:v>
                </c:pt>
                <c:pt idx="35">
                  <c:v>0.0213</c:v>
                </c:pt>
                <c:pt idx="36">
                  <c:v>0.0273</c:v>
                </c:pt>
                <c:pt idx="37">
                  <c:v>0.0312</c:v>
                </c:pt>
                <c:pt idx="38">
                  <c:v>0.0354</c:v>
                </c:pt>
                <c:pt idx="39">
                  <c:v>0.0393</c:v>
                </c:pt>
                <c:pt idx="40">
                  <c:v>0.0476</c:v>
                </c:pt>
                <c:pt idx="41">
                  <c:v>0.0421</c:v>
                </c:pt>
                <c:pt idx="42">
                  <c:v>0.0521</c:v>
                </c:pt>
                <c:pt idx="43">
                  <c:v>0.0658</c:v>
                </c:pt>
                <c:pt idx="44">
                  <c:v>0.0653</c:v>
                </c:pt>
                <c:pt idx="45">
                  <c:v>0.0439</c:v>
                </c:pt>
                <c:pt idx="46">
                  <c:v>0.0384</c:v>
                </c:pt>
                <c:pt idx="47">
                  <c:v>0.0693</c:v>
                </c:pt>
                <c:pt idx="48">
                  <c:v>0.08</c:v>
                </c:pt>
                <c:pt idx="49">
                  <c:v>0.058</c:v>
                </c:pt>
                <c:pt idx="50">
                  <c:v>0.0508</c:v>
                </c:pt>
                <c:pt idx="51">
                  <c:v>0.0512</c:v>
                </c:pt>
                <c:pt idx="52">
                  <c:v>0.0718</c:v>
                </c:pt>
                <c:pt idx="53">
                  <c:v>0.1038</c:v>
                </c:pt>
                <c:pt idx="54">
                  <c:v>0.1124</c:v>
                </c:pt>
                <c:pt idx="55">
                  <c:v>0.1471</c:v>
                </c:pt>
                <c:pt idx="56">
                  <c:v>0.1054</c:v>
                </c:pt>
                <c:pt idx="57">
                  <c:v>0.088</c:v>
                </c:pt>
                <c:pt idx="58">
                  <c:v>0.0985</c:v>
                </c:pt>
                <c:pt idx="59">
                  <c:v>0.0772</c:v>
                </c:pt>
                <c:pt idx="60">
                  <c:v>0.0616</c:v>
                </c:pt>
                <c:pt idx="61">
                  <c:v>0.0547</c:v>
                </c:pt>
                <c:pt idx="62">
                  <c:v>0.0635</c:v>
                </c:pt>
                <c:pt idx="63">
                  <c:v>0.0837</c:v>
                </c:pt>
                <c:pt idx="64">
                  <c:v>0.0781</c:v>
                </c:pt>
                <c:pt idx="65">
                  <c:v>0.07</c:v>
                </c:pt>
                <c:pt idx="66">
                  <c:v>0.053</c:v>
                </c:pt>
                <c:pt idx="67">
                  <c:v>0.035</c:v>
                </c:pt>
                <c:pt idx="68">
                  <c:v>0.05</c:v>
                </c:pt>
                <c:pt idx="69">
                  <c:v>0.035</c:v>
                </c:pt>
                <c:pt idx="70">
                  <c:v>0.05</c:v>
                </c:pt>
                <c:pt idx="71">
                  <c:v>0.0535</c:v>
                </c:pt>
                <c:pt idx="72">
                  <c:v>0.0489</c:v>
                </c:pt>
                <c:pt idx="73">
                  <c:v>0.0537</c:v>
                </c:pt>
                <c:pt idx="74">
                  <c:v>0.0573</c:v>
                </c:pt>
                <c:pt idx="75">
                  <c:v>0.0171</c:v>
                </c:pt>
                <c:pt idx="76">
                  <c:v>0.012</c:v>
                </c:pt>
                <c:pt idx="77">
                  <c:v>0.009399999999999999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'[1]Sheet1'!$D$5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'[1]Sheet1'!$D$6:$D$83</c:f>
              <c:numCache>
                <c:ptCount val="78"/>
                <c:pt idx="0">
                  <c:v>0.0777</c:v>
                </c:pt>
                <c:pt idx="1">
                  <c:v>0.0893</c:v>
                </c:pt>
                <c:pt idx="2">
                  <c:v>0.001</c:v>
                </c:pt>
                <c:pt idx="3">
                  <c:v>0.0342</c:v>
                </c:pt>
                <c:pt idx="4">
                  <c:v>0.0466</c:v>
                </c:pt>
                <c:pt idx="5">
                  <c:v>-0.0531</c:v>
                </c:pt>
                <c:pt idx="6">
                  <c:v>0.1684</c:v>
                </c:pt>
                <c:pt idx="7">
                  <c:v>-0.0008</c:v>
                </c:pt>
                <c:pt idx="8">
                  <c:v>0.1002</c:v>
                </c:pt>
                <c:pt idx="9">
                  <c:v>0.0498</c:v>
                </c:pt>
                <c:pt idx="10">
                  <c:v>0.0751</c:v>
                </c:pt>
                <c:pt idx="11">
                  <c:v>0.0023</c:v>
                </c:pt>
                <c:pt idx="12">
                  <c:v>0.0553</c:v>
                </c:pt>
                <c:pt idx="13">
                  <c:v>0.0594</c:v>
                </c:pt>
                <c:pt idx="14">
                  <c:v>0.0609</c:v>
                </c:pt>
                <c:pt idx="15">
                  <c:v>0.0093</c:v>
                </c:pt>
                <c:pt idx="16">
                  <c:v>0.0322</c:v>
                </c:pt>
                <c:pt idx="17">
                  <c:v>0.0208</c:v>
                </c:pt>
                <c:pt idx="18">
                  <c:v>0.0281</c:v>
                </c:pt>
                <c:pt idx="19">
                  <c:v>0.1073</c:v>
                </c:pt>
                <c:pt idx="20">
                  <c:v>-0.001</c:v>
                </c:pt>
                <c:pt idx="21">
                  <c:v>-0.0263</c:v>
                </c:pt>
                <c:pt idx="22">
                  <c:v>0.034</c:v>
                </c:pt>
                <c:pt idx="23">
                  <c:v>0.0645</c:v>
                </c:pt>
                <c:pt idx="24">
                  <c:v>0.0006</c:v>
                </c:pt>
                <c:pt idx="25">
                  <c:v>-0.0394</c:v>
                </c:pt>
                <c:pt idx="26">
                  <c:v>0.0116</c:v>
                </c:pt>
                <c:pt idx="27">
                  <c:v>0.0363</c:v>
                </c:pt>
                <c:pt idx="28">
                  <c:v>0.0719</c:v>
                </c:pt>
                <c:pt idx="29">
                  <c:v>-0.013</c:v>
                </c:pt>
                <c:pt idx="30">
                  <c:v>-0.0559</c:v>
                </c:pt>
                <c:pt idx="31">
                  <c:v>0.0745</c:v>
                </c:pt>
                <c:pt idx="32">
                  <c:v>-0.061</c:v>
                </c:pt>
                <c:pt idx="33">
                  <c:v>-0.0226</c:v>
                </c:pt>
                <c:pt idx="34">
                  <c:v>0.1378</c:v>
                </c:pt>
                <c:pt idx="35">
                  <c:v>0.0097</c:v>
                </c:pt>
                <c:pt idx="36">
                  <c:v>0.0689</c:v>
                </c:pt>
                <c:pt idx="37">
                  <c:v>0.0121</c:v>
                </c:pt>
                <c:pt idx="38">
                  <c:v>0.0351</c:v>
                </c:pt>
                <c:pt idx="39">
                  <c:v>0.0071</c:v>
                </c:pt>
                <c:pt idx="40">
                  <c:v>0.0365</c:v>
                </c:pt>
                <c:pt idx="41">
                  <c:v>-0.0919</c:v>
                </c:pt>
                <c:pt idx="42">
                  <c:v>-0.0026</c:v>
                </c:pt>
                <c:pt idx="43">
                  <c:v>-0.0508</c:v>
                </c:pt>
                <c:pt idx="44">
                  <c:v>0.121</c:v>
                </c:pt>
                <c:pt idx="45">
                  <c:v>0.1323</c:v>
                </c:pt>
                <c:pt idx="46">
                  <c:v>0.0568</c:v>
                </c:pt>
                <c:pt idx="47">
                  <c:v>-0.0111</c:v>
                </c:pt>
                <c:pt idx="48">
                  <c:v>0.0435</c:v>
                </c:pt>
                <c:pt idx="49">
                  <c:v>0.0919</c:v>
                </c:pt>
                <c:pt idx="50">
                  <c:v>0.1675</c:v>
                </c:pt>
                <c:pt idx="51">
                  <c:v>-0.0067</c:v>
                </c:pt>
                <c:pt idx="52">
                  <c:v>-0.0116</c:v>
                </c:pt>
                <c:pt idx="53">
                  <c:v>-0.0122</c:v>
                </c:pt>
                <c:pt idx="54">
                  <c:v>-0.0395</c:v>
                </c:pt>
                <c:pt idx="55">
                  <c:v>0.0185</c:v>
                </c:pt>
                <c:pt idx="56">
                  <c:v>0.4035</c:v>
                </c:pt>
                <c:pt idx="57">
                  <c:v>0.0068</c:v>
                </c:pt>
                <c:pt idx="58">
                  <c:v>0.1543</c:v>
                </c:pt>
                <c:pt idx="59">
                  <c:v>0.3097</c:v>
                </c:pt>
                <c:pt idx="60">
                  <c:v>0.2444</c:v>
                </c:pt>
                <c:pt idx="61">
                  <c:v>-0.0269</c:v>
                </c:pt>
                <c:pt idx="62">
                  <c:v>0.0967</c:v>
                </c:pt>
                <c:pt idx="63">
                  <c:v>0.1811</c:v>
                </c:pt>
                <c:pt idx="64">
                  <c:v>0.0618</c:v>
                </c:pt>
                <c:pt idx="65">
                  <c:v>0.0903</c:v>
                </c:pt>
                <c:pt idx="66">
                  <c:v>0.1244</c:v>
                </c:pt>
                <c:pt idx="67">
                  <c:v>0.083</c:v>
                </c:pt>
                <c:pt idx="68">
                  <c:v>0.031</c:v>
                </c:pt>
                <c:pt idx="69">
                  <c:v>0.083</c:v>
                </c:pt>
                <c:pt idx="70">
                  <c:v>0.031</c:v>
                </c:pt>
                <c:pt idx="71">
                  <c:v>0.0916</c:v>
                </c:pt>
                <c:pt idx="72">
                  <c:v>0.0977</c:v>
                </c:pt>
                <c:pt idx="73">
                  <c:v>-0.0825</c:v>
                </c:pt>
                <c:pt idx="74">
                  <c:v>0.1666</c:v>
                </c:pt>
                <c:pt idx="75">
                  <c:v>0.054745</c:v>
                </c:pt>
                <c:pt idx="76">
                  <c:v>0.047636000000000005</c:v>
                </c:pt>
                <c:pt idx="77">
                  <c:v>0.052757000000000005</c:v>
                </c:pt>
              </c:numCache>
            </c:numRef>
          </c:yVal>
          <c:smooth val="1"/>
        </c:ser>
        <c:axId val="40197525"/>
        <c:axId val="36129922"/>
      </c:scatterChart>
      <c:valAx>
        <c:axId val="40197525"/>
        <c:scaling>
          <c:orientation val="minMax"/>
          <c:max val="2003"/>
          <c:min val="192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29922"/>
        <c:crossesAt val="-0.5"/>
        <c:crossBetween val="midCat"/>
        <c:dispUnits/>
        <c:majorUnit val="5"/>
      </c:valAx>
      <c:valAx>
        <c:axId val="36129922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19752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28575</xdr:rowOff>
    </xdr:from>
    <xdr:to>
      <xdr:col>9</xdr:col>
      <xdr:colOff>438150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323850" y="323850"/>
        <a:ext cx="60293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99</xdr:row>
      <xdr:rowOff>152400</xdr:rowOff>
    </xdr:from>
    <xdr:to>
      <xdr:col>0</xdr:col>
      <xdr:colOff>0</xdr:colOff>
      <xdr:row>108</xdr:row>
      <xdr:rowOff>95250</xdr:rowOff>
    </xdr:to>
    <xdr:graphicFrame>
      <xdr:nvGraphicFramePr>
        <xdr:cNvPr id="2" name="Chart 5"/>
        <xdr:cNvGraphicFramePr/>
      </xdr:nvGraphicFramePr>
      <xdr:xfrm>
        <a:off x="0" y="14678025"/>
        <a:ext cx="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125</xdr:row>
      <xdr:rowOff>114300</xdr:rowOff>
    </xdr:to>
    <xdr:graphicFrame>
      <xdr:nvGraphicFramePr>
        <xdr:cNvPr id="3" name="Chart 6"/>
        <xdr:cNvGraphicFramePr/>
      </xdr:nvGraphicFramePr>
      <xdr:xfrm>
        <a:off x="0" y="17125950"/>
        <a:ext cx="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B5" t="str">
            <v>Acciones</v>
          </cell>
          <cell r="C5" t="str">
            <v>T-Bills</v>
          </cell>
          <cell r="D5" t="str">
            <v>T-Bonds</v>
          </cell>
          <cell r="X5" t="str">
            <v>Rentabilidad diferencial sobre los T-Bills (10 años)</v>
          </cell>
        </row>
        <row r="6">
          <cell r="A6">
            <v>1926</v>
          </cell>
          <cell r="B6">
            <v>0.1162</v>
          </cell>
          <cell r="C6">
            <v>0.0327</v>
          </cell>
          <cell r="D6">
            <v>0.0777</v>
          </cell>
        </row>
        <row r="7">
          <cell r="A7">
            <v>1927</v>
          </cell>
          <cell r="B7">
            <v>0.3749</v>
          </cell>
          <cell r="C7">
            <v>0.0312</v>
          </cell>
          <cell r="D7">
            <v>0.0893</v>
          </cell>
        </row>
        <row r="8">
          <cell r="A8">
            <v>1928</v>
          </cell>
          <cell r="B8">
            <v>0.4361</v>
          </cell>
          <cell r="C8">
            <v>0.0324</v>
          </cell>
          <cell r="D8">
            <v>0.001</v>
          </cell>
        </row>
        <row r="9">
          <cell r="A9">
            <v>1929</v>
          </cell>
          <cell r="B9">
            <v>-0.0842</v>
          </cell>
          <cell r="C9">
            <v>0.0475</v>
          </cell>
          <cell r="D9">
            <v>0.0342</v>
          </cell>
        </row>
        <row r="10">
          <cell r="A10">
            <v>1930</v>
          </cell>
          <cell r="B10">
            <v>-0.249</v>
          </cell>
          <cell r="C10">
            <v>0.0241</v>
          </cell>
          <cell r="D10">
            <v>0.0466</v>
          </cell>
        </row>
        <row r="11">
          <cell r="A11">
            <v>1931</v>
          </cell>
          <cell r="B11">
            <v>-0.4334</v>
          </cell>
          <cell r="C11">
            <v>0.0107</v>
          </cell>
          <cell r="D11">
            <v>-0.0531</v>
          </cell>
        </row>
        <row r="12">
          <cell r="A12">
            <v>1932</v>
          </cell>
          <cell r="B12">
            <v>-0.0819</v>
          </cell>
          <cell r="C12">
            <v>0.0096</v>
          </cell>
          <cell r="D12">
            <v>0.1684</v>
          </cell>
        </row>
        <row r="13">
          <cell r="A13">
            <v>1933</v>
          </cell>
          <cell r="B13">
            <v>0.5399</v>
          </cell>
          <cell r="C13">
            <v>0.003</v>
          </cell>
          <cell r="D13">
            <v>-0.0008</v>
          </cell>
        </row>
        <row r="14">
          <cell r="A14">
            <v>1934</v>
          </cell>
          <cell r="B14">
            <v>-0.0144</v>
          </cell>
          <cell r="C14">
            <v>0.0016</v>
          </cell>
          <cell r="D14">
            <v>0.1002</v>
          </cell>
        </row>
        <row r="15">
          <cell r="A15">
            <v>1935</v>
          </cell>
          <cell r="B15">
            <v>0.4767</v>
          </cell>
          <cell r="C15">
            <v>0.0017</v>
          </cell>
          <cell r="D15">
            <v>0.0498</v>
          </cell>
        </row>
        <row r="16">
          <cell r="A16">
            <v>1936</v>
          </cell>
          <cell r="B16">
            <v>0.3392</v>
          </cell>
          <cell r="C16">
            <v>0.0018</v>
          </cell>
          <cell r="D16">
            <v>0.0751</v>
          </cell>
          <cell r="X16">
            <v>0.061808854903570465</v>
          </cell>
        </row>
        <row r="17">
          <cell r="A17">
            <v>1937</v>
          </cell>
          <cell r="B17">
            <v>-0.3503</v>
          </cell>
          <cell r="C17">
            <v>0.0031</v>
          </cell>
          <cell r="D17">
            <v>0.0023</v>
          </cell>
          <cell r="X17">
            <v>-0.013246119686823876</v>
          </cell>
        </row>
        <row r="18">
          <cell r="A18">
            <v>1938</v>
          </cell>
          <cell r="B18">
            <v>0.3112</v>
          </cell>
          <cell r="C18">
            <v>-0.0002</v>
          </cell>
          <cell r="D18">
            <v>0.0553</v>
          </cell>
          <cell r="X18">
            <v>-0.019058900354113617</v>
          </cell>
        </row>
        <row r="19">
          <cell r="A19">
            <v>1939</v>
          </cell>
          <cell r="B19">
            <v>-0.0041</v>
          </cell>
          <cell r="C19">
            <v>0.0002</v>
          </cell>
          <cell r="D19">
            <v>0.0594</v>
          </cell>
          <cell r="X19">
            <v>-0.006056458506256912</v>
          </cell>
        </row>
        <row r="20">
          <cell r="A20">
            <v>1940</v>
          </cell>
          <cell r="B20">
            <v>-0.0978</v>
          </cell>
          <cell r="C20">
            <v>0.0004</v>
          </cell>
          <cell r="D20">
            <v>0.0609</v>
          </cell>
          <cell r="X20">
            <v>0.014797845151987232</v>
          </cell>
        </row>
        <row r="21">
          <cell r="A21">
            <v>1941</v>
          </cell>
          <cell r="B21">
            <v>-0.1159</v>
          </cell>
          <cell r="C21">
            <v>0.0006</v>
          </cell>
          <cell r="D21">
            <v>0.0093</v>
          </cell>
          <cell r="X21">
            <v>0.06211920709052676</v>
          </cell>
        </row>
        <row r="22">
          <cell r="A22">
            <v>1942</v>
          </cell>
          <cell r="B22">
            <v>0.2034</v>
          </cell>
          <cell r="C22">
            <v>0.0027</v>
          </cell>
          <cell r="D22">
            <v>0.0322</v>
          </cell>
          <cell r="X22">
            <v>0.09199927169812505</v>
          </cell>
        </row>
        <row r="23">
          <cell r="A23">
            <v>1943</v>
          </cell>
          <cell r="B23">
            <v>0.259</v>
          </cell>
          <cell r="C23">
            <v>0.0035</v>
          </cell>
          <cell r="D23">
            <v>0.0208</v>
          </cell>
          <cell r="X23">
            <v>0.07014681574463566</v>
          </cell>
        </row>
        <row r="24">
          <cell r="A24">
            <v>1944</v>
          </cell>
          <cell r="B24">
            <v>0.1975</v>
          </cell>
          <cell r="C24">
            <v>0.0033</v>
          </cell>
          <cell r="D24">
            <v>0.0281</v>
          </cell>
          <cell r="X24">
            <v>0.091051587860697</v>
          </cell>
        </row>
        <row r="25">
          <cell r="A25">
            <v>1945</v>
          </cell>
          <cell r="B25">
            <v>0.3644</v>
          </cell>
          <cell r="C25">
            <v>0.0033</v>
          </cell>
          <cell r="D25">
            <v>0.1073</v>
          </cell>
          <cell r="X25">
            <v>0.0822825916417087</v>
          </cell>
        </row>
        <row r="26">
          <cell r="A26">
            <v>1946</v>
          </cell>
          <cell r="B26">
            <v>-0.0807</v>
          </cell>
          <cell r="C26">
            <v>0.0035</v>
          </cell>
          <cell r="D26">
            <v>-0.001</v>
          </cell>
          <cell r="X26">
            <v>0.0420829903425044</v>
          </cell>
        </row>
        <row r="27">
          <cell r="A27">
            <v>1947</v>
          </cell>
          <cell r="B27">
            <v>0.0571</v>
          </cell>
          <cell r="C27">
            <v>0.005</v>
          </cell>
          <cell r="D27">
            <v>-0.0263</v>
          </cell>
          <cell r="X27">
            <v>0.09397581341341388</v>
          </cell>
        </row>
        <row r="28">
          <cell r="A28">
            <v>1948</v>
          </cell>
          <cell r="B28">
            <v>0.055</v>
          </cell>
          <cell r="C28">
            <v>0.0081</v>
          </cell>
          <cell r="D28">
            <v>0.034</v>
          </cell>
          <cell r="X28">
            <v>0.06957237543124761</v>
          </cell>
        </row>
        <row r="29">
          <cell r="A29">
            <v>1949</v>
          </cell>
          <cell r="B29">
            <v>0.1879</v>
          </cell>
          <cell r="C29">
            <v>0.011</v>
          </cell>
          <cell r="D29">
            <v>0.0645</v>
          </cell>
          <cell r="X29">
            <v>0.08757216612551288</v>
          </cell>
        </row>
        <row r="30">
          <cell r="A30">
            <v>1950</v>
          </cell>
          <cell r="B30">
            <v>0.3171</v>
          </cell>
          <cell r="C30">
            <v>0.012</v>
          </cell>
          <cell r="D30">
            <v>0.0006</v>
          </cell>
          <cell r="X30">
            <v>0.12851010882728398</v>
          </cell>
        </row>
        <row r="31">
          <cell r="A31">
            <v>1951</v>
          </cell>
          <cell r="B31">
            <v>0.2402</v>
          </cell>
          <cell r="C31">
            <v>0.0149</v>
          </cell>
          <cell r="D31">
            <v>-0.0394</v>
          </cell>
          <cell r="X31">
            <v>0.1661138201875445</v>
          </cell>
        </row>
        <row r="32">
          <cell r="A32">
            <v>1952</v>
          </cell>
          <cell r="B32">
            <v>0.1837</v>
          </cell>
          <cell r="C32">
            <v>0.0166</v>
          </cell>
          <cell r="D32">
            <v>0.0116</v>
          </cell>
          <cell r="X32">
            <v>0.16279261969213854</v>
          </cell>
        </row>
        <row r="33">
          <cell r="A33">
            <v>1953</v>
          </cell>
          <cell r="B33">
            <v>-0.0099</v>
          </cell>
          <cell r="C33">
            <v>0.0182</v>
          </cell>
          <cell r="D33">
            <v>0.0363</v>
          </cell>
          <cell r="X33">
            <v>0.1335279038618129</v>
          </cell>
        </row>
        <row r="34">
          <cell r="A34">
            <v>1954</v>
          </cell>
          <cell r="B34">
            <v>0.5262</v>
          </cell>
          <cell r="C34">
            <v>0.0086</v>
          </cell>
          <cell r="D34">
            <v>0.0719</v>
          </cell>
          <cell r="X34">
            <v>0.1610602072491525</v>
          </cell>
        </row>
        <row r="35">
          <cell r="A35">
            <v>1955</v>
          </cell>
          <cell r="B35">
            <v>0.3156</v>
          </cell>
          <cell r="C35">
            <v>0.0157</v>
          </cell>
          <cell r="D35">
            <v>-0.013</v>
          </cell>
          <cell r="X35">
            <v>0.15556082335379662</v>
          </cell>
        </row>
        <row r="36">
          <cell r="A36">
            <v>1956</v>
          </cell>
          <cell r="B36">
            <v>0.0656</v>
          </cell>
          <cell r="C36">
            <v>0.0246</v>
          </cell>
          <cell r="D36">
            <v>-0.0559</v>
          </cell>
          <cell r="X36">
            <v>0.17081506816609093</v>
          </cell>
        </row>
        <row r="37">
          <cell r="A37">
            <v>1957</v>
          </cell>
          <cell r="B37">
            <v>-0.1078</v>
          </cell>
          <cell r="C37">
            <v>0.0314</v>
          </cell>
          <cell r="D37">
            <v>0.0745</v>
          </cell>
          <cell r="X37">
            <v>0.14826861660769897</v>
          </cell>
        </row>
        <row r="38">
          <cell r="A38">
            <v>1958</v>
          </cell>
          <cell r="B38">
            <v>0.4336</v>
          </cell>
          <cell r="C38">
            <v>0.0154</v>
          </cell>
          <cell r="D38">
            <v>-0.061</v>
          </cell>
          <cell r="X38">
            <v>0.18379302000313746</v>
          </cell>
        </row>
        <row r="39">
          <cell r="A39">
            <v>1959</v>
          </cell>
          <cell r="B39">
            <v>0.1196</v>
          </cell>
          <cell r="C39">
            <v>0.0295</v>
          </cell>
          <cell r="D39">
            <v>-0.0226</v>
          </cell>
          <cell r="X39">
            <v>0.17485902609745851</v>
          </cell>
        </row>
        <row r="40">
          <cell r="A40">
            <v>1960</v>
          </cell>
          <cell r="B40">
            <v>-0.0047</v>
          </cell>
          <cell r="C40">
            <v>0.0266</v>
          </cell>
          <cell r="D40">
            <v>0.1378</v>
          </cell>
          <cell r="X40">
            <v>0.14042705449124782</v>
          </cell>
        </row>
        <row r="41">
          <cell r="A41">
            <v>1961</v>
          </cell>
          <cell r="B41">
            <v>0.2689</v>
          </cell>
          <cell r="C41">
            <v>0.0213</v>
          </cell>
          <cell r="D41">
            <v>0.0097</v>
          </cell>
          <cell r="X41">
            <v>0.14244369774284138</v>
          </cell>
        </row>
        <row r="42">
          <cell r="A42">
            <v>1962</v>
          </cell>
          <cell r="B42">
            <v>-0.0873</v>
          </cell>
          <cell r="C42">
            <v>0.0273</v>
          </cell>
          <cell r="D42">
            <v>0.0689</v>
          </cell>
          <cell r="X42">
            <v>0.11152143701193906</v>
          </cell>
        </row>
        <row r="43">
          <cell r="A43">
            <v>1963</v>
          </cell>
          <cell r="B43">
            <v>0.228</v>
          </cell>
          <cell r="C43">
            <v>0.0312</v>
          </cell>
          <cell r="D43">
            <v>0.0121</v>
          </cell>
          <cell r="X43">
            <v>0.1348941891072244</v>
          </cell>
        </row>
        <row r="44">
          <cell r="A44">
            <v>1964</v>
          </cell>
          <cell r="B44">
            <v>0.1648</v>
          </cell>
          <cell r="C44">
            <v>0.0354</v>
          </cell>
          <cell r="D44">
            <v>0.0351</v>
          </cell>
          <cell r="X44">
            <v>0.10133301014356388</v>
          </cell>
        </row>
        <row r="45">
          <cell r="A45">
            <v>1965</v>
          </cell>
          <cell r="B45">
            <v>0.1245</v>
          </cell>
          <cell r="C45">
            <v>0.0393</v>
          </cell>
          <cell r="D45">
            <v>0.0071</v>
          </cell>
          <cell r="X45">
            <v>0.08142100530382512</v>
          </cell>
        </row>
        <row r="46">
          <cell r="A46">
            <v>1966</v>
          </cell>
          <cell r="B46">
            <v>-0.1006</v>
          </cell>
          <cell r="C46">
            <v>0.0476</v>
          </cell>
          <cell r="D46">
            <v>0.0365</v>
          </cell>
          <cell r="X46">
            <v>0.06047959361832822</v>
          </cell>
        </row>
        <row r="47">
          <cell r="A47">
            <v>1967</v>
          </cell>
          <cell r="B47">
            <v>0.2398</v>
          </cell>
          <cell r="C47">
            <v>0.0421</v>
          </cell>
          <cell r="D47">
            <v>-0.0919</v>
          </cell>
          <cell r="X47">
            <v>0.09590622807423754</v>
          </cell>
        </row>
        <row r="48">
          <cell r="A48">
            <v>1968</v>
          </cell>
          <cell r="B48">
            <v>0.1106</v>
          </cell>
          <cell r="C48">
            <v>0.0521</v>
          </cell>
          <cell r="D48">
            <v>-0.0026</v>
          </cell>
          <cell r="X48">
            <v>0.06381940545741571</v>
          </cell>
        </row>
        <row r="49">
          <cell r="A49">
            <v>1969</v>
          </cell>
          <cell r="B49">
            <v>-0.085</v>
          </cell>
          <cell r="C49">
            <v>0.0658</v>
          </cell>
          <cell r="D49">
            <v>-0.0508</v>
          </cell>
          <cell r="X49">
            <v>0.03826979959438925</v>
          </cell>
        </row>
        <row r="50">
          <cell r="A50">
            <v>1970</v>
          </cell>
          <cell r="B50">
            <v>0.0401</v>
          </cell>
          <cell r="C50">
            <v>0.0653</v>
          </cell>
          <cell r="D50">
            <v>0.121</v>
          </cell>
          <cell r="X50">
            <v>0.03917125988818726</v>
          </cell>
        </row>
        <row r="51">
          <cell r="A51">
            <v>1971</v>
          </cell>
          <cell r="B51">
            <v>0.1431</v>
          </cell>
          <cell r="C51">
            <v>0.0439</v>
          </cell>
          <cell r="D51">
            <v>0.1323</v>
          </cell>
          <cell r="X51">
            <v>0.025650614082538103</v>
          </cell>
        </row>
        <row r="52">
          <cell r="A52">
            <v>1972</v>
          </cell>
          <cell r="B52">
            <v>0.1898</v>
          </cell>
          <cell r="C52">
            <v>0.0384</v>
          </cell>
          <cell r="D52">
            <v>0.0568</v>
          </cell>
          <cell r="X52">
            <v>0.05329121570600437</v>
          </cell>
        </row>
        <row r="53">
          <cell r="A53">
            <v>1973</v>
          </cell>
          <cell r="B53">
            <v>-0.1466</v>
          </cell>
          <cell r="C53">
            <v>0.0693</v>
          </cell>
          <cell r="D53">
            <v>-0.0111</v>
          </cell>
          <cell r="X53">
            <v>0.010201795132005032</v>
          </cell>
        </row>
        <row r="54">
          <cell r="A54">
            <v>1974</v>
          </cell>
          <cell r="B54">
            <v>-0.2647</v>
          </cell>
          <cell r="C54">
            <v>0.08</v>
          </cell>
          <cell r="D54">
            <v>0.0435</v>
          </cell>
          <cell r="X54">
            <v>-0.04189571016292981</v>
          </cell>
        </row>
        <row r="55">
          <cell r="A55">
            <v>1975</v>
          </cell>
          <cell r="B55">
            <v>0.372</v>
          </cell>
          <cell r="C55">
            <v>0.058</v>
          </cell>
          <cell r="D55">
            <v>0.0919</v>
          </cell>
          <cell r="X55">
            <v>-0.02343619065340108</v>
          </cell>
        </row>
        <row r="56">
          <cell r="A56">
            <v>1976</v>
          </cell>
          <cell r="B56">
            <v>0.2384</v>
          </cell>
          <cell r="C56">
            <v>0.0508</v>
          </cell>
          <cell r="D56">
            <v>0.1675</v>
          </cell>
          <cell r="X56">
            <v>0.009807343877920705</v>
          </cell>
        </row>
        <row r="57">
          <cell r="A57">
            <v>1977</v>
          </cell>
          <cell r="B57">
            <v>-0.0718</v>
          </cell>
          <cell r="C57">
            <v>0.0512</v>
          </cell>
          <cell r="D57">
            <v>-0.0067</v>
          </cell>
          <cell r="X57">
            <v>-0.021534126496361994</v>
          </cell>
        </row>
        <row r="58">
          <cell r="A58">
            <v>1978</v>
          </cell>
          <cell r="B58">
            <v>0.0656</v>
          </cell>
          <cell r="C58">
            <v>0.0718</v>
          </cell>
          <cell r="D58">
            <v>-0.0116</v>
          </cell>
          <cell r="X58">
            <v>-0.027773374938984352</v>
          </cell>
        </row>
        <row r="59">
          <cell r="A59">
            <v>1979</v>
          </cell>
          <cell r="B59">
            <v>0.1844</v>
          </cell>
          <cell r="C59">
            <v>0.1038</v>
          </cell>
          <cell r="D59">
            <v>-0.0122</v>
          </cell>
          <cell r="X59">
            <v>-0.004522408448278004</v>
          </cell>
        </row>
        <row r="60">
          <cell r="A60">
            <v>1980</v>
          </cell>
          <cell r="B60">
            <v>0.3242</v>
          </cell>
          <cell r="C60">
            <v>0.1124</v>
          </cell>
          <cell r="D60">
            <v>-0.0395</v>
          </cell>
          <cell r="X60">
            <v>0.01674309868348023</v>
          </cell>
        </row>
        <row r="61">
          <cell r="A61">
            <v>1981</v>
          </cell>
          <cell r="B61">
            <v>-0.0491</v>
          </cell>
          <cell r="C61">
            <v>0.1471</v>
          </cell>
          <cell r="D61">
            <v>0.0185</v>
          </cell>
          <cell r="X61">
            <v>-0.013151038757285516</v>
          </cell>
        </row>
        <row r="62">
          <cell r="A62">
            <v>1982</v>
          </cell>
          <cell r="B62">
            <v>0.2141</v>
          </cell>
          <cell r="C62">
            <v>0.1054</v>
          </cell>
          <cell r="D62">
            <v>0.4035</v>
          </cell>
          <cell r="X62">
            <v>-0.017756624263884246</v>
          </cell>
        </row>
        <row r="63">
          <cell r="A63">
            <v>1983</v>
          </cell>
          <cell r="B63">
            <v>0.2251</v>
          </cell>
          <cell r="C63">
            <v>0.088</v>
          </cell>
          <cell r="D63">
            <v>0.0068</v>
          </cell>
          <cell r="X63">
            <v>0.01963795783987532</v>
          </cell>
        </row>
        <row r="64">
          <cell r="A64">
            <v>1984</v>
          </cell>
          <cell r="B64">
            <v>0.0627</v>
          </cell>
          <cell r="C64">
            <v>0.0985</v>
          </cell>
          <cell r="D64">
            <v>0.1543</v>
          </cell>
          <cell r="X64">
            <v>0.05928687919269504</v>
          </cell>
        </row>
        <row r="65">
          <cell r="A65">
            <v>1985</v>
          </cell>
          <cell r="B65">
            <v>0.3216</v>
          </cell>
          <cell r="C65">
            <v>0.0772</v>
          </cell>
          <cell r="D65">
            <v>0.3097</v>
          </cell>
          <cell r="X65">
            <v>0.05304083281268923</v>
          </cell>
        </row>
        <row r="66">
          <cell r="A66">
            <v>1986</v>
          </cell>
          <cell r="B66">
            <v>0.1847</v>
          </cell>
          <cell r="C66">
            <v>0.0616</v>
          </cell>
          <cell r="D66">
            <v>0.2444</v>
          </cell>
          <cell r="X66">
            <v>0.04686829492528122</v>
          </cell>
        </row>
        <row r="67">
          <cell r="A67">
            <v>1987</v>
          </cell>
          <cell r="B67">
            <v>0.0523</v>
          </cell>
          <cell r="C67">
            <v>0.0547</v>
          </cell>
          <cell r="D67">
            <v>-0.0269</v>
          </cell>
          <cell r="X67">
            <v>0.06087890380809724</v>
          </cell>
        </row>
        <row r="68">
          <cell r="A68">
            <v>1988</v>
          </cell>
          <cell r="B68">
            <v>0.1681</v>
          </cell>
          <cell r="C68">
            <v>0.0635</v>
          </cell>
          <cell r="D68">
            <v>0.0967</v>
          </cell>
          <cell r="X68">
            <v>0.07236179403380616</v>
          </cell>
        </row>
        <row r="69">
          <cell r="A69">
            <v>1989</v>
          </cell>
          <cell r="B69">
            <v>0.3149</v>
          </cell>
          <cell r="C69">
            <v>0.0837</v>
          </cell>
          <cell r="D69">
            <v>0.1811</v>
          </cell>
          <cell r="X69">
            <v>0.08658737498785052</v>
          </cell>
        </row>
        <row r="70">
          <cell r="A70">
            <v>1990</v>
          </cell>
          <cell r="B70">
            <v>-0.0317</v>
          </cell>
          <cell r="C70">
            <v>0.0781</v>
          </cell>
          <cell r="D70">
            <v>0.0618</v>
          </cell>
          <cell r="X70">
            <v>0.05376729037970662</v>
          </cell>
        </row>
        <row r="71">
          <cell r="A71">
            <v>1991</v>
          </cell>
          <cell r="B71">
            <v>0.3057</v>
          </cell>
          <cell r="C71">
            <v>0.07</v>
          </cell>
          <cell r="D71">
            <v>0.0903</v>
          </cell>
          <cell r="X71">
            <v>0.09799661597582565</v>
          </cell>
        </row>
        <row r="72">
          <cell r="A72">
            <v>1992</v>
          </cell>
          <cell r="B72">
            <v>0.0758</v>
          </cell>
          <cell r="C72">
            <v>0.053</v>
          </cell>
          <cell r="D72">
            <v>0.1244</v>
          </cell>
          <cell r="X72">
            <v>0.0890827480579428</v>
          </cell>
        </row>
        <row r="73">
          <cell r="A73">
            <v>1993</v>
          </cell>
          <cell r="B73">
            <v>0.1036</v>
          </cell>
          <cell r="C73">
            <v>0.035</v>
          </cell>
          <cell r="D73">
            <v>0.083</v>
          </cell>
          <cell r="X73">
            <v>0.08235514569745339</v>
          </cell>
        </row>
        <row r="74">
          <cell r="A74">
            <v>1994</v>
          </cell>
          <cell r="B74">
            <v>0.0255</v>
          </cell>
          <cell r="C74">
            <v>0.05</v>
          </cell>
          <cell r="D74">
            <v>0.031</v>
          </cell>
          <cell r="X74">
            <v>0.08307458670379142</v>
          </cell>
        </row>
        <row r="75">
          <cell r="A75">
            <v>1995</v>
          </cell>
          <cell r="B75">
            <v>0.3757</v>
          </cell>
          <cell r="C75">
            <v>0.035</v>
          </cell>
          <cell r="D75">
            <v>0.083</v>
          </cell>
          <cell r="X75">
            <v>0.09191815389748403</v>
          </cell>
        </row>
        <row r="76">
          <cell r="A76">
            <v>1996</v>
          </cell>
          <cell r="B76">
            <v>0.22682772392966746</v>
          </cell>
          <cell r="C76">
            <v>0.05</v>
          </cell>
          <cell r="D76">
            <v>0.031</v>
          </cell>
          <cell r="X76">
            <v>0.09710662857400609</v>
          </cell>
        </row>
        <row r="77">
          <cell r="A77">
            <v>1997</v>
          </cell>
          <cell r="B77">
            <v>0.33103383103383094</v>
          </cell>
          <cell r="C77">
            <v>0.0535</v>
          </cell>
          <cell r="D77">
            <v>0.0916</v>
          </cell>
          <cell r="X77">
            <v>0.12467140979684266</v>
          </cell>
        </row>
        <row r="78">
          <cell r="A78">
            <v>1998</v>
          </cell>
          <cell r="B78">
            <v>0.2831528291582083</v>
          </cell>
          <cell r="C78">
            <v>0.0489</v>
          </cell>
          <cell r="D78">
            <v>0.0977</v>
          </cell>
          <cell r="X78">
            <v>0.1372853460037049</v>
          </cell>
        </row>
        <row r="79">
          <cell r="A79">
            <v>1999</v>
          </cell>
          <cell r="B79">
            <v>0.2089</v>
          </cell>
          <cell r="C79">
            <v>0.0537</v>
          </cell>
          <cell r="D79">
            <v>-0.0825</v>
          </cell>
          <cell r="X79">
            <v>0.13026043589210534</v>
          </cell>
        </row>
        <row r="80">
          <cell r="A80">
            <v>2000</v>
          </cell>
          <cell r="B80">
            <v>-0.09104580983476807</v>
          </cell>
          <cell r="C80">
            <v>0.0573</v>
          </cell>
          <cell r="D80">
            <v>0.1666</v>
          </cell>
          <cell r="X80">
            <v>0.12485123588650482</v>
          </cell>
        </row>
        <row r="81">
          <cell r="A81">
            <v>2001</v>
          </cell>
          <cell r="B81">
            <v>-0.11885531414638384</v>
          </cell>
          <cell r="C81">
            <v>0.0171</v>
          </cell>
          <cell r="D81">
            <v>0.054745</v>
          </cell>
          <cell r="X81">
            <v>0.084834689425902</v>
          </cell>
        </row>
        <row r="82">
          <cell r="A82">
            <v>2002</v>
          </cell>
          <cell r="B82">
            <v>-0.22100334778687813</v>
          </cell>
          <cell r="C82">
            <v>0.012</v>
          </cell>
          <cell r="D82">
            <v>0.047636000000000005</v>
          </cell>
          <cell r="X82">
            <v>0.05307866113224513</v>
          </cell>
        </row>
        <row r="83">
          <cell r="A83">
            <v>2003</v>
          </cell>
          <cell r="B83">
            <v>0.2838</v>
          </cell>
          <cell r="C83">
            <v>0.009399999999999999</v>
          </cell>
          <cell r="D83">
            <v>0.052757000000000005</v>
          </cell>
          <cell r="X83">
            <v>0.07235845343426073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K12" sqref="K12"/>
    </sheetView>
  </sheetViews>
  <sheetFormatPr defaultColWidth="11.421875" defaultRowHeight="12.75"/>
  <cols>
    <col min="1" max="4" width="8.57421875" style="1" customWidth="1"/>
    <col min="5" max="5" width="12.140625" style="1" customWidth="1"/>
    <col min="6" max="6" width="10.28125" style="1" customWidth="1"/>
    <col min="7" max="7" width="10.57421875" style="1" customWidth="1"/>
    <col min="8" max="9" width="10.7109375" style="2" customWidth="1"/>
    <col min="10" max="16384" width="9.140625" style="2" customWidth="1"/>
  </cols>
  <sheetData>
    <row r="1" spans="2:8" s="8" customFormat="1" ht="12" thickBot="1">
      <c r="B1" s="9" t="s">
        <v>8</v>
      </c>
      <c r="C1" s="10"/>
      <c r="D1" s="11"/>
      <c r="E1" s="9" t="s">
        <v>0</v>
      </c>
      <c r="F1" s="10"/>
      <c r="G1" s="11"/>
      <c r="H1" s="8" t="s">
        <v>1</v>
      </c>
    </row>
    <row r="2" spans="1:9" s="8" customFormat="1" ht="11.25">
      <c r="A2" s="12" t="s">
        <v>2</v>
      </c>
      <c r="B2" s="12" t="s">
        <v>5</v>
      </c>
      <c r="C2" s="12" t="s">
        <v>3</v>
      </c>
      <c r="D2" s="12" t="s">
        <v>4</v>
      </c>
      <c r="E2" s="12" t="s">
        <v>5</v>
      </c>
      <c r="F2" s="12" t="s">
        <v>3</v>
      </c>
      <c r="G2" s="12" t="s">
        <v>4</v>
      </c>
      <c r="H2" s="13" t="s">
        <v>7</v>
      </c>
      <c r="I2" s="13" t="s">
        <v>6</v>
      </c>
    </row>
    <row r="3" spans="1:9" s="8" customFormat="1" ht="11.25">
      <c r="A3" s="14">
        <v>1926</v>
      </c>
      <c r="B3" s="15">
        <v>0.1162</v>
      </c>
      <c r="C3" s="15">
        <v>0.0327</v>
      </c>
      <c r="D3" s="15">
        <v>0.0777</v>
      </c>
      <c r="E3" s="16">
        <f>100*(1+B3)</f>
        <v>111.62</v>
      </c>
      <c r="F3" s="16">
        <f>100*(1+C3)</f>
        <v>103.27</v>
      </c>
      <c r="G3" s="16">
        <f>100*(1+D3)</f>
        <v>107.77000000000001</v>
      </c>
      <c r="H3" s="18"/>
      <c r="I3" s="18"/>
    </row>
    <row r="4" spans="1:9" s="8" customFormat="1" ht="11.25">
      <c r="A4" s="14">
        <v>1927</v>
      </c>
      <c r="B4" s="15">
        <v>0.3749</v>
      </c>
      <c r="C4" s="15">
        <v>0.0312</v>
      </c>
      <c r="D4" s="15">
        <v>0.0893</v>
      </c>
      <c r="E4" s="16">
        <f aca="true" t="shared" si="0" ref="E4:E35">E3*(1+B4)</f>
        <v>153.466338</v>
      </c>
      <c r="F4" s="16">
        <f aca="true" t="shared" si="1" ref="F4:F35">F3*(1+C4)</f>
        <v>106.49202399999999</v>
      </c>
      <c r="G4" s="16">
        <f aca="true" t="shared" si="2" ref="G4:G35">G3*(1+D4)</f>
        <v>117.393861</v>
      </c>
      <c r="H4" s="18"/>
      <c r="I4" s="18"/>
    </row>
    <row r="5" spans="1:9" s="8" customFormat="1" ht="11.25">
      <c r="A5" s="14">
        <v>1928</v>
      </c>
      <c r="B5" s="15">
        <v>0.4361</v>
      </c>
      <c r="C5" s="15">
        <v>0.0324</v>
      </c>
      <c r="D5" s="15">
        <v>0.001</v>
      </c>
      <c r="E5" s="16">
        <f t="shared" si="0"/>
        <v>220.3930080018</v>
      </c>
      <c r="F5" s="16">
        <f t="shared" si="1"/>
        <v>109.94236557759999</v>
      </c>
      <c r="G5" s="16">
        <f t="shared" si="2"/>
        <v>117.51125486099998</v>
      </c>
      <c r="H5" s="18"/>
      <c r="I5" s="18"/>
    </row>
    <row r="6" spans="1:9" s="8" customFormat="1" ht="11.25">
      <c r="A6" s="14">
        <v>1929</v>
      </c>
      <c r="B6" s="15">
        <v>-0.0842</v>
      </c>
      <c r="C6" s="15">
        <v>0.0475</v>
      </c>
      <c r="D6" s="15">
        <v>0.0342</v>
      </c>
      <c r="E6" s="16">
        <f t="shared" si="0"/>
        <v>201.83591672804843</v>
      </c>
      <c r="F6" s="16">
        <f t="shared" si="1"/>
        <v>115.164627942536</v>
      </c>
      <c r="G6" s="16">
        <f t="shared" si="2"/>
        <v>121.53013977724618</v>
      </c>
      <c r="H6" s="18"/>
      <c r="I6" s="18"/>
    </row>
    <row r="7" spans="1:9" s="8" customFormat="1" ht="11.25">
      <c r="A7" s="14">
        <v>1930</v>
      </c>
      <c r="B7" s="15">
        <v>-0.249</v>
      </c>
      <c r="C7" s="15">
        <v>0.0241</v>
      </c>
      <c r="D7" s="15">
        <v>0.0466</v>
      </c>
      <c r="E7" s="16">
        <f t="shared" si="0"/>
        <v>151.57877346276436</v>
      </c>
      <c r="F7" s="16">
        <f t="shared" si="1"/>
        <v>117.94009547595113</v>
      </c>
      <c r="G7" s="16">
        <f t="shared" si="2"/>
        <v>127.19344429086584</v>
      </c>
      <c r="H7" s="18"/>
      <c r="I7" s="18"/>
    </row>
    <row r="8" spans="1:9" s="8" customFormat="1" ht="11.25">
      <c r="A8" s="14">
        <v>1931</v>
      </c>
      <c r="B8" s="15">
        <v>-0.4334</v>
      </c>
      <c r="C8" s="15">
        <v>0.0107</v>
      </c>
      <c r="D8" s="15">
        <v>-0.0531</v>
      </c>
      <c r="E8" s="16">
        <f t="shared" si="0"/>
        <v>85.88453304400228</v>
      </c>
      <c r="F8" s="16">
        <f t="shared" si="1"/>
        <v>119.2020544975438</v>
      </c>
      <c r="G8" s="16">
        <f t="shared" si="2"/>
        <v>120.43947239902086</v>
      </c>
      <c r="H8" s="18"/>
      <c r="I8" s="18"/>
    </row>
    <row r="9" spans="1:9" s="8" customFormat="1" ht="11.25">
      <c r="A9" s="14">
        <v>1932</v>
      </c>
      <c r="B9" s="15">
        <v>-0.0819</v>
      </c>
      <c r="C9" s="15">
        <v>0.0096</v>
      </c>
      <c r="D9" s="15">
        <v>0.1684</v>
      </c>
      <c r="E9" s="16">
        <f t="shared" si="0"/>
        <v>78.8505897876985</v>
      </c>
      <c r="F9" s="16">
        <f t="shared" si="1"/>
        <v>120.34639422072023</v>
      </c>
      <c r="G9" s="16">
        <f t="shared" si="2"/>
        <v>140.721479551016</v>
      </c>
      <c r="H9" s="18"/>
      <c r="I9" s="18"/>
    </row>
    <row r="10" spans="1:9" s="8" customFormat="1" ht="11.25">
      <c r="A10" s="14">
        <v>1933</v>
      </c>
      <c r="B10" s="15">
        <v>0.5399</v>
      </c>
      <c r="C10" s="15">
        <v>0.003</v>
      </c>
      <c r="D10" s="15">
        <v>-0.0008</v>
      </c>
      <c r="E10" s="16">
        <f t="shared" si="0"/>
        <v>121.42202321407692</v>
      </c>
      <c r="F10" s="16">
        <f t="shared" si="1"/>
        <v>120.70743340338238</v>
      </c>
      <c r="G10" s="16">
        <f t="shared" si="2"/>
        <v>140.60890236737518</v>
      </c>
      <c r="H10" s="18"/>
      <c r="I10" s="18"/>
    </row>
    <row r="11" spans="1:9" s="8" customFormat="1" ht="11.25">
      <c r="A11" s="14">
        <v>1934</v>
      </c>
      <c r="B11" s="15">
        <v>-0.0144</v>
      </c>
      <c r="C11" s="15">
        <v>0.0016</v>
      </c>
      <c r="D11" s="15">
        <v>0.1002</v>
      </c>
      <c r="E11" s="16">
        <f t="shared" si="0"/>
        <v>119.6735460797942</v>
      </c>
      <c r="F11" s="16">
        <f t="shared" si="1"/>
        <v>120.90056529682779</v>
      </c>
      <c r="G11" s="16">
        <f t="shared" si="2"/>
        <v>154.69791438458617</v>
      </c>
      <c r="H11" s="18"/>
      <c r="I11" s="18"/>
    </row>
    <row r="12" spans="1:9" s="8" customFormat="1" ht="11.25">
      <c r="A12" s="14">
        <v>1935</v>
      </c>
      <c r="B12" s="15">
        <v>0.4767</v>
      </c>
      <c r="C12" s="15">
        <v>0.0017</v>
      </c>
      <c r="D12" s="15">
        <v>0.0498</v>
      </c>
      <c r="E12" s="16">
        <f t="shared" si="0"/>
        <v>176.72192549603213</v>
      </c>
      <c r="F12" s="16">
        <f t="shared" si="1"/>
        <v>121.1060962578324</v>
      </c>
      <c r="G12" s="16">
        <f t="shared" si="2"/>
        <v>162.40187052093856</v>
      </c>
      <c r="H12" s="18"/>
      <c r="I12" s="18"/>
    </row>
    <row r="13" spans="1:9" s="8" customFormat="1" ht="11.25">
      <c r="A13" s="14">
        <v>1936</v>
      </c>
      <c r="B13" s="15">
        <v>0.3392</v>
      </c>
      <c r="C13" s="15">
        <v>0.0018</v>
      </c>
      <c r="D13" s="15">
        <v>0.0751</v>
      </c>
      <c r="E13" s="16">
        <f t="shared" si="0"/>
        <v>236.66600262428622</v>
      </c>
      <c r="F13" s="16">
        <f t="shared" si="1"/>
        <v>121.32408723109651</v>
      </c>
      <c r="G13" s="16">
        <f t="shared" si="2"/>
        <v>174.59825099706103</v>
      </c>
      <c r="H13" s="18"/>
      <c r="I13" s="18"/>
    </row>
    <row r="14" spans="1:9" s="8" customFormat="1" ht="11.25">
      <c r="A14" s="14">
        <v>1937</v>
      </c>
      <c r="B14" s="15">
        <v>-0.3503</v>
      </c>
      <c r="C14" s="15">
        <v>0.0031</v>
      </c>
      <c r="D14" s="15">
        <v>0.0023</v>
      </c>
      <c r="E14" s="16">
        <f t="shared" si="0"/>
        <v>153.76190190499875</v>
      </c>
      <c r="F14" s="16">
        <f t="shared" si="1"/>
        <v>121.70019190151292</v>
      </c>
      <c r="G14" s="16">
        <f t="shared" si="2"/>
        <v>174.99982697435428</v>
      </c>
      <c r="H14" s="18"/>
      <c r="I14" s="18"/>
    </row>
    <row r="15" spans="1:9" s="8" customFormat="1" ht="11.25">
      <c r="A15" s="14">
        <v>1938</v>
      </c>
      <c r="B15" s="15">
        <v>0.3112</v>
      </c>
      <c r="C15" s="15">
        <v>-0.0002</v>
      </c>
      <c r="D15" s="15">
        <v>0.0553</v>
      </c>
      <c r="E15" s="16">
        <f t="shared" si="0"/>
        <v>201.61260577783435</v>
      </c>
      <c r="F15" s="16">
        <f t="shared" si="1"/>
        <v>121.67585186313262</v>
      </c>
      <c r="G15" s="16">
        <f t="shared" si="2"/>
        <v>184.67731740603605</v>
      </c>
      <c r="H15" s="18"/>
      <c r="I15" s="18"/>
    </row>
    <row r="16" spans="1:9" s="8" customFormat="1" ht="11.25">
      <c r="A16" s="14">
        <v>1939</v>
      </c>
      <c r="B16" s="15">
        <v>-0.0041</v>
      </c>
      <c r="C16" s="15">
        <v>0.0002</v>
      </c>
      <c r="D16" s="15">
        <v>0.0594</v>
      </c>
      <c r="E16" s="16">
        <f t="shared" si="0"/>
        <v>200.78599409414522</v>
      </c>
      <c r="F16" s="16">
        <f t="shared" si="1"/>
        <v>121.70018703350524</v>
      </c>
      <c r="G16" s="16">
        <f t="shared" si="2"/>
        <v>195.64715005995458</v>
      </c>
      <c r="H16" s="18"/>
      <c r="I16" s="18"/>
    </row>
    <row r="17" spans="1:9" s="8" customFormat="1" ht="11.25">
      <c r="A17" s="14">
        <v>1940</v>
      </c>
      <c r="B17" s="15">
        <v>-0.0978</v>
      </c>
      <c r="C17" s="15">
        <v>0.0004</v>
      </c>
      <c r="D17" s="15">
        <v>0.0609</v>
      </c>
      <c r="E17" s="16">
        <f t="shared" si="0"/>
        <v>181.14912387173783</v>
      </c>
      <c r="F17" s="16">
        <f t="shared" si="1"/>
        <v>121.74886710831863</v>
      </c>
      <c r="G17" s="16">
        <f t="shared" si="2"/>
        <v>207.5620614986058</v>
      </c>
      <c r="H17" s="18"/>
      <c r="I17" s="18"/>
    </row>
    <row r="18" spans="1:9" s="8" customFormat="1" ht="11.25">
      <c r="A18" s="14">
        <v>1941</v>
      </c>
      <c r="B18" s="15">
        <v>-0.1159</v>
      </c>
      <c r="C18" s="15">
        <v>0.0006</v>
      </c>
      <c r="D18" s="15">
        <v>0.0093</v>
      </c>
      <c r="E18" s="16">
        <f t="shared" si="0"/>
        <v>160.1539404150034</v>
      </c>
      <c r="F18" s="16">
        <f t="shared" si="1"/>
        <v>121.82191642858362</v>
      </c>
      <c r="G18" s="16">
        <f t="shared" si="2"/>
        <v>209.49238867054285</v>
      </c>
      <c r="H18" s="18"/>
      <c r="I18" s="18"/>
    </row>
    <row r="19" spans="1:9" s="8" customFormat="1" ht="11.25">
      <c r="A19" s="14">
        <v>1942</v>
      </c>
      <c r="B19" s="15">
        <v>0.2034</v>
      </c>
      <c r="C19" s="15">
        <v>0.0027</v>
      </c>
      <c r="D19" s="15">
        <v>0.0322</v>
      </c>
      <c r="E19" s="16">
        <f t="shared" si="0"/>
        <v>192.7292518954151</v>
      </c>
      <c r="F19" s="16">
        <f t="shared" si="1"/>
        <v>122.15083560294079</v>
      </c>
      <c r="G19" s="16">
        <f t="shared" si="2"/>
        <v>216.23804358573435</v>
      </c>
      <c r="H19" s="18"/>
      <c r="I19" s="18"/>
    </row>
    <row r="20" spans="1:9" s="8" customFormat="1" ht="11.25">
      <c r="A20" s="14">
        <v>1943</v>
      </c>
      <c r="B20" s="15">
        <v>0.259</v>
      </c>
      <c r="C20" s="15">
        <v>0.0035</v>
      </c>
      <c r="D20" s="15">
        <v>0.0208</v>
      </c>
      <c r="E20" s="16">
        <f t="shared" si="0"/>
        <v>242.6461281363276</v>
      </c>
      <c r="F20" s="16">
        <f t="shared" si="1"/>
        <v>122.57836352755109</v>
      </c>
      <c r="G20" s="16">
        <f t="shared" si="2"/>
        <v>220.7357948923176</v>
      </c>
      <c r="H20" s="18"/>
      <c r="I20" s="18"/>
    </row>
    <row r="21" spans="1:9" s="8" customFormat="1" ht="11.25">
      <c r="A21" s="14">
        <v>1944</v>
      </c>
      <c r="B21" s="15">
        <v>0.1975</v>
      </c>
      <c r="C21" s="15">
        <v>0.0033</v>
      </c>
      <c r="D21" s="15">
        <v>0.0281</v>
      </c>
      <c r="E21" s="16">
        <f t="shared" si="0"/>
        <v>290.5687384432523</v>
      </c>
      <c r="F21" s="16">
        <f t="shared" si="1"/>
        <v>122.98287212719202</v>
      </c>
      <c r="G21" s="16">
        <f t="shared" si="2"/>
        <v>226.93847072879174</v>
      </c>
      <c r="H21" s="18"/>
      <c r="I21" s="18"/>
    </row>
    <row r="22" spans="1:9" s="8" customFormat="1" ht="11.25">
      <c r="A22" s="14">
        <v>1945</v>
      </c>
      <c r="B22" s="15">
        <v>0.3644</v>
      </c>
      <c r="C22" s="15">
        <v>0.0033</v>
      </c>
      <c r="D22" s="15">
        <v>0.1073</v>
      </c>
      <c r="E22" s="16">
        <f t="shared" si="0"/>
        <v>396.4519867319735</v>
      </c>
      <c r="F22" s="16">
        <f t="shared" si="1"/>
        <v>123.38871560521177</v>
      </c>
      <c r="G22" s="16">
        <f t="shared" si="2"/>
        <v>251.28896863799108</v>
      </c>
      <c r="H22" s="18"/>
      <c r="I22" s="18"/>
    </row>
    <row r="23" spans="1:9" s="8" customFormat="1" ht="11.25">
      <c r="A23" s="14">
        <v>1946</v>
      </c>
      <c r="B23" s="15">
        <v>-0.0807</v>
      </c>
      <c r="C23" s="15">
        <v>0.0035</v>
      </c>
      <c r="D23" s="15">
        <v>-0.001</v>
      </c>
      <c r="E23" s="16">
        <f t="shared" si="0"/>
        <v>364.4583114027032</v>
      </c>
      <c r="F23" s="16">
        <f t="shared" si="1"/>
        <v>123.82057610983001</v>
      </c>
      <c r="G23" s="16">
        <f t="shared" si="2"/>
        <v>251.03767966935308</v>
      </c>
      <c r="H23" s="19">
        <f aca="true" t="shared" si="3" ref="H23:H80">(E23/E13)^(1/($A23-$A3))-(F23/F13)^(1/($A23-$A3))</f>
        <v>0.020803896451069726</v>
      </c>
      <c r="I23" s="19">
        <f aca="true" t="shared" si="4" ref="I23:I80">(E23/E13)^(1/($A23-$A3))-(G23/G13)^(1/($A23-$A3))</f>
        <v>0.003501235149652171</v>
      </c>
    </row>
    <row r="24" spans="1:9" s="8" customFormat="1" ht="11.25">
      <c r="A24" s="14">
        <v>1947</v>
      </c>
      <c r="B24" s="15">
        <v>0.0571</v>
      </c>
      <c r="C24" s="15">
        <v>0.005</v>
      </c>
      <c r="D24" s="15">
        <v>-0.0263</v>
      </c>
      <c r="E24" s="16">
        <f t="shared" si="0"/>
        <v>385.26888098379754</v>
      </c>
      <c r="F24" s="16">
        <f t="shared" si="1"/>
        <v>124.43967899037915</v>
      </c>
      <c r="G24" s="16">
        <f t="shared" si="2"/>
        <v>244.4353886940491</v>
      </c>
      <c r="H24" s="19">
        <f t="shared" si="3"/>
        <v>0.04588413130134539</v>
      </c>
      <c r="I24" s="19">
        <f t="shared" si="4"/>
        <v>0.030149110899460485</v>
      </c>
    </row>
    <row r="25" spans="1:9" s="8" customFormat="1" ht="11.25">
      <c r="A25" s="14">
        <v>1948</v>
      </c>
      <c r="B25" s="15">
        <v>0.055</v>
      </c>
      <c r="C25" s="15">
        <v>0.0081</v>
      </c>
      <c r="D25" s="15">
        <v>0.034</v>
      </c>
      <c r="E25" s="16">
        <f t="shared" si="0"/>
        <v>406.4586694379064</v>
      </c>
      <c r="F25" s="16">
        <f t="shared" si="1"/>
        <v>125.44764039020122</v>
      </c>
      <c r="G25" s="16">
        <f t="shared" si="2"/>
        <v>252.74619190964677</v>
      </c>
      <c r="H25" s="19">
        <f t="shared" si="3"/>
        <v>0.034150878904485316</v>
      </c>
      <c r="I25" s="19">
        <f t="shared" si="4"/>
        <v>0.019865938672003036</v>
      </c>
    </row>
    <row r="26" spans="1:9" s="8" customFormat="1" ht="11.25">
      <c r="A26" s="14">
        <v>1949</v>
      </c>
      <c r="B26" s="15">
        <v>0.1879</v>
      </c>
      <c r="C26" s="15">
        <v>0.011</v>
      </c>
      <c r="D26" s="15">
        <v>0.0645</v>
      </c>
      <c r="E26" s="16">
        <f t="shared" si="0"/>
        <v>482.83225342528897</v>
      </c>
      <c r="F26" s="16">
        <f t="shared" si="1"/>
        <v>126.82756443449341</v>
      </c>
      <c r="G26" s="16">
        <f t="shared" si="2"/>
        <v>269.04832128781896</v>
      </c>
      <c r="H26" s="19">
        <f t="shared" si="3"/>
        <v>0.042782541773002114</v>
      </c>
      <c r="I26" s="19">
        <f t="shared" si="4"/>
        <v>0.028791613246589964</v>
      </c>
    </row>
    <row r="27" spans="1:9" s="8" customFormat="1" ht="11.25">
      <c r="A27" s="14">
        <v>1950</v>
      </c>
      <c r="B27" s="15">
        <v>0.3171</v>
      </c>
      <c r="C27" s="15">
        <v>0.012</v>
      </c>
      <c r="D27" s="15">
        <v>0.0006</v>
      </c>
      <c r="E27" s="16">
        <f t="shared" si="0"/>
        <v>635.9383609864481</v>
      </c>
      <c r="F27" s="16">
        <f t="shared" si="1"/>
        <v>128.34949520770732</v>
      </c>
      <c r="G27" s="16">
        <f t="shared" si="2"/>
        <v>269.20975028059166</v>
      </c>
      <c r="H27" s="19">
        <f t="shared" si="3"/>
        <v>0.06215888548362014</v>
      </c>
      <c r="I27" s="19">
        <f t="shared" si="4"/>
        <v>0.051714270364027204</v>
      </c>
    </row>
    <row r="28" spans="1:9" s="8" customFormat="1" ht="11.25">
      <c r="A28" s="14">
        <v>1951</v>
      </c>
      <c r="B28" s="15">
        <v>0.2402</v>
      </c>
      <c r="C28" s="15">
        <v>0.0149</v>
      </c>
      <c r="D28" s="15">
        <v>-0.0394</v>
      </c>
      <c r="E28" s="16">
        <f t="shared" si="0"/>
        <v>788.6907552953928</v>
      </c>
      <c r="F28" s="16">
        <f t="shared" si="1"/>
        <v>130.26190268630214</v>
      </c>
      <c r="G28" s="16">
        <f t="shared" si="2"/>
        <v>258.6028861195364</v>
      </c>
      <c r="H28" s="19">
        <f t="shared" si="3"/>
        <v>0.07962010750061488</v>
      </c>
      <c r="I28" s="19">
        <f t="shared" si="4"/>
        <v>0.07238911214657318</v>
      </c>
    </row>
    <row r="29" spans="1:9" s="8" customFormat="1" ht="11.25">
      <c r="A29" s="14">
        <v>1952</v>
      </c>
      <c r="B29" s="15">
        <v>0.1837</v>
      </c>
      <c r="C29" s="15">
        <v>0.0166</v>
      </c>
      <c r="D29" s="15">
        <v>0.0116</v>
      </c>
      <c r="E29" s="16">
        <f t="shared" si="0"/>
        <v>933.5732470431565</v>
      </c>
      <c r="F29" s="16">
        <f t="shared" si="1"/>
        <v>132.42425027089473</v>
      </c>
      <c r="G29" s="16">
        <f t="shared" si="2"/>
        <v>261.602679598523</v>
      </c>
      <c r="H29" s="19">
        <f t="shared" si="3"/>
        <v>0.0780357945581438</v>
      </c>
      <c r="I29" s="19">
        <f t="shared" si="4"/>
        <v>0.07251383221543595</v>
      </c>
    </row>
    <row r="30" spans="1:9" s="8" customFormat="1" ht="11.25">
      <c r="A30" s="14">
        <v>1953</v>
      </c>
      <c r="B30" s="15">
        <v>-0.0099</v>
      </c>
      <c r="C30" s="15">
        <v>0.0182</v>
      </c>
      <c r="D30" s="15">
        <v>0.0363</v>
      </c>
      <c r="E30" s="16">
        <f t="shared" si="0"/>
        <v>924.3308718974292</v>
      </c>
      <c r="F30" s="16">
        <f t="shared" si="1"/>
        <v>134.834371625825</v>
      </c>
      <c r="G30" s="16">
        <f t="shared" si="2"/>
        <v>271.0988568679494</v>
      </c>
      <c r="H30" s="19">
        <f t="shared" si="3"/>
        <v>0.06438380478580985</v>
      </c>
      <c r="I30" s="19">
        <f t="shared" si="4"/>
        <v>0.058831175207384234</v>
      </c>
    </row>
    <row r="31" spans="1:9" s="8" customFormat="1" ht="11.25">
      <c r="A31" s="14">
        <v>1954</v>
      </c>
      <c r="B31" s="15">
        <v>0.5262</v>
      </c>
      <c r="C31" s="15">
        <v>0.0086</v>
      </c>
      <c r="D31" s="15">
        <v>0.0719</v>
      </c>
      <c r="E31" s="16">
        <f t="shared" si="0"/>
        <v>1410.7137766898566</v>
      </c>
      <c r="F31" s="16">
        <f t="shared" si="1"/>
        <v>135.9939472218071</v>
      </c>
      <c r="G31" s="16">
        <f t="shared" si="2"/>
        <v>290.59086467675496</v>
      </c>
      <c r="H31" s="19">
        <f t="shared" si="3"/>
        <v>0.07716398528350155</v>
      </c>
      <c r="I31" s="19">
        <f t="shared" si="4"/>
        <v>0.06976631931122124</v>
      </c>
    </row>
    <row r="32" spans="1:9" s="8" customFormat="1" ht="11.25">
      <c r="A32" s="14">
        <v>1955</v>
      </c>
      <c r="B32" s="15">
        <v>0.3156</v>
      </c>
      <c r="C32" s="15">
        <v>0.0157</v>
      </c>
      <c r="D32" s="15">
        <v>-0.013</v>
      </c>
      <c r="E32" s="16">
        <f t="shared" si="0"/>
        <v>1855.935044613175</v>
      </c>
      <c r="F32" s="16">
        <f t="shared" si="1"/>
        <v>138.1290521931895</v>
      </c>
      <c r="G32" s="16">
        <f t="shared" si="2"/>
        <v>286.81318343595717</v>
      </c>
      <c r="H32" s="19">
        <f t="shared" si="3"/>
        <v>0.0745775200412988</v>
      </c>
      <c r="I32" s="19">
        <f t="shared" si="4"/>
        <v>0.07360262611725332</v>
      </c>
    </row>
    <row r="33" spans="1:9" s="8" customFormat="1" ht="11.25">
      <c r="A33" s="14">
        <v>1956</v>
      </c>
      <c r="B33" s="15">
        <v>0.0656</v>
      </c>
      <c r="C33" s="15">
        <v>0.0246</v>
      </c>
      <c r="D33" s="15">
        <v>-0.0559</v>
      </c>
      <c r="E33" s="16">
        <f t="shared" si="0"/>
        <v>1977.6843835397995</v>
      </c>
      <c r="F33" s="16">
        <f t="shared" si="1"/>
        <v>141.52702687714196</v>
      </c>
      <c r="G33" s="16">
        <f t="shared" si="2"/>
        <v>270.7803264818872</v>
      </c>
      <c r="H33" s="19">
        <f t="shared" si="3"/>
        <v>0.08153669486223514</v>
      </c>
      <c r="I33" s="19">
        <f t="shared" si="4"/>
        <v>0.08444951730062167</v>
      </c>
    </row>
    <row r="34" spans="1:9" s="8" customFormat="1" ht="11.25">
      <c r="A34" s="14">
        <v>1957</v>
      </c>
      <c r="B34" s="15">
        <v>-0.1078</v>
      </c>
      <c r="C34" s="15">
        <v>0.0314</v>
      </c>
      <c r="D34" s="15">
        <v>0.0745</v>
      </c>
      <c r="E34" s="16">
        <f t="shared" si="0"/>
        <v>1764.4900069942091</v>
      </c>
      <c r="F34" s="16">
        <f t="shared" si="1"/>
        <v>145.97097552108423</v>
      </c>
      <c r="G34" s="16">
        <f t="shared" si="2"/>
        <v>290.95346080478777</v>
      </c>
      <c r="H34" s="19">
        <f t="shared" si="3"/>
        <v>0.0710417125449947</v>
      </c>
      <c r="I34" s="19">
        <f t="shared" si="4"/>
        <v>0.07030430452903658</v>
      </c>
    </row>
    <row r="35" spans="1:9" s="8" customFormat="1" ht="11.25">
      <c r="A35" s="14">
        <v>1958</v>
      </c>
      <c r="B35" s="15">
        <v>0.4336</v>
      </c>
      <c r="C35" s="15">
        <v>0.0154</v>
      </c>
      <c r="D35" s="15">
        <v>-0.061</v>
      </c>
      <c r="E35" s="16">
        <f t="shared" si="0"/>
        <v>2529.5728740268983</v>
      </c>
      <c r="F35" s="16">
        <f t="shared" si="1"/>
        <v>148.21892854410893</v>
      </c>
      <c r="G35" s="16">
        <f t="shared" si="2"/>
        <v>273.2052996956957</v>
      </c>
      <c r="H35" s="19">
        <f t="shared" si="3"/>
        <v>0.08734994962001141</v>
      </c>
      <c r="I35" s="19">
        <f t="shared" si="4"/>
        <v>0.09182545336411962</v>
      </c>
    </row>
    <row r="36" spans="1:9" s="8" customFormat="1" ht="11.25">
      <c r="A36" s="14">
        <v>1959</v>
      </c>
      <c r="B36" s="15">
        <v>0.1196</v>
      </c>
      <c r="C36" s="15">
        <v>0.0295</v>
      </c>
      <c r="D36" s="15">
        <v>-0.0226</v>
      </c>
      <c r="E36" s="16">
        <f aca="true" t="shared" si="5" ref="E36:E67">E35*(1+B36)</f>
        <v>2832.109789760515</v>
      </c>
      <c r="F36" s="16">
        <f aca="true" t="shared" si="6" ref="F36:F67">F35*(1+C36)</f>
        <v>152.59138693616015</v>
      </c>
      <c r="G36" s="16">
        <f aca="true" t="shared" si="7" ref="G36:G67">G35*(1+D36)</f>
        <v>267.03085992257303</v>
      </c>
      <c r="H36" s="19">
        <f t="shared" si="3"/>
        <v>0.08319587585269606</v>
      </c>
      <c r="I36" s="19">
        <f t="shared" si="4"/>
        <v>0.09286179025070995</v>
      </c>
    </row>
    <row r="37" spans="1:9" s="8" customFormat="1" ht="11.25">
      <c r="A37" s="14">
        <v>1960</v>
      </c>
      <c r="B37" s="15">
        <v>-0.0047</v>
      </c>
      <c r="C37" s="15">
        <v>0.0266</v>
      </c>
      <c r="D37" s="15">
        <v>0.1378</v>
      </c>
      <c r="E37" s="16">
        <f t="shared" si="5"/>
        <v>2818.7988737486403</v>
      </c>
      <c r="F37" s="16">
        <f t="shared" si="6"/>
        <v>156.650317828662</v>
      </c>
      <c r="G37" s="16">
        <f t="shared" si="7"/>
        <v>303.82771241990355</v>
      </c>
      <c r="H37" s="19">
        <f t="shared" si="3"/>
        <v>0.06727681635690974</v>
      </c>
      <c r="I37" s="19">
        <f t="shared" si="4"/>
        <v>0.07122273686421088</v>
      </c>
    </row>
    <row r="38" spans="1:9" s="8" customFormat="1" ht="11.25">
      <c r="A38" s="14">
        <v>1961</v>
      </c>
      <c r="B38" s="15">
        <v>0.2689</v>
      </c>
      <c r="C38" s="15">
        <v>0.0213</v>
      </c>
      <c r="D38" s="15">
        <v>0.0097</v>
      </c>
      <c r="E38" s="16">
        <f t="shared" si="5"/>
        <v>3576.7738908996494</v>
      </c>
      <c r="F38" s="16">
        <f t="shared" si="6"/>
        <v>159.98696959841251</v>
      </c>
      <c r="G38" s="16">
        <f t="shared" si="7"/>
        <v>306.77484123037664</v>
      </c>
      <c r="H38" s="19">
        <f t="shared" si="3"/>
        <v>0.06819230920114983</v>
      </c>
      <c r="I38" s="19">
        <f t="shared" si="4"/>
        <v>0.06994496691580032</v>
      </c>
    </row>
    <row r="39" spans="1:9" s="8" customFormat="1" ht="11.25">
      <c r="A39" s="14">
        <v>1962</v>
      </c>
      <c r="B39" s="15">
        <v>-0.0873</v>
      </c>
      <c r="C39" s="15">
        <v>0.0273</v>
      </c>
      <c r="D39" s="15">
        <v>0.0689</v>
      </c>
      <c r="E39" s="16">
        <f t="shared" si="5"/>
        <v>3264.52153022411</v>
      </c>
      <c r="F39" s="16">
        <f t="shared" si="6"/>
        <v>164.3546138684492</v>
      </c>
      <c r="G39" s="16">
        <f t="shared" si="7"/>
        <v>327.91162779114956</v>
      </c>
      <c r="H39" s="19">
        <f t="shared" si="3"/>
        <v>0.05373356088004799</v>
      </c>
      <c r="I39" s="19">
        <f t="shared" si="4"/>
        <v>0.05323297595648335</v>
      </c>
    </row>
    <row r="40" spans="1:9" s="8" customFormat="1" ht="11.25">
      <c r="A40" s="14">
        <v>1963</v>
      </c>
      <c r="B40" s="15">
        <v>0.228</v>
      </c>
      <c r="C40" s="15">
        <v>0.0312</v>
      </c>
      <c r="D40" s="15">
        <v>0.0121</v>
      </c>
      <c r="E40" s="16">
        <f t="shared" si="5"/>
        <v>4008.832439115207</v>
      </c>
      <c r="F40" s="16">
        <f t="shared" si="6"/>
        <v>169.4824778211448</v>
      </c>
      <c r="G40" s="16">
        <f t="shared" si="7"/>
        <v>331.87935848742245</v>
      </c>
      <c r="H40" s="19">
        <f t="shared" si="3"/>
        <v>0.06461632367588588</v>
      </c>
      <c r="I40" s="19">
        <f t="shared" si="4"/>
        <v>0.06595135178352085</v>
      </c>
    </row>
    <row r="41" spans="1:9" s="8" customFormat="1" ht="11.25">
      <c r="A41" s="14">
        <v>1964</v>
      </c>
      <c r="B41" s="15">
        <v>0.1648</v>
      </c>
      <c r="C41" s="15">
        <v>0.0354</v>
      </c>
      <c r="D41" s="15">
        <v>0.0351</v>
      </c>
      <c r="E41" s="16">
        <f t="shared" si="5"/>
        <v>4669.488025081393</v>
      </c>
      <c r="F41" s="16">
        <f t="shared" si="6"/>
        <v>175.48215753601335</v>
      </c>
      <c r="G41" s="16">
        <f t="shared" si="7"/>
        <v>343.528323970331</v>
      </c>
      <c r="H41" s="19">
        <f t="shared" si="3"/>
        <v>0.04884689115531171</v>
      </c>
      <c r="I41" s="19">
        <f t="shared" si="4"/>
        <v>0.05327205245979538</v>
      </c>
    </row>
    <row r="42" spans="1:9" s="8" customFormat="1" ht="11.25">
      <c r="A42" s="14">
        <v>1965</v>
      </c>
      <c r="B42" s="15">
        <v>0.1245</v>
      </c>
      <c r="C42" s="15">
        <v>0.0393</v>
      </c>
      <c r="D42" s="15">
        <v>0.0071</v>
      </c>
      <c r="E42" s="16">
        <f t="shared" si="5"/>
        <v>5250.839284204027</v>
      </c>
      <c r="F42" s="16">
        <f t="shared" si="6"/>
        <v>182.37860632717866</v>
      </c>
      <c r="G42" s="16">
        <f t="shared" si="7"/>
        <v>345.96737507052035</v>
      </c>
      <c r="H42" s="19">
        <f t="shared" si="3"/>
        <v>0.039383904937034364</v>
      </c>
      <c r="I42" s="19">
        <f t="shared" si="4"/>
        <v>0.043955945712846445</v>
      </c>
    </row>
    <row r="43" spans="1:9" s="8" customFormat="1" ht="11.25">
      <c r="A43" s="14">
        <v>1966</v>
      </c>
      <c r="B43" s="15">
        <v>-0.1006</v>
      </c>
      <c r="C43" s="15">
        <v>0.0476</v>
      </c>
      <c r="D43" s="15">
        <v>0.0365</v>
      </c>
      <c r="E43" s="16">
        <f t="shared" si="5"/>
        <v>4722.604852213101</v>
      </c>
      <c r="F43" s="16">
        <f t="shared" si="6"/>
        <v>191.05982798835237</v>
      </c>
      <c r="G43" s="16">
        <f t="shared" si="7"/>
        <v>358.59518426059435</v>
      </c>
      <c r="H43" s="19">
        <f t="shared" si="3"/>
        <v>0.029364719575359022</v>
      </c>
      <c r="I43" s="19">
        <f t="shared" si="4"/>
        <v>0.03033925551271799</v>
      </c>
    </row>
    <row r="44" spans="1:9" s="8" customFormat="1" ht="11.25">
      <c r="A44" s="14">
        <v>1967</v>
      </c>
      <c r="B44" s="15">
        <v>0.2398</v>
      </c>
      <c r="C44" s="15">
        <v>0.0421</v>
      </c>
      <c r="D44" s="15">
        <v>-0.0919</v>
      </c>
      <c r="E44" s="16">
        <f t="shared" si="5"/>
        <v>5855.085495773803</v>
      </c>
      <c r="F44" s="16">
        <f t="shared" si="6"/>
        <v>199.103446746662</v>
      </c>
      <c r="G44" s="16">
        <f t="shared" si="7"/>
        <v>325.6402868270457</v>
      </c>
      <c r="H44" s="19">
        <f t="shared" si="3"/>
        <v>0.04616537828397571</v>
      </c>
      <c r="I44" s="19">
        <f t="shared" si="4"/>
        <v>0.0561598996609316</v>
      </c>
    </row>
    <row r="45" spans="1:9" s="8" customFormat="1" ht="11.25">
      <c r="A45" s="14">
        <v>1968</v>
      </c>
      <c r="B45" s="15">
        <v>0.1106</v>
      </c>
      <c r="C45" s="15">
        <v>0.0521</v>
      </c>
      <c r="D45" s="15">
        <v>-0.0026</v>
      </c>
      <c r="E45" s="16">
        <f t="shared" si="5"/>
        <v>6502.657951606386</v>
      </c>
      <c r="F45" s="16">
        <f t="shared" si="6"/>
        <v>209.4767363221631</v>
      </c>
      <c r="G45" s="16">
        <f t="shared" si="7"/>
        <v>324.7936220812954</v>
      </c>
      <c r="H45" s="19">
        <f t="shared" si="3"/>
        <v>0.030893512734470052</v>
      </c>
      <c r="I45" s="19">
        <f t="shared" si="4"/>
        <v>0.039654242641049775</v>
      </c>
    </row>
    <row r="46" spans="1:9" s="8" customFormat="1" ht="11.25">
      <c r="A46" s="14">
        <v>1969</v>
      </c>
      <c r="B46" s="15">
        <v>-0.085</v>
      </c>
      <c r="C46" s="15">
        <v>0.0658</v>
      </c>
      <c r="D46" s="15">
        <v>-0.0508</v>
      </c>
      <c r="E46" s="16">
        <f t="shared" si="5"/>
        <v>5949.932025719843</v>
      </c>
      <c r="F46" s="16">
        <f t="shared" si="6"/>
        <v>223.26030557216146</v>
      </c>
      <c r="G46" s="16">
        <f t="shared" si="7"/>
        <v>308.2941060795656</v>
      </c>
      <c r="H46" s="19">
        <f t="shared" si="3"/>
        <v>0.018604428925581562</v>
      </c>
      <c r="I46" s="19">
        <f t="shared" si="4"/>
        <v>0.030604994712143174</v>
      </c>
    </row>
    <row r="47" spans="1:9" s="8" customFormat="1" ht="11.25">
      <c r="A47" s="14">
        <v>1970</v>
      </c>
      <c r="B47" s="15">
        <v>0.0401</v>
      </c>
      <c r="C47" s="15">
        <v>0.0653</v>
      </c>
      <c r="D47" s="15">
        <v>0.121</v>
      </c>
      <c r="E47" s="16">
        <f t="shared" si="5"/>
        <v>6188.524299951209</v>
      </c>
      <c r="F47" s="16">
        <f t="shared" si="6"/>
        <v>237.83920352602357</v>
      </c>
      <c r="G47" s="16">
        <f t="shared" si="7"/>
        <v>345.597692915193</v>
      </c>
      <c r="H47" s="19">
        <f t="shared" si="3"/>
        <v>0.019004095556630407</v>
      </c>
      <c r="I47" s="19">
        <f t="shared" si="4"/>
        <v>0.03364101080772475</v>
      </c>
    </row>
    <row r="48" spans="1:9" s="8" customFormat="1" ht="11.25">
      <c r="A48" s="14">
        <v>1971</v>
      </c>
      <c r="B48" s="15">
        <v>0.1431</v>
      </c>
      <c r="C48" s="15">
        <v>0.0439</v>
      </c>
      <c r="D48" s="15">
        <v>0.1323</v>
      </c>
      <c r="E48" s="16">
        <f t="shared" si="5"/>
        <v>7074.102127274227</v>
      </c>
      <c r="F48" s="16">
        <f t="shared" si="6"/>
        <v>248.28034456081602</v>
      </c>
      <c r="G48" s="16">
        <f t="shared" si="7"/>
        <v>391.32026768787307</v>
      </c>
      <c r="H48" s="19">
        <f t="shared" si="3"/>
        <v>0.01247049952228374</v>
      </c>
      <c r="I48" s="19">
        <f t="shared" si="4"/>
        <v>0.022442022140350515</v>
      </c>
    </row>
    <row r="49" spans="1:9" s="8" customFormat="1" ht="11.25">
      <c r="A49" s="14">
        <v>1972</v>
      </c>
      <c r="B49" s="15">
        <v>0.1898</v>
      </c>
      <c r="C49" s="15">
        <v>0.0384</v>
      </c>
      <c r="D49" s="15">
        <v>0.0568</v>
      </c>
      <c r="E49" s="16">
        <f t="shared" si="5"/>
        <v>8416.766711030876</v>
      </c>
      <c r="F49" s="16">
        <f t="shared" si="6"/>
        <v>257.81430979195136</v>
      </c>
      <c r="G49" s="16">
        <f t="shared" si="7"/>
        <v>413.5472588925442</v>
      </c>
      <c r="H49" s="19">
        <f t="shared" si="3"/>
        <v>0.02572887822003822</v>
      </c>
      <c r="I49" s="19">
        <f t="shared" si="4"/>
        <v>0.036825876493505216</v>
      </c>
    </row>
    <row r="50" spans="1:9" s="8" customFormat="1" ht="11.25">
      <c r="A50" s="14">
        <v>1973</v>
      </c>
      <c r="B50" s="15">
        <v>-0.1466</v>
      </c>
      <c r="C50" s="15">
        <v>0.0693</v>
      </c>
      <c r="D50" s="15">
        <v>-0.0111</v>
      </c>
      <c r="E50" s="16">
        <f t="shared" si="5"/>
        <v>7182.868711193749</v>
      </c>
      <c r="F50" s="16">
        <f t="shared" si="6"/>
        <v>275.68084146053354</v>
      </c>
      <c r="G50" s="16">
        <f t="shared" si="7"/>
        <v>408.95688431883696</v>
      </c>
      <c r="H50" s="19">
        <f t="shared" si="3"/>
        <v>0.004966280988557559</v>
      </c>
      <c r="I50" s="19">
        <f t="shared" si="4"/>
        <v>0.019092636842128252</v>
      </c>
    </row>
    <row r="51" spans="1:9" s="8" customFormat="1" ht="11.25">
      <c r="A51" s="14">
        <v>1974</v>
      </c>
      <c r="B51" s="15">
        <v>-0.2647</v>
      </c>
      <c r="C51" s="15">
        <v>0.08</v>
      </c>
      <c r="D51" s="15">
        <v>0.0435</v>
      </c>
      <c r="E51" s="16">
        <f t="shared" si="5"/>
        <v>5281.563363340764</v>
      </c>
      <c r="F51" s="16">
        <f t="shared" si="6"/>
        <v>297.73530877737625</v>
      </c>
      <c r="G51" s="16">
        <f t="shared" si="7"/>
        <v>426.7465087867064</v>
      </c>
      <c r="H51" s="19">
        <f t="shared" si="3"/>
        <v>-0.020608196211234775</v>
      </c>
      <c r="I51" s="19">
        <f t="shared" si="4"/>
        <v>-0.0047274232855181175</v>
      </c>
    </row>
    <row r="52" spans="1:9" s="8" customFormat="1" ht="11.25">
      <c r="A52" s="14">
        <v>1975</v>
      </c>
      <c r="B52" s="15">
        <v>0.372</v>
      </c>
      <c r="C52" s="15">
        <v>0.058</v>
      </c>
      <c r="D52" s="15">
        <v>0.0919</v>
      </c>
      <c r="E52" s="16">
        <f t="shared" si="5"/>
        <v>7246.304934503528</v>
      </c>
      <c r="F52" s="16">
        <f t="shared" si="6"/>
        <v>315.0039566864641</v>
      </c>
      <c r="G52" s="16">
        <f t="shared" si="7"/>
        <v>465.9645129442047</v>
      </c>
      <c r="H52" s="19">
        <f t="shared" si="3"/>
        <v>-0.011466198157329632</v>
      </c>
      <c r="I52" s="19">
        <f t="shared" si="4"/>
        <v>0.001235942863564654</v>
      </c>
    </row>
    <row r="53" spans="1:9" s="8" customFormat="1" ht="11.25">
      <c r="A53" s="14">
        <v>1976</v>
      </c>
      <c r="B53" s="15">
        <v>0.2384</v>
      </c>
      <c r="C53" s="15">
        <v>0.0508</v>
      </c>
      <c r="D53" s="15">
        <v>0.1675</v>
      </c>
      <c r="E53" s="16">
        <f t="shared" si="5"/>
        <v>8973.824030889169</v>
      </c>
      <c r="F53" s="16">
        <f t="shared" si="6"/>
        <v>331.0061576861365</v>
      </c>
      <c r="G53" s="16">
        <f t="shared" si="7"/>
        <v>544.013568862359</v>
      </c>
      <c r="H53" s="19">
        <f t="shared" si="3"/>
        <v>0.004759744965705526</v>
      </c>
      <c r="I53" s="19">
        <f t="shared" si="4"/>
        <v>0.011560600643203411</v>
      </c>
    </row>
    <row r="54" spans="1:9" s="8" customFormat="1" ht="11.25">
      <c r="A54" s="14">
        <v>1977</v>
      </c>
      <c r="B54" s="15">
        <v>-0.0718</v>
      </c>
      <c r="C54" s="15">
        <v>0.0512</v>
      </c>
      <c r="D54" s="15">
        <v>-0.0067</v>
      </c>
      <c r="E54" s="16">
        <f t="shared" si="5"/>
        <v>8329.503465471327</v>
      </c>
      <c r="F54" s="16">
        <f t="shared" si="6"/>
        <v>347.9536729596666</v>
      </c>
      <c r="G54" s="16">
        <f t="shared" si="7"/>
        <v>540.3686779509811</v>
      </c>
      <c r="H54" s="19">
        <f t="shared" si="3"/>
        <v>-0.010524544429807436</v>
      </c>
      <c r="I54" s="19">
        <f t="shared" si="4"/>
        <v>-0.007865369687521273</v>
      </c>
    </row>
    <row r="55" spans="1:9" s="8" customFormat="1" ht="11.25">
      <c r="A55" s="14">
        <v>1978</v>
      </c>
      <c r="B55" s="15">
        <v>0.0656</v>
      </c>
      <c r="C55" s="15">
        <v>0.0718</v>
      </c>
      <c r="D55" s="15">
        <v>-0.0116</v>
      </c>
      <c r="E55" s="16">
        <f t="shared" si="5"/>
        <v>8875.918892806247</v>
      </c>
      <c r="F55" s="16">
        <f t="shared" si="6"/>
        <v>372.9367466781707</v>
      </c>
      <c r="G55" s="16">
        <f t="shared" si="7"/>
        <v>534.1004012867497</v>
      </c>
      <c r="H55" s="19">
        <f t="shared" si="3"/>
        <v>-0.013581525021114205</v>
      </c>
      <c r="I55" s="19">
        <f t="shared" si="4"/>
        <v>-0.009503348014068491</v>
      </c>
    </row>
    <row r="56" spans="1:9" s="8" customFormat="1" ht="11.25">
      <c r="A56" s="14">
        <v>1979</v>
      </c>
      <c r="B56" s="15">
        <v>0.1844</v>
      </c>
      <c r="C56" s="15">
        <v>0.1038</v>
      </c>
      <c r="D56" s="15">
        <v>-0.0122</v>
      </c>
      <c r="E56" s="16">
        <f t="shared" si="5"/>
        <v>10512.63833663972</v>
      </c>
      <c r="F56" s="16">
        <f t="shared" si="6"/>
        <v>411.6475809833649</v>
      </c>
      <c r="G56" s="16">
        <f t="shared" si="7"/>
        <v>527.5843763910514</v>
      </c>
      <c r="H56" s="19">
        <f t="shared" si="3"/>
        <v>-0.002195415353696939</v>
      </c>
      <c r="I56" s="19">
        <f t="shared" si="4"/>
        <v>0.0016419872130271074</v>
      </c>
    </row>
    <row r="57" spans="1:9" s="8" customFormat="1" ht="11.25">
      <c r="A57" s="14">
        <v>1980</v>
      </c>
      <c r="B57" s="15">
        <v>0.3242</v>
      </c>
      <c r="C57" s="15">
        <v>0.1124</v>
      </c>
      <c r="D57" s="15">
        <v>-0.0395</v>
      </c>
      <c r="E57" s="16">
        <f t="shared" si="5"/>
        <v>13920.835685378319</v>
      </c>
      <c r="F57" s="16">
        <f t="shared" si="6"/>
        <v>457.9167690858951</v>
      </c>
      <c r="G57" s="16">
        <f t="shared" si="7"/>
        <v>506.74479352360487</v>
      </c>
      <c r="H57" s="19">
        <f t="shared" si="3"/>
        <v>0.008070269218241277</v>
      </c>
      <c r="I57" s="19">
        <f t="shared" si="4"/>
        <v>0.022046351862749836</v>
      </c>
    </row>
    <row r="58" spans="1:9" s="8" customFormat="1" ht="11.25">
      <c r="A58" s="14">
        <v>1981</v>
      </c>
      <c r="B58" s="15">
        <v>-0.0491</v>
      </c>
      <c r="C58" s="15">
        <v>0.1471</v>
      </c>
      <c r="D58" s="15">
        <v>0.0185</v>
      </c>
      <c r="E58" s="16">
        <f t="shared" si="5"/>
        <v>13237.322653226243</v>
      </c>
      <c r="F58" s="16">
        <f t="shared" si="6"/>
        <v>525.2763258184303</v>
      </c>
      <c r="G58" s="16">
        <f t="shared" si="7"/>
        <v>516.1195722037916</v>
      </c>
      <c r="H58" s="19">
        <f t="shared" si="3"/>
        <v>-0.00635314340709936</v>
      </c>
      <c r="I58" s="19">
        <f t="shared" si="4"/>
        <v>0.01788910739577987</v>
      </c>
    </row>
    <row r="59" spans="1:9" s="8" customFormat="1" ht="11.25">
      <c r="A59" s="14">
        <v>1982</v>
      </c>
      <c r="B59" s="15">
        <v>0.2141</v>
      </c>
      <c r="C59" s="15">
        <v>0.1054</v>
      </c>
      <c r="D59" s="15">
        <v>0.4035</v>
      </c>
      <c r="E59" s="16">
        <f t="shared" si="5"/>
        <v>16071.433433281982</v>
      </c>
      <c r="F59" s="16">
        <f t="shared" si="6"/>
        <v>580.6404505596929</v>
      </c>
      <c r="G59" s="16">
        <f t="shared" si="7"/>
        <v>724.3738195880214</v>
      </c>
      <c r="H59" s="19">
        <f t="shared" si="3"/>
        <v>-0.008560299729018173</v>
      </c>
      <c r="I59" s="19">
        <f t="shared" si="4"/>
        <v>0.004446296162102126</v>
      </c>
    </row>
    <row r="60" spans="1:9" s="8" customFormat="1" ht="11.25">
      <c r="A60" s="14">
        <v>1983</v>
      </c>
      <c r="B60" s="15">
        <v>0.2251</v>
      </c>
      <c r="C60" s="15">
        <v>0.088</v>
      </c>
      <c r="D60" s="15">
        <v>0.0068</v>
      </c>
      <c r="E60" s="16">
        <f t="shared" si="5"/>
        <v>19689.113099113758</v>
      </c>
      <c r="F60" s="16">
        <f t="shared" si="6"/>
        <v>631.7368102089459</v>
      </c>
      <c r="G60" s="16">
        <f t="shared" si="7"/>
        <v>729.2995615612199</v>
      </c>
      <c r="H60" s="19">
        <f t="shared" si="3"/>
        <v>0.009378006445350584</v>
      </c>
      <c r="I60" s="19">
        <f t="shared" si="4"/>
        <v>0.0223648924326576</v>
      </c>
    </row>
    <row r="61" spans="1:9" s="8" customFormat="1" ht="11.25">
      <c r="A61" s="14">
        <v>1984</v>
      </c>
      <c r="B61" s="15">
        <v>0.0627</v>
      </c>
      <c r="C61" s="15">
        <v>0.0985</v>
      </c>
      <c r="D61" s="15">
        <v>0.1543</v>
      </c>
      <c r="E61" s="16">
        <f t="shared" si="5"/>
        <v>20923.62049042819</v>
      </c>
      <c r="F61" s="16">
        <f t="shared" si="6"/>
        <v>693.9628860145272</v>
      </c>
      <c r="G61" s="16">
        <f t="shared" si="7"/>
        <v>841.8304839101162</v>
      </c>
      <c r="H61" s="19">
        <f t="shared" si="3"/>
        <v>0.02803857274181487</v>
      </c>
      <c r="I61" s="19">
        <f t="shared" si="4"/>
        <v>0.036704134888163154</v>
      </c>
    </row>
    <row r="62" spans="1:9" s="8" customFormat="1" ht="11.25">
      <c r="A62" s="14">
        <v>1985</v>
      </c>
      <c r="B62" s="15">
        <v>0.3216</v>
      </c>
      <c r="C62" s="15">
        <v>0.0772</v>
      </c>
      <c r="D62" s="15">
        <v>0.3097</v>
      </c>
      <c r="E62" s="16">
        <f t="shared" si="5"/>
        <v>27652.6568401499</v>
      </c>
      <c r="F62" s="16">
        <f t="shared" si="6"/>
        <v>747.5368208148486</v>
      </c>
      <c r="G62" s="16">
        <f t="shared" si="7"/>
        <v>1102.545384777079</v>
      </c>
      <c r="H62" s="19">
        <f t="shared" si="3"/>
        <v>0.025097259043132425</v>
      </c>
      <c r="I62" s="19">
        <f t="shared" si="4"/>
        <v>0.02525027269960578</v>
      </c>
    </row>
    <row r="63" spans="1:9" s="8" customFormat="1" ht="11.25">
      <c r="A63" s="14">
        <v>1986</v>
      </c>
      <c r="B63" s="15">
        <v>0.1847</v>
      </c>
      <c r="C63" s="15">
        <v>0.0616</v>
      </c>
      <c r="D63" s="15">
        <v>0.2444</v>
      </c>
      <c r="E63" s="16">
        <f t="shared" si="5"/>
        <v>32760.10255852559</v>
      </c>
      <c r="F63" s="16">
        <f t="shared" si="6"/>
        <v>793.5850889770434</v>
      </c>
      <c r="G63" s="16">
        <f t="shared" si="7"/>
        <v>1372.007476816597</v>
      </c>
      <c r="H63" s="19">
        <f t="shared" si="3"/>
        <v>0.02219586301861054</v>
      </c>
      <c r="I63" s="19">
        <f t="shared" si="4"/>
        <v>0.01954775795514241</v>
      </c>
    </row>
    <row r="64" spans="1:9" s="8" customFormat="1" ht="11.25">
      <c r="A64" s="14">
        <v>1987</v>
      </c>
      <c r="B64" s="15">
        <v>0.0523</v>
      </c>
      <c r="C64" s="15">
        <v>0.0547</v>
      </c>
      <c r="D64" s="15">
        <v>-0.0269</v>
      </c>
      <c r="E64" s="16">
        <f t="shared" si="5"/>
        <v>34473.45592233648</v>
      </c>
      <c r="F64" s="16">
        <f t="shared" si="6"/>
        <v>836.9941933440876</v>
      </c>
      <c r="G64" s="16">
        <f t="shared" si="7"/>
        <v>1335.1004756902305</v>
      </c>
      <c r="H64" s="19">
        <f t="shared" si="3"/>
        <v>0.028737249494612316</v>
      </c>
      <c r="I64" s="19">
        <f t="shared" si="4"/>
        <v>0.02733815922338545</v>
      </c>
    </row>
    <row r="65" spans="1:9" s="8" customFormat="1" ht="11.25">
      <c r="A65" s="14">
        <v>1988</v>
      </c>
      <c r="B65" s="15">
        <v>0.1681</v>
      </c>
      <c r="C65" s="15">
        <v>0.0635</v>
      </c>
      <c r="D65" s="15">
        <v>0.0967</v>
      </c>
      <c r="E65" s="16">
        <f t="shared" si="5"/>
        <v>40268.443862881235</v>
      </c>
      <c r="F65" s="16">
        <f t="shared" si="6"/>
        <v>890.1433246214372</v>
      </c>
      <c r="G65" s="16">
        <f t="shared" si="7"/>
        <v>1464.2046916894758</v>
      </c>
      <c r="H65" s="19">
        <f t="shared" si="3"/>
        <v>0.03408465822242612</v>
      </c>
      <c r="I65" s="19">
        <f t="shared" si="4"/>
        <v>0.02682615471421701</v>
      </c>
    </row>
    <row r="66" spans="1:9" s="8" customFormat="1" ht="11.25">
      <c r="A66" s="14">
        <v>1989</v>
      </c>
      <c r="B66" s="15">
        <v>0.3149</v>
      </c>
      <c r="C66" s="15">
        <v>0.0837</v>
      </c>
      <c r="D66" s="15">
        <v>0.1811</v>
      </c>
      <c r="E66" s="16">
        <f t="shared" si="5"/>
        <v>52948.976835302536</v>
      </c>
      <c r="F66" s="16">
        <f t="shared" si="6"/>
        <v>964.6483208922514</v>
      </c>
      <c r="G66" s="16">
        <f t="shared" si="7"/>
        <v>1729.3721613544399</v>
      </c>
      <c r="H66" s="19">
        <f t="shared" si="3"/>
        <v>0.04069540672793104</v>
      </c>
      <c r="I66" s="19">
        <f t="shared" si="4"/>
        <v>0.02303728256970672</v>
      </c>
    </row>
    <row r="67" spans="1:9" s="8" customFormat="1" ht="11.25">
      <c r="A67" s="14">
        <v>1990</v>
      </c>
      <c r="B67" s="15">
        <v>-0.0317</v>
      </c>
      <c r="C67" s="15">
        <v>0.0781</v>
      </c>
      <c r="D67" s="15">
        <v>0.0618</v>
      </c>
      <c r="E67" s="16">
        <f t="shared" si="5"/>
        <v>51270.49426962345</v>
      </c>
      <c r="F67" s="16">
        <f t="shared" si="6"/>
        <v>1039.9873547539362</v>
      </c>
      <c r="G67" s="16">
        <f t="shared" si="7"/>
        <v>1836.2473609261444</v>
      </c>
      <c r="H67" s="19">
        <f t="shared" si="3"/>
        <v>0.02549149711997356</v>
      </c>
      <c r="I67" s="19">
        <f t="shared" si="4"/>
        <v>0.0008672472476385362</v>
      </c>
    </row>
    <row r="68" spans="1:9" s="8" customFormat="1" ht="11.25">
      <c r="A68" s="14">
        <v>1991</v>
      </c>
      <c r="B68" s="15">
        <v>0.3057</v>
      </c>
      <c r="C68" s="15">
        <v>0.07</v>
      </c>
      <c r="D68" s="15">
        <v>0.0903</v>
      </c>
      <c r="E68" s="16">
        <f aca="true" t="shared" si="8" ref="E68:E80">E67*(1+B68)</f>
        <v>66943.88436784735</v>
      </c>
      <c r="F68" s="16">
        <f aca="true" t="shared" si="9" ref="F68:F80">F67*(1+C68)</f>
        <v>1112.7864695867117</v>
      </c>
      <c r="G68" s="16">
        <f aca="true" t="shared" si="10" ref="G68:G80">G67*(1+D68)</f>
        <v>2002.0604976177754</v>
      </c>
      <c r="H68" s="19">
        <f t="shared" si="3"/>
        <v>0.04616682100412861</v>
      </c>
      <c r="I68" s="19">
        <f t="shared" si="4"/>
        <v>0.014285536019676304</v>
      </c>
    </row>
    <row r="69" spans="1:9" s="8" customFormat="1" ht="11.25">
      <c r="A69" s="14">
        <v>1992</v>
      </c>
      <c r="B69" s="15">
        <v>0.0758</v>
      </c>
      <c r="C69" s="15">
        <v>0.053</v>
      </c>
      <c r="D69" s="15">
        <v>0.1244</v>
      </c>
      <c r="E69" s="16">
        <f t="shared" si="8"/>
        <v>72018.23080293018</v>
      </c>
      <c r="F69" s="16">
        <f t="shared" si="9"/>
        <v>1171.7641524748074</v>
      </c>
      <c r="G69" s="16">
        <f t="shared" si="10"/>
        <v>2251.116823521427</v>
      </c>
      <c r="H69" s="19">
        <f t="shared" si="3"/>
        <v>0.04214724849728202</v>
      </c>
      <c r="I69" s="19">
        <f t="shared" si="4"/>
        <v>0.019545861673896825</v>
      </c>
    </row>
    <row r="70" spans="1:9" s="8" customFormat="1" ht="11.25">
      <c r="A70" s="14">
        <v>1993</v>
      </c>
      <c r="B70" s="15">
        <v>0.1036</v>
      </c>
      <c r="C70" s="15">
        <v>0.035</v>
      </c>
      <c r="D70" s="15">
        <v>0.083</v>
      </c>
      <c r="E70" s="16">
        <f t="shared" si="8"/>
        <v>79479.31951411374</v>
      </c>
      <c r="F70" s="16">
        <f t="shared" si="9"/>
        <v>1212.7758978114255</v>
      </c>
      <c r="G70" s="16">
        <f t="shared" si="10"/>
        <v>2437.959519873705</v>
      </c>
      <c r="H70" s="19">
        <f t="shared" si="3"/>
        <v>0.03911595783307509</v>
      </c>
      <c r="I70" s="19">
        <f t="shared" si="4"/>
        <v>0.010063855986911507</v>
      </c>
    </row>
    <row r="71" spans="1:9" s="8" customFormat="1" ht="11.25">
      <c r="A71" s="14">
        <v>1994</v>
      </c>
      <c r="B71" s="15">
        <v>0.0255</v>
      </c>
      <c r="C71" s="15">
        <v>0.05</v>
      </c>
      <c r="D71" s="15">
        <v>0.031</v>
      </c>
      <c r="E71" s="16">
        <f t="shared" si="8"/>
        <v>81506.04216172364</v>
      </c>
      <c r="F71" s="16">
        <f t="shared" si="9"/>
        <v>1273.4146927019967</v>
      </c>
      <c r="G71" s="16">
        <f t="shared" si="10"/>
        <v>2513.5362649897897</v>
      </c>
      <c r="H71" s="19">
        <f t="shared" si="3"/>
        <v>0.03953726558320203</v>
      </c>
      <c r="I71" s="19">
        <f t="shared" si="4"/>
        <v>0.014137833835341507</v>
      </c>
    </row>
    <row r="72" spans="1:9" s="8" customFormat="1" ht="11.25">
      <c r="A72" s="14">
        <v>1995</v>
      </c>
      <c r="B72" s="15">
        <v>0.3757</v>
      </c>
      <c r="C72" s="15">
        <v>0.035</v>
      </c>
      <c r="D72" s="15">
        <v>0.083</v>
      </c>
      <c r="E72" s="16">
        <f t="shared" si="8"/>
        <v>112127.86220188321</v>
      </c>
      <c r="F72" s="16">
        <f t="shared" si="9"/>
        <v>1317.9842069465665</v>
      </c>
      <c r="G72" s="16">
        <f t="shared" si="10"/>
        <v>2722.159774983942</v>
      </c>
      <c r="H72" s="19">
        <f t="shared" si="3"/>
        <v>0.04374423339508393</v>
      </c>
      <c r="I72" s="19">
        <f t="shared" si="4"/>
        <v>0.026276946930591683</v>
      </c>
    </row>
    <row r="73" spans="1:9" s="8" customFormat="1" ht="11.25">
      <c r="A73" s="14">
        <v>1996</v>
      </c>
      <c r="B73" s="15">
        <f>(740.74-615.93+14.9)/615.93</f>
        <v>0.22682772392966746</v>
      </c>
      <c r="C73" s="15">
        <v>0.05</v>
      </c>
      <c r="D73" s="15">
        <v>0.031</v>
      </c>
      <c r="E73" s="16">
        <f t="shared" si="8"/>
        <v>137561.56997423575</v>
      </c>
      <c r="F73" s="16">
        <f t="shared" si="9"/>
        <v>1383.8834172938948</v>
      </c>
      <c r="G73" s="16">
        <f t="shared" si="10"/>
        <v>2806.546728008444</v>
      </c>
      <c r="H73" s="19">
        <f t="shared" si="3"/>
        <v>0.0461846477772605</v>
      </c>
      <c r="I73" s="19">
        <f t="shared" si="4"/>
        <v>0.03794726034175344</v>
      </c>
    </row>
    <row r="74" spans="1:9" s="8" customFormat="1" ht="11.25">
      <c r="A74" s="14">
        <v>1997</v>
      </c>
      <c r="B74" s="15">
        <f>(970.43-740.74+15.52)/740.74</f>
        <v>0.33103383103383094</v>
      </c>
      <c r="C74" s="15">
        <v>0.0535</v>
      </c>
      <c r="D74" s="15">
        <v>0.0916</v>
      </c>
      <c r="E74" s="16">
        <f t="shared" si="8"/>
        <v>183099.10348583543</v>
      </c>
      <c r="F74" s="16">
        <f t="shared" si="9"/>
        <v>1457.9211801191184</v>
      </c>
      <c r="G74" s="16">
        <f t="shared" si="10"/>
        <v>3063.626408294017</v>
      </c>
      <c r="H74" s="19">
        <f t="shared" si="3"/>
        <v>0.058940372858864</v>
      </c>
      <c r="I74" s="19">
        <f t="shared" si="4"/>
        <v>0.04467234930657393</v>
      </c>
    </row>
    <row r="75" spans="1:9" s="8" customFormat="1" ht="11.25">
      <c r="A75" s="14">
        <v>1998</v>
      </c>
      <c r="B75" s="15">
        <f>(1229-970.43+16.21)/970.43</f>
        <v>0.2831528291582083</v>
      </c>
      <c r="C75" s="15">
        <v>0.0489</v>
      </c>
      <c r="D75" s="15">
        <v>0.0977</v>
      </c>
      <c r="E75" s="16">
        <f t="shared" si="8"/>
        <v>234944.13265418127</v>
      </c>
      <c r="F75" s="16">
        <f t="shared" si="9"/>
        <v>1529.2135258269432</v>
      </c>
      <c r="G75" s="16">
        <f t="shared" si="10"/>
        <v>3362.942708384342</v>
      </c>
      <c r="H75" s="19">
        <f t="shared" si="3"/>
        <v>0.06476884299114083</v>
      </c>
      <c r="I75" s="19">
        <f t="shared" si="4"/>
        <v>0.04974294624591069</v>
      </c>
    </row>
    <row r="76" spans="1:9" s="8" customFormat="1" ht="11.25">
      <c r="A76" s="14">
        <v>1999</v>
      </c>
      <c r="B76" s="15">
        <v>0.2089</v>
      </c>
      <c r="C76" s="15">
        <v>0.0537</v>
      </c>
      <c r="D76" s="15">
        <v>-0.0825</v>
      </c>
      <c r="E76" s="16">
        <f t="shared" si="8"/>
        <v>284023.9619656398</v>
      </c>
      <c r="F76" s="16">
        <f t="shared" si="9"/>
        <v>1611.33229216385</v>
      </c>
      <c r="G76" s="16">
        <f t="shared" si="10"/>
        <v>3085.499934942634</v>
      </c>
      <c r="H76" s="19">
        <f t="shared" si="3"/>
        <v>0.06162969107663896</v>
      </c>
      <c r="I76" s="19">
        <f t="shared" si="4"/>
        <v>0.058243381038307174</v>
      </c>
    </row>
    <row r="77" spans="1:9" s="8" customFormat="1" ht="11.25">
      <c r="A77" s="14">
        <v>2000</v>
      </c>
      <c r="B77" s="15">
        <v>-0.09104580983476807</v>
      </c>
      <c r="C77" s="15">
        <v>0.0573</v>
      </c>
      <c r="D77" s="15">
        <v>0.1666</v>
      </c>
      <c r="E77" s="16">
        <f t="shared" si="8"/>
        <v>258164.77033599874</v>
      </c>
      <c r="F77" s="16">
        <f t="shared" si="9"/>
        <v>1703.6616325048385</v>
      </c>
      <c r="G77" s="16">
        <f t="shared" si="10"/>
        <v>3599.544224104077</v>
      </c>
      <c r="H77" s="19">
        <f t="shared" si="3"/>
        <v>0.059194604600012246</v>
      </c>
      <c r="I77" s="19">
        <f t="shared" si="4"/>
        <v>0.049953336024437744</v>
      </c>
    </row>
    <row r="78" spans="1:9" s="8" customFormat="1" ht="11.25">
      <c r="A78" s="14">
        <v>2001</v>
      </c>
      <c r="B78" s="15">
        <v>-0.11885531414638384</v>
      </c>
      <c r="C78" s="17">
        <v>0.0171</v>
      </c>
      <c r="D78" s="15">
        <v>0.054745</v>
      </c>
      <c r="E78" s="16">
        <f t="shared" si="8"/>
        <v>227480.51545618457</v>
      </c>
      <c r="F78" s="16">
        <f t="shared" si="9"/>
        <v>1732.794246420671</v>
      </c>
      <c r="G78" s="16">
        <f t="shared" si="10"/>
        <v>3796.6012726526546</v>
      </c>
      <c r="H78" s="19">
        <f t="shared" si="3"/>
        <v>0.040679127533817194</v>
      </c>
      <c r="I78" s="19">
        <f t="shared" si="4"/>
        <v>0.030555657320544105</v>
      </c>
    </row>
    <row r="79" spans="1:9" s="8" customFormat="1" ht="11.25">
      <c r="A79" s="14">
        <v>2002</v>
      </c>
      <c r="B79" s="15">
        <v>-0.22100334778687813</v>
      </c>
      <c r="C79" s="17">
        <v>0.012</v>
      </c>
      <c r="D79" s="15">
        <v>0.047636000000000005</v>
      </c>
      <c r="E79" s="16">
        <f t="shared" si="8"/>
        <v>177206.5599840831</v>
      </c>
      <c r="F79" s="16">
        <f t="shared" si="9"/>
        <v>1753.587777377719</v>
      </c>
      <c r="G79" s="16">
        <f t="shared" si="10"/>
        <v>3977.4561708767365</v>
      </c>
      <c r="H79" s="19">
        <f t="shared" si="3"/>
        <v>0.02568640302300862</v>
      </c>
      <c r="I79" s="19">
        <f t="shared" si="4"/>
        <v>0.01717893298653217</v>
      </c>
    </row>
    <row r="80" spans="1:9" s="8" customFormat="1" ht="11.25">
      <c r="A80" s="14">
        <v>2003</v>
      </c>
      <c r="B80" s="15">
        <v>0.2838</v>
      </c>
      <c r="C80" s="17">
        <v>0.009399999999999999</v>
      </c>
      <c r="D80" s="15">
        <v>0.052757000000000005</v>
      </c>
      <c r="E80" s="16">
        <f t="shared" si="8"/>
        <v>227497.7817075659</v>
      </c>
      <c r="F80" s="16">
        <f t="shared" si="9"/>
        <v>1770.0715024850697</v>
      </c>
      <c r="G80" s="16">
        <f t="shared" si="10"/>
        <v>4187.29482608368</v>
      </c>
      <c r="H80" s="19">
        <f t="shared" si="3"/>
        <v>0.03490393434350003</v>
      </c>
      <c r="I80" s="19">
        <f t="shared" si="4"/>
        <v>0.026575477007749315</v>
      </c>
    </row>
    <row r="81" spans="1:9" ht="13.5">
      <c r="A81" s="5"/>
      <c r="B81" s="4"/>
      <c r="C81" s="6"/>
      <c r="D81" s="4"/>
      <c r="E81" s="4"/>
      <c r="F81" s="7"/>
      <c r="G81" s="7"/>
      <c r="H81" s="3"/>
      <c r="I81" s="3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2004-02-11T17:02:56Z</dcterms:created>
  <dcterms:modified xsi:type="dcterms:W3CDTF">2004-03-11T11:10:00Z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