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<sst xmlns="http://schemas.openxmlformats.org/spreadsheetml/2006/main" count="239" uniqueCount="171">
  <si>
    <t>Table 1. Betas of 106 Spanish companies calculated in December 2001. Some results.</t>
  </si>
  <si>
    <t>Number of companies</t>
  </si>
  <si>
    <t>Beta with respect to:</t>
  </si>
  <si>
    <t>IBEX</t>
  </si>
  <si>
    <t>IGBM</t>
  </si>
  <si>
    <t>Average beta &gt; 1</t>
  </si>
  <si>
    <t>All 31 betas &gt; 1</t>
  </si>
  <si>
    <t>Average beta &lt; 0.5</t>
  </si>
  <si>
    <t>Max. beta &gt; 2 Min. beta</t>
  </si>
  <si>
    <t>Max. beta &gt; 1.75 Min. beta</t>
  </si>
  <si>
    <t>Max. beta &gt; 1.5 Min. beta</t>
  </si>
  <si>
    <t>Table 2. Betas of 3,813 United States companies calculated in December 2001</t>
  </si>
  <si>
    <t>With respect to the S&amp;P 500 using monthly data of the previous 5 years. Some results</t>
  </si>
  <si>
    <t xml:space="preserve"> Maximum Beta – Minimum Beta</t>
  </si>
  <si>
    <t>No. of companies</t>
  </si>
  <si>
    <t>3 – 3.99</t>
  </si>
  <si>
    <t>2 – 2.99</t>
  </si>
  <si>
    <t>1 – 1.99</t>
  </si>
  <si>
    <t>0.5 – 0.99</t>
  </si>
  <si>
    <t>0.2 – 0.49</t>
  </si>
  <si>
    <t>&lt; 0.2</t>
  </si>
  <si>
    <t>average</t>
  </si>
  <si>
    <t>Complete sample</t>
  </si>
  <si>
    <t>S&amp;P 500 companies</t>
  </si>
  <si>
    <t>Non-S&amp;P 500</t>
  </si>
  <si>
    <t>DJIA companies</t>
  </si>
  <si>
    <t>No. of industries</t>
  </si>
  <si>
    <t>Weighted by market capitalization</t>
  </si>
  <si>
    <t>Unweighted (simple average)</t>
  </si>
  <si>
    <r>
      <t>Table 3. Percent of days and months in which the return of the shares of the 3,813 companies and the return of the S&amp;P 500 had the same sign (1/1/1997-31/12/2001).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Source: Fernandez (2004)</t>
    </r>
  </si>
  <si>
    <t>All the companies (3,813)</t>
  </si>
  <si>
    <t>30 companies in the DJIA</t>
  </si>
  <si>
    <t>Percent</t>
  </si>
  <si>
    <t>Monthly data</t>
  </si>
  <si>
    <t>Daily data</t>
  </si>
  <si>
    <t>-</t>
  </si>
  <si>
    <t>Average</t>
  </si>
  <si>
    <t>58.0%</t>
  </si>
  <si>
    <t>48.7%</t>
  </si>
  <si>
    <t>68.3%</t>
  </si>
  <si>
    <t>65.9%</t>
  </si>
  <si>
    <t>Median</t>
  </si>
  <si>
    <t>58.1%</t>
  </si>
  <si>
    <t>50.0%</t>
  </si>
  <si>
    <t>66.9%</t>
  </si>
  <si>
    <t>64.5%</t>
  </si>
  <si>
    <r>
      <t xml:space="preserve">Table 4. Betas of Coca-Cola, PepsiCo, AT&amp;T and Merck, calculated on September </t>
    </r>
    <r>
      <rPr>
        <b/>
        <sz val="10"/>
        <color indexed="8"/>
        <rFont val="Times New Roman"/>
        <family val="1"/>
      </rPr>
      <t>30, 2003 and December 31, 2000,</t>
    </r>
    <r>
      <rPr>
        <b/>
        <sz val="10"/>
        <color indexed="8"/>
        <rFont val="Times New Roman"/>
        <family val="1"/>
      </rPr>
      <t xml:space="preserve"> using monthly data of different historical periods.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Source: Fernandez (2004)</t>
    </r>
  </si>
  <si>
    <t>September30, 2003</t>
  </si>
  <si>
    <t>December 31, 2000</t>
  </si>
  <si>
    <t>Beta with respect to S&amp;P 500</t>
  </si>
  <si>
    <t>Coca-Cola</t>
  </si>
  <si>
    <t>PepsiCo</t>
  </si>
  <si>
    <t>AT&amp;T</t>
  </si>
  <si>
    <t>Merck</t>
  </si>
  <si>
    <t>Monthly data of 5 years</t>
  </si>
  <si>
    <t>Monthly data of 1 year</t>
  </si>
  <si>
    <t>Monthly data of 6 months</t>
  </si>
  <si>
    <r>
      <t>Table 5 . Portfolios formed daily according to the betas of the 106 Spanish companies in December 2001</t>
    </r>
    <r>
      <rPr>
        <sz val="10"/>
        <color indexed="8"/>
        <rFont val="Times New Roman"/>
        <family val="1"/>
      </rPr>
      <t xml:space="preserve"> The table shows the number of companies that were in a different portfolio the following day. For example, 4 companies that on December 1 were in Portfolio 1 (the 10 companies with the smallest beta) were not in that portfolio on December 2.</t>
    </r>
  </si>
  <si>
    <t xml:space="preserve">Number of companies that were in a different portfolio the following day </t>
  </si>
  <si>
    <t>Portfolios</t>
  </si>
  <si>
    <t>sum</t>
  </si>
  <si>
    <t>Sum of changes</t>
  </si>
  <si>
    <t>Average changes/day</t>
  </si>
  <si>
    <t>%</t>
  </si>
  <si>
    <t>Days with no change</t>
  </si>
  <si>
    <r>
      <t xml:space="preserve">Table 6. Betas of Coca-Cola, PepsiCo, AT&amp;T and Merck, calculated on September </t>
    </r>
    <r>
      <rPr>
        <b/>
        <sz val="10"/>
        <color indexed="8"/>
        <rFont val="Times New Roman"/>
        <family val="1"/>
      </rPr>
      <t>30, 2003 and December 31, 2000,</t>
    </r>
    <r>
      <rPr>
        <b/>
        <sz val="10"/>
        <color indexed="8"/>
        <rFont val="Times New Roman"/>
        <family val="1"/>
      </rPr>
      <t xml:space="preserve"> using data of different periods, with different frequency, and different indexes</t>
    </r>
  </si>
  <si>
    <t>September 30, 2003</t>
  </si>
  <si>
    <t>monthly data of 5 years</t>
  </si>
  <si>
    <t>monthly data of 1 year</t>
  </si>
  <si>
    <t>monthly data of 6 months</t>
  </si>
  <si>
    <t>weekly data of 5 years</t>
  </si>
  <si>
    <t>weekly data of 1 year</t>
  </si>
  <si>
    <t>weekly data of 6 months</t>
  </si>
  <si>
    <t>daily data of 5 years</t>
  </si>
  <si>
    <t>daily data of 1 year</t>
  </si>
  <si>
    <t>daily data of 6 months</t>
  </si>
  <si>
    <t>biweekly data of 5 years</t>
  </si>
  <si>
    <t>biweekly data of 1 year</t>
  </si>
  <si>
    <t>biweekly data of 6 months</t>
  </si>
  <si>
    <t>Beta with respect to DJ 30</t>
  </si>
  <si>
    <t>Beta with respect to Wilshire 5000</t>
  </si>
  <si>
    <t>maximum beta</t>
  </si>
  <si>
    <t>minimum beta</t>
  </si>
  <si>
    <r>
      <t>Table 7. Betas of the football teams</t>
    </r>
    <r>
      <rPr>
        <sz val="10"/>
        <color indexed="8"/>
        <rFont val="Times New Roman"/>
        <family val="1"/>
      </rPr>
      <t xml:space="preserve"> with a stock market listing, calculated on October 24, </t>
    </r>
    <r>
      <rPr>
        <sz val="10"/>
        <color indexed="8"/>
        <rFont val="Times New Roman"/>
        <family val="1"/>
      </rPr>
      <t>2003,</t>
    </r>
    <r>
      <rPr>
        <sz val="10"/>
        <color indexed="8"/>
        <rFont val="Times New Roman"/>
        <family val="1"/>
      </rPr>
      <t xml:space="preserve"> using data of different periods and with different frequency</t>
    </r>
    <r>
      <rPr>
        <sz val="12"/>
        <color indexed="8"/>
        <rFont val="Times New Roman"/>
        <family val="1"/>
      </rPr>
      <t xml:space="preserve"> </t>
    </r>
  </si>
  <si>
    <t>Only teams that have had a listing for more than 5 years are included</t>
  </si>
  <si>
    <t>Capitali-</t>
  </si>
  <si>
    <t>Net</t>
  </si>
  <si>
    <t>Betas</t>
  </si>
  <si>
    <t>zation</t>
  </si>
  <si>
    <t>Income</t>
  </si>
  <si>
    <t>Weekly data</t>
  </si>
  <si>
    <t>5 years</t>
  </si>
  <si>
    <t>2 years</t>
  </si>
  <si>
    <t>1 year</t>
  </si>
  <si>
    <t>max</t>
  </si>
  <si>
    <t>min</t>
  </si>
  <si>
    <t>Tottenham Hotspur</t>
  </si>
  <si>
    <t>Manchester Utd.</t>
  </si>
  <si>
    <t>Celtic</t>
  </si>
  <si>
    <t>Preston Nth. End</t>
  </si>
  <si>
    <t>Chelsea</t>
  </si>
  <si>
    <t>Leeds United</t>
  </si>
  <si>
    <t>Sunderland</t>
  </si>
  <si>
    <t>Sheffield Utd.</t>
  </si>
  <si>
    <t>Southampton</t>
  </si>
  <si>
    <t xml:space="preserve">West Bromwich </t>
  </si>
  <si>
    <t>Birmingham City</t>
  </si>
  <si>
    <t>Charlton Athletic</t>
  </si>
  <si>
    <t>Newcastle Utd.</t>
  </si>
  <si>
    <t>Aston Villa</t>
  </si>
  <si>
    <t>Heart Of Midlothian</t>
  </si>
  <si>
    <t>Lazio</t>
  </si>
  <si>
    <t>Ajax</t>
  </si>
  <si>
    <t>Sporting</t>
  </si>
  <si>
    <t>Oporto</t>
  </si>
  <si>
    <t>Table  8. Return of the portfolios in decreasing order of calculated betas on December 31, 2001</t>
  </si>
  <si>
    <t>Market capitalization</t>
  </si>
  <si>
    <t>Return of the portfolio in different periods</t>
  </si>
  <si>
    <t>beta</t>
  </si>
  <si>
    <t>1996-2001</t>
  </si>
  <si>
    <t>1997-2001</t>
  </si>
  <si>
    <t>1998-2001</t>
  </si>
  <si>
    <t>1999-2001</t>
  </si>
  <si>
    <t>2000-2001</t>
  </si>
  <si>
    <t>2001-2002</t>
  </si>
  <si>
    <t>2001- 2003</t>
  </si>
  <si>
    <t>Portfolio 1</t>
  </si>
  <si>
    <t>Portfolio 2</t>
  </si>
  <si>
    <t>Portfolio 3</t>
  </si>
  <si>
    <t>Portfolio 4</t>
  </si>
  <si>
    <t>Portfolio 5</t>
  </si>
  <si>
    <t>Portfolio 6</t>
  </si>
  <si>
    <t>Portfolio 7</t>
  </si>
  <si>
    <t>Portfolio 8</t>
  </si>
  <si>
    <t>Table 9. Parameters of the regression performed in different periods for the Spanish companies: Return = a + b calculated beta</t>
  </si>
  <si>
    <t>a</t>
  </si>
  <si>
    <t>b</t>
  </si>
  <si>
    <r>
      <t>R</t>
    </r>
    <r>
      <rPr>
        <vertAlign val="superscript"/>
        <sz val="8"/>
        <color indexed="8"/>
        <rFont val="Arial Narrow"/>
        <family val="2"/>
      </rPr>
      <t>2</t>
    </r>
  </si>
  <si>
    <t>Table 10. Calculation of a qualitative beta</t>
  </si>
  <si>
    <t>Risk</t>
  </si>
  <si>
    <t>low</t>
  </si>
  <si>
    <t>substantial</t>
  </si>
  <si>
    <t>high</t>
  </si>
  <si>
    <t>very high</t>
  </si>
  <si>
    <t>Weighted</t>
  </si>
  <si>
    <t>Weight</t>
  </si>
  <si>
    <t>risk</t>
  </si>
  <si>
    <t>M</t>
  </si>
  <si>
    <t>Management</t>
  </si>
  <si>
    <t>A</t>
  </si>
  <si>
    <t>Assets: Business: industry / product ...</t>
  </si>
  <si>
    <t>S</t>
  </si>
  <si>
    <t>Strategy</t>
  </si>
  <si>
    <t>C</t>
  </si>
  <si>
    <t>Country risk</t>
  </si>
  <si>
    <t>O</t>
  </si>
  <si>
    <t>Operating leverage</t>
  </si>
  <si>
    <t>F</t>
  </si>
  <si>
    <t>Financial leverage</t>
  </si>
  <si>
    <t>L</t>
  </si>
  <si>
    <t>Liquidity of investment</t>
  </si>
  <si>
    <t xml:space="preserve">Access to sources of funds </t>
  </si>
  <si>
    <t>P</t>
  </si>
  <si>
    <t>Partners</t>
  </si>
  <si>
    <t>E</t>
  </si>
  <si>
    <t>Exposure to other risks (currencies...)</t>
  </si>
  <si>
    <t>Cash flow stability</t>
  </si>
  <si>
    <t>Beta of equity =</t>
  </si>
  <si>
    <t>x</t>
  </si>
  <si>
    <t>=</t>
  </si>
  <si>
    <t>(€ Billions)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</si>
</sst>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%"/>
    <numFmt numFmtId="172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"/>
      <color theme="1"/>
      <name val="Arial"/>
      <family val="2"/>
    </font>
    <font>
      <b/>
      <sz val="1"/>
      <color rgb="FF000000"/>
      <name val="Arial"/>
      <family val="2"/>
    </font>
    <font>
      <b/>
      <sz val="10"/>
      <color rgb="FF000000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9" fontId="55" fillId="0" borderId="18" xfId="0" applyNumberFormat="1" applyFont="1" applyBorder="1" applyAlignment="1">
      <alignment horizontal="right" vertical="center" wrapText="1"/>
    </xf>
    <xf numFmtId="9" fontId="55" fillId="0" borderId="16" xfId="0" applyNumberFormat="1" applyFont="1" applyBorder="1" applyAlignment="1">
      <alignment horizontal="right" vertical="center" wrapText="1"/>
    </xf>
    <xf numFmtId="0" fontId="59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61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2" fillId="0" borderId="0" xfId="0" applyFont="1" applyAlignment="1">
      <alignment horizontal="right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/>
    </xf>
    <xf numFmtId="0" fontId="68" fillId="0" borderId="10" xfId="0" applyFont="1" applyBorder="1" applyAlignment="1">
      <alignment horizontal="center" vertical="center"/>
    </xf>
    <xf numFmtId="0" fontId="68" fillId="0" borderId="21" xfId="0" applyFont="1" applyBorder="1" applyAlignment="1">
      <alignment horizontal="right" vertical="center"/>
    </xf>
    <xf numFmtId="0" fontId="68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/>
    </xf>
    <xf numFmtId="17" fontId="68" fillId="0" borderId="11" xfId="0" applyNumberFormat="1" applyFont="1" applyBorder="1" applyAlignment="1">
      <alignment horizontal="right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9" fontId="68" fillId="0" borderId="14" xfId="0" applyNumberFormat="1" applyFont="1" applyBorder="1" applyAlignment="1">
      <alignment horizontal="right" vertical="center"/>
    </xf>
    <xf numFmtId="9" fontId="68" fillId="0" borderId="11" xfId="0" applyNumberFormat="1" applyFont="1" applyBorder="1" applyAlignment="1">
      <alignment horizontal="right" vertical="center"/>
    </xf>
    <xf numFmtId="0" fontId="68" fillId="0" borderId="26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70" fillId="0" borderId="27" xfId="0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9" fontId="54" fillId="0" borderId="15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9" fontId="71" fillId="0" borderId="0" xfId="0" applyNumberFormat="1" applyFont="1" applyAlignment="1">
      <alignment horizontal="center" vertical="center"/>
    </xf>
    <xf numFmtId="0" fontId="70" fillId="0" borderId="28" xfId="0" applyFont="1" applyBorder="1" applyAlignment="1">
      <alignment horizontal="right" vertical="center"/>
    </xf>
    <xf numFmtId="0" fontId="72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58" fillId="0" borderId="29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2" fontId="58" fillId="0" borderId="29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3" fontId="58" fillId="0" borderId="29" xfId="0" applyNumberFormat="1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9" fontId="55" fillId="0" borderId="0" xfId="0" applyNumberFormat="1" applyFont="1" applyAlignment="1">
      <alignment horizontal="left" vertical="center" wrapText="1"/>
    </xf>
    <xf numFmtId="9" fontId="55" fillId="0" borderId="17" xfId="0" applyNumberFormat="1" applyFont="1" applyBorder="1" applyAlignment="1">
      <alignment horizontal="left" vertical="center" wrapText="1"/>
    </xf>
    <xf numFmtId="2" fontId="61" fillId="0" borderId="11" xfId="0" applyNumberFormat="1" applyFont="1" applyBorder="1" applyAlignment="1">
      <alignment horizontal="right" vertical="center"/>
    </xf>
    <xf numFmtId="2" fontId="61" fillId="0" borderId="22" xfId="0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center" vertical="center"/>
    </xf>
    <xf numFmtId="2" fontId="61" fillId="0" borderId="15" xfId="0" applyNumberFormat="1" applyFont="1" applyBorder="1" applyAlignment="1">
      <alignment horizontal="right" vertical="center"/>
    </xf>
    <xf numFmtId="0" fontId="63" fillId="0" borderId="14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61" fillId="0" borderId="29" xfId="0" applyFont="1" applyBorder="1" applyAlignment="1">
      <alignment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1" xfId="0" applyFont="1" applyBorder="1" applyAlignment="1">
      <alignment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1" fontId="61" fillId="0" borderId="29" xfId="0" applyNumberFormat="1" applyFont="1" applyBorder="1" applyAlignment="1">
      <alignment horizontal="center" vertical="center" wrapText="1"/>
    </xf>
    <xf numFmtId="171" fontId="61" fillId="0" borderId="29" xfId="0" applyNumberFormat="1" applyFont="1" applyBorder="1" applyAlignment="1">
      <alignment horizontal="right" vertical="center" wrapText="1"/>
    </xf>
    <xf numFmtId="14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right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right" vertical="center" wrapText="1"/>
    </xf>
    <xf numFmtId="2" fontId="61" fillId="0" borderId="32" xfId="0" applyNumberFormat="1" applyFont="1" applyBorder="1" applyAlignment="1">
      <alignment horizontal="right" vertical="center"/>
    </xf>
    <xf numFmtId="2" fontId="61" fillId="0" borderId="33" xfId="0" applyNumberFormat="1" applyFont="1" applyBorder="1" applyAlignment="1">
      <alignment horizontal="right" vertical="center"/>
    </xf>
    <xf numFmtId="2" fontId="61" fillId="0" borderId="34" xfId="0" applyNumberFormat="1" applyFont="1" applyBorder="1" applyAlignment="1">
      <alignment horizontal="right" vertical="center"/>
    </xf>
    <xf numFmtId="2" fontId="56" fillId="0" borderId="11" xfId="0" applyNumberFormat="1" applyFont="1" applyBorder="1" applyAlignment="1">
      <alignment horizontal="right" vertical="center"/>
    </xf>
    <xf numFmtId="2" fontId="56" fillId="0" borderId="22" xfId="0" applyNumberFormat="1" applyFont="1" applyBorder="1" applyAlignment="1">
      <alignment vertical="center"/>
    </xf>
    <xf numFmtId="2" fontId="56" fillId="0" borderId="32" xfId="0" applyNumberFormat="1" applyFont="1" applyBorder="1" applyAlignment="1">
      <alignment horizontal="right" vertical="center"/>
    </xf>
    <xf numFmtId="2" fontId="68" fillId="0" borderId="11" xfId="0" applyNumberFormat="1" applyFont="1" applyBorder="1" applyAlignment="1">
      <alignment horizontal="right" vertical="center"/>
    </xf>
    <xf numFmtId="0" fontId="74" fillId="0" borderId="14" xfId="0" applyFont="1" applyBorder="1" applyAlignment="1">
      <alignment horizontal="center" vertical="center"/>
    </xf>
    <xf numFmtId="2" fontId="74" fillId="0" borderId="11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vertical="center"/>
    </xf>
    <xf numFmtId="172" fontId="75" fillId="0" borderId="11" xfId="0" applyNumberFormat="1" applyFont="1" applyBorder="1" applyAlignment="1">
      <alignment horizontal="right" vertical="center"/>
    </xf>
    <xf numFmtId="0" fontId="75" fillId="0" borderId="11" xfId="0" applyFont="1" applyBorder="1" applyAlignment="1">
      <alignment horizontal="right" vertical="center"/>
    </xf>
    <xf numFmtId="2" fontId="75" fillId="0" borderId="11" xfId="0" applyNumberFormat="1" applyFont="1" applyBorder="1" applyAlignment="1">
      <alignment horizontal="right" vertical="center"/>
    </xf>
    <xf numFmtId="0" fontId="75" fillId="0" borderId="11" xfId="0" applyFont="1" applyBorder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10" fontId="68" fillId="0" borderId="11" xfId="0" applyNumberFormat="1" applyFont="1" applyBorder="1" applyAlignment="1">
      <alignment horizontal="center" vertical="center"/>
    </xf>
    <xf numFmtId="2" fontId="68" fillId="0" borderId="14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2" fontId="71" fillId="0" borderId="15" xfId="0" applyNumberFormat="1" applyFont="1" applyBorder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2" fontId="54" fillId="0" borderId="27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9.140625" style="0" customWidth="1"/>
    <col min="2" max="2" width="24.421875" style="0" customWidth="1"/>
    <col min="3" max="4" width="11.8515625" style="0" customWidth="1"/>
    <col min="5" max="16384" width="9.140625" style="0" customWidth="1"/>
  </cols>
  <sheetData>
    <row r="2" ht="15">
      <c r="B2" s="1"/>
    </row>
    <row r="3" ht="15">
      <c r="B3" s="89" t="s">
        <v>0</v>
      </c>
    </row>
    <row r="4" ht="15.75" thickBot="1">
      <c r="B4" s="89"/>
    </row>
    <row r="5" spans="2:4" ht="15.75" thickBot="1">
      <c r="B5" s="7" t="s">
        <v>1</v>
      </c>
      <c r="C5" s="148" t="s">
        <v>2</v>
      </c>
      <c r="D5" s="149"/>
    </row>
    <row r="6" spans="2:4" ht="15.75" thickBot="1">
      <c r="B6" s="8"/>
      <c r="C6" s="9" t="s">
        <v>3</v>
      </c>
      <c r="D6" s="10" t="s">
        <v>4</v>
      </c>
    </row>
    <row r="7" spans="2:4" ht="15.75" thickBot="1">
      <c r="B7" s="11" t="s">
        <v>5</v>
      </c>
      <c r="C7" s="12">
        <v>11</v>
      </c>
      <c r="D7" s="12">
        <v>15</v>
      </c>
    </row>
    <row r="8" spans="2:4" ht="15.75" thickBot="1">
      <c r="B8" s="13" t="s">
        <v>6</v>
      </c>
      <c r="C8" s="14">
        <v>3</v>
      </c>
      <c r="D8" s="14">
        <v>5</v>
      </c>
    </row>
    <row r="9" spans="2:4" ht="15.75" thickBot="1">
      <c r="B9" s="13" t="s">
        <v>7</v>
      </c>
      <c r="C9" s="14">
        <v>36</v>
      </c>
      <c r="D9" s="14">
        <v>33</v>
      </c>
    </row>
    <row r="10" spans="2:4" ht="15.75" thickBot="1">
      <c r="B10" s="13" t="s">
        <v>8</v>
      </c>
      <c r="C10" s="14">
        <v>43</v>
      </c>
      <c r="D10" s="14">
        <v>38</v>
      </c>
    </row>
    <row r="11" spans="2:4" ht="15.75" thickBot="1">
      <c r="B11" s="13" t="s">
        <v>9</v>
      </c>
      <c r="C11" s="14">
        <v>68</v>
      </c>
      <c r="D11" s="14">
        <v>59</v>
      </c>
    </row>
    <row r="12" spans="2:4" ht="15.75" thickBot="1">
      <c r="B12" s="13" t="s">
        <v>10</v>
      </c>
      <c r="C12" s="14">
        <v>89</v>
      </c>
      <c r="D12" s="14">
        <v>88</v>
      </c>
    </row>
  </sheetData>
  <sheetProtection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2" width="9.140625" style="0" customWidth="1"/>
    <col min="3" max="3" width="7.28125" style="0" customWidth="1"/>
    <col min="4" max="4" width="28.7109375" style="0" customWidth="1"/>
    <col min="5" max="9" width="8.421875" style="0" customWidth="1"/>
    <col min="10" max="10" width="2.57421875" style="0" customWidth="1"/>
    <col min="11" max="16384" width="9.140625" style="0" customWidth="1"/>
  </cols>
  <sheetData>
    <row r="2" ht="15.75" thickBot="1">
      <c r="B2" s="6" t="s">
        <v>138</v>
      </c>
    </row>
    <row r="3" spans="2:11" ht="15.75" thickBot="1">
      <c r="B3" s="1"/>
      <c r="C3" s="1"/>
      <c r="D3" s="74"/>
      <c r="E3" s="75"/>
      <c r="F3" s="75"/>
      <c r="G3" s="76" t="s">
        <v>139</v>
      </c>
      <c r="H3" s="75"/>
      <c r="I3" s="77"/>
      <c r="J3" s="1"/>
      <c r="K3" s="53"/>
    </row>
    <row r="4" spans="2:11" ht="15.75" thickBot="1">
      <c r="B4" s="1"/>
      <c r="C4" s="1"/>
      <c r="D4" s="1"/>
      <c r="E4" s="53" t="s">
        <v>140</v>
      </c>
      <c r="F4" s="53" t="s">
        <v>21</v>
      </c>
      <c r="G4" s="53" t="s">
        <v>141</v>
      </c>
      <c r="H4" s="53" t="s">
        <v>142</v>
      </c>
      <c r="I4" s="53" t="s">
        <v>143</v>
      </c>
      <c r="J4" s="1"/>
      <c r="K4" s="142" t="s">
        <v>144</v>
      </c>
    </row>
    <row r="5" spans="2:11" ht="15.75" thickBot="1">
      <c r="B5" s="143" t="s">
        <v>145</v>
      </c>
      <c r="C5" s="78"/>
      <c r="D5" s="78"/>
      <c r="E5" s="79">
        <v>1</v>
      </c>
      <c r="F5" s="80">
        <v>2</v>
      </c>
      <c r="G5" s="80">
        <v>3</v>
      </c>
      <c r="H5" s="80">
        <v>4</v>
      </c>
      <c r="I5" s="80">
        <v>5</v>
      </c>
      <c r="J5" s="1"/>
      <c r="K5" s="144" t="s">
        <v>146</v>
      </c>
    </row>
    <row r="6" spans="2:11" ht="15.75" thickBot="1">
      <c r="B6" s="81">
        <v>0.1</v>
      </c>
      <c r="C6" s="82" t="s">
        <v>147</v>
      </c>
      <c r="D6" s="83" t="s">
        <v>148</v>
      </c>
      <c r="E6" s="84">
        <v>1</v>
      </c>
      <c r="F6" s="84"/>
      <c r="G6" s="84"/>
      <c r="H6" s="84"/>
      <c r="I6" s="84"/>
      <c r="J6" s="53"/>
      <c r="K6" s="145">
        <f>SUM(E6:I6)*B6</f>
        <v>0.1</v>
      </c>
    </row>
    <row r="7" spans="2:11" ht="15.75" thickBot="1">
      <c r="B7" s="81">
        <v>0.25</v>
      </c>
      <c r="C7" s="82" t="s">
        <v>149</v>
      </c>
      <c r="D7" s="83" t="s">
        <v>150</v>
      </c>
      <c r="E7" s="84"/>
      <c r="F7" s="84"/>
      <c r="G7" s="84"/>
      <c r="H7" s="84"/>
      <c r="I7" s="84">
        <v>5</v>
      </c>
      <c r="J7" s="53"/>
      <c r="K7" s="145">
        <f aca="true" t="shared" si="0" ref="K7:K16">SUM(E7:I7)*B7</f>
        <v>1.25</v>
      </c>
    </row>
    <row r="8" spans="2:11" ht="15.75" thickBot="1">
      <c r="B8" s="81">
        <v>0.03</v>
      </c>
      <c r="C8" s="82" t="s">
        <v>151</v>
      </c>
      <c r="D8" s="83" t="s">
        <v>152</v>
      </c>
      <c r="E8" s="84"/>
      <c r="F8" s="84"/>
      <c r="G8" s="84"/>
      <c r="H8" s="84">
        <v>4</v>
      </c>
      <c r="I8" s="84"/>
      <c r="J8" s="53"/>
      <c r="K8" s="145">
        <f t="shared" si="0"/>
        <v>0.12</v>
      </c>
    </row>
    <row r="9" spans="2:11" ht="15.75" thickBot="1">
      <c r="B9" s="81">
        <v>0.15</v>
      </c>
      <c r="C9" s="82" t="s">
        <v>153</v>
      </c>
      <c r="D9" s="83" t="s">
        <v>154</v>
      </c>
      <c r="E9" s="84"/>
      <c r="F9" s="84"/>
      <c r="G9" s="84"/>
      <c r="H9" s="84">
        <v>4</v>
      </c>
      <c r="I9" s="84"/>
      <c r="J9" s="53"/>
      <c r="K9" s="145">
        <f t="shared" si="0"/>
        <v>0.6</v>
      </c>
    </row>
    <row r="10" spans="2:11" ht="15.75" thickBot="1">
      <c r="B10" s="81">
        <v>0.1</v>
      </c>
      <c r="C10" s="82" t="s">
        <v>155</v>
      </c>
      <c r="D10" s="83" t="s">
        <v>156</v>
      </c>
      <c r="E10" s="84"/>
      <c r="F10" s="84"/>
      <c r="G10" s="84"/>
      <c r="H10" s="84">
        <v>4</v>
      </c>
      <c r="I10" s="84"/>
      <c r="J10" s="53"/>
      <c r="K10" s="145">
        <f t="shared" si="0"/>
        <v>0.4</v>
      </c>
    </row>
    <row r="11" spans="2:11" ht="15.75" thickBot="1">
      <c r="B11" s="81">
        <v>0.15</v>
      </c>
      <c r="C11" s="82" t="s">
        <v>157</v>
      </c>
      <c r="D11" s="83" t="s">
        <v>158</v>
      </c>
      <c r="E11" s="84"/>
      <c r="F11" s="84">
        <v>2</v>
      </c>
      <c r="G11" s="84"/>
      <c r="H11" s="84"/>
      <c r="I11" s="84"/>
      <c r="J11" s="53"/>
      <c r="K11" s="145">
        <f t="shared" si="0"/>
        <v>0.3</v>
      </c>
    </row>
    <row r="12" spans="2:11" ht="15.75" thickBot="1">
      <c r="B12" s="81">
        <v>0.05</v>
      </c>
      <c r="C12" s="82" t="s">
        <v>159</v>
      </c>
      <c r="D12" s="83" t="s">
        <v>160</v>
      </c>
      <c r="E12" s="84"/>
      <c r="F12" s="84"/>
      <c r="G12" s="84"/>
      <c r="H12" s="84"/>
      <c r="I12" s="84">
        <v>5</v>
      </c>
      <c r="J12" s="53"/>
      <c r="K12" s="145">
        <f t="shared" si="0"/>
        <v>0.25</v>
      </c>
    </row>
    <row r="13" spans="2:11" ht="15.75" thickBot="1">
      <c r="B13" s="81">
        <v>0.05</v>
      </c>
      <c r="C13" s="82" t="s">
        <v>149</v>
      </c>
      <c r="D13" s="83" t="s">
        <v>161</v>
      </c>
      <c r="E13" s="84"/>
      <c r="F13" s="84"/>
      <c r="G13" s="84">
        <v>3</v>
      </c>
      <c r="H13" s="84"/>
      <c r="I13" s="84"/>
      <c r="J13" s="53"/>
      <c r="K13" s="145">
        <f t="shared" si="0"/>
        <v>0.15000000000000002</v>
      </c>
    </row>
    <row r="14" spans="2:11" ht="15.75" thickBot="1">
      <c r="B14" s="81">
        <v>0.02</v>
      </c>
      <c r="C14" s="82" t="s">
        <v>162</v>
      </c>
      <c r="D14" s="83" t="s">
        <v>163</v>
      </c>
      <c r="E14" s="84"/>
      <c r="F14" s="84"/>
      <c r="G14" s="84"/>
      <c r="H14" s="84">
        <v>4</v>
      </c>
      <c r="I14" s="84"/>
      <c r="J14" s="53"/>
      <c r="K14" s="145">
        <f t="shared" si="0"/>
        <v>0.08</v>
      </c>
    </row>
    <row r="15" spans="2:11" ht="15.75" thickBot="1">
      <c r="B15" s="81">
        <v>0.05</v>
      </c>
      <c r="C15" s="82" t="s">
        <v>164</v>
      </c>
      <c r="D15" s="83" t="s">
        <v>165</v>
      </c>
      <c r="E15" s="84"/>
      <c r="F15" s="84">
        <v>2</v>
      </c>
      <c r="G15" s="84"/>
      <c r="H15" s="84"/>
      <c r="I15" s="84"/>
      <c r="J15" s="53"/>
      <c r="K15" s="145">
        <f t="shared" si="0"/>
        <v>0.1</v>
      </c>
    </row>
    <row r="16" spans="2:11" ht="15.75" thickBot="1">
      <c r="B16" s="81">
        <v>0.05</v>
      </c>
      <c r="C16" s="82" t="s">
        <v>153</v>
      </c>
      <c r="D16" s="83" t="s">
        <v>166</v>
      </c>
      <c r="E16" s="84"/>
      <c r="F16" s="84"/>
      <c r="G16" s="84">
        <v>3</v>
      </c>
      <c r="H16" s="84"/>
      <c r="I16" s="84"/>
      <c r="J16" s="53"/>
      <c r="K16" s="145">
        <f t="shared" si="0"/>
        <v>0.15000000000000002</v>
      </c>
    </row>
    <row r="17" spans="2:11" ht="15.75" thickBot="1">
      <c r="B17" s="85">
        <f>SUM(B6:B16)</f>
        <v>1.0000000000000002</v>
      </c>
      <c r="C17" s="1"/>
      <c r="D17" s="1"/>
      <c r="E17" s="1"/>
      <c r="F17" s="1"/>
      <c r="G17" s="1"/>
      <c r="H17" s="1"/>
      <c r="I17" s="1"/>
      <c r="J17" s="1"/>
      <c r="K17" s="146">
        <v>3.5</v>
      </c>
    </row>
    <row r="18" spans="2:11" ht="15.75" thickBot="1">
      <c r="B18" s="1"/>
      <c r="C18" s="1"/>
      <c r="D18" s="86" t="s">
        <v>167</v>
      </c>
      <c r="E18" s="147">
        <f>K17</f>
        <v>3.5</v>
      </c>
      <c r="F18" s="87" t="s">
        <v>168</v>
      </c>
      <c r="G18" s="88">
        <v>0.5</v>
      </c>
      <c r="H18" s="88" t="s">
        <v>169</v>
      </c>
      <c r="I18" s="80">
        <f>E18*G18</f>
        <v>1.75</v>
      </c>
      <c r="J18" s="1"/>
      <c r="K18" s="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2" width="9.140625" style="0" customWidth="1"/>
    <col min="3" max="3" width="20.8515625" style="0" bestFit="1" customWidth="1"/>
    <col min="4" max="16384" width="9.140625" style="0" customWidth="1"/>
  </cols>
  <sheetData>
    <row r="2" ht="15">
      <c r="B2" s="6" t="s">
        <v>11</v>
      </c>
    </row>
    <row r="3" ht="15.75" thickBot="1">
      <c r="B3" s="15" t="s">
        <v>12</v>
      </c>
    </row>
    <row r="4" spans="2:10" ht="15.75" thickBot="1">
      <c r="B4" s="16"/>
      <c r="C4" s="16"/>
      <c r="D4" s="150" t="s">
        <v>13</v>
      </c>
      <c r="E4" s="151"/>
      <c r="F4" s="151"/>
      <c r="G4" s="151"/>
      <c r="H4" s="151"/>
      <c r="I4" s="151"/>
      <c r="J4" s="152"/>
    </row>
    <row r="5" spans="2:10" ht="15">
      <c r="B5" s="17" t="s">
        <v>14</v>
      </c>
      <c r="C5" s="16"/>
      <c r="D5" s="93" t="s">
        <v>15</v>
      </c>
      <c r="E5" s="94" t="s">
        <v>16</v>
      </c>
      <c r="F5" s="94" t="s">
        <v>17</v>
      </c>
      <c r="G5" s="94" t="s">
        <v>18</v>
      </c>
      <c r="H5" s="94" t="s">
        <v>19</v>
      </c>
      <c r="I5" s="94" t="s">
        <v>20</v>
      </c>
      <c r="J5" s="94" t="s">
        <v>21</v>
      </c>
    </row>
    <row r="6" spans="2:10" ht="15">
      <c r="B6" s="90">
        <f>SUM(D6:I6)</f>
        <v>3813</v>
      </c>
      <c r="C6" s="91" t="s">
        <v>22</v>
      </c>
      <c r="D6" s="90">
        <v>65</v>
      </c>
      <c r="E6" s="90">
        <v>268</v>
      </c>
      <c r="F6" s="95">
        <v>1246</v>
      </c>
      <c r="G6" s="95">
        <v>1574</v>
      </c>
      <c r="H6" s="90">
        <v>653</v>
      </c>
      <c r="I6" s="90">
        <v>7</v>
      </c>
      <c r="J6" s="92">
        <v>1.05</v>
      </c>
    </row>
    <row r="7" spans="2:10" ht="15">
      <c r="B7" s="90">
        <f aca="true" t="shared" si="0" ref="B7:B12">SUM(D7:I7)</f>
        <v>450</v>
      </c>
      <c r="C7" s="91" t="s">
        <v>23</v>
      </c>
      <c r="D7" s="90">
        <v>0</v>
      </c>
      <c r="E7" s="90">
        <v>1</v>
      </c>
      <c r="F7" s="90">
        <v>56</v>
      </c>
      <c r="G7" s="90">
        <v>250</v>
      </c>
      <c r="H7" s="90">
        <v>143</v>
      </c>
      <c r="I7" s="90">
        <v>0</v>
      </c>
      <c r="J7" s="92">
        <v>0.68</v>
      </c>
    </row>
    <row r="8" spans="2:10" ht="15">
      <c r="B8" s="90">
        <f t="shared" si="0"/>
        <v>3363</v>
      </c>
      <c r="C8" s="91" t="s">
        <v>24</v>
      </c>
      <c r="D8" s="90">
        <v>65</v>
      </c>
      <c r="E8" s="90">
        <v>267</v>
      </c>
      <c r="F8" s="95">
        <v>1190</v>
      </c>
      <c r="G8" s="95">
        <v>1324</v>
      </c>
      <c r="H8" s="90">
        <v>510</v>
      </c>
      <c r="I8" s="90">
        <v>7</v>
      </c>
      <c r="J8" s="92">
        <v>1.1</v>
      </c>
    </row>
    <row r="9" spans="2:10" ht="15">
      <c r="B9" s="90">
        <f t="shared" si="0"/>
        <v>30</v>
      </c>
      <c r="C9" s="91" t="s">
        <v>25</v>
      </c>
      <c r="D9" s="90">
        <v>0</v>
      </c>
      <c r="E9" s="90">
        <v>0</v>
      </c>
      <c r="F9" s="90">
        <v>6</v>
      </c>
      <c r="G9" s="90">
        <v>16</v>
      </c>
      <c r="H9" s="90">
        <v>8</v>
      </c>
      <c r="I9" s="90">
        <v>0</v>
      </c>
      <c r="J9" s="92">
        <v>0.53</v>
      </c>
    </row>
    <row r="10" spans="2:10" ht="15">
      <c r="B10" s="96" t="s">
        <v>26</v>
      </c>
      <c r="C10" s="97"/>
      <c r="D10" s="98"/>
      <c r="E10" s="98"/>
      <c r="F10" s="98"/>
      <c r="G10" s="98"/>
      <c r="H10" s="98"/>
      <c r="I10" s="98"/>
      <c r="J10" s="99"/>
    </row>
    <row r="11" spans="2:10" ht="15">
      <c r="B11" s="90">
        <f t="shared" si="0"/>
        <v>101</v>
      </c>
      <c r="C11" s="91" t="s">
        <v>27</v>
      </c>
      <c r="D11" s="90">
        <v>0</v>
      </c>
      <c r="E11" s="90">
        <v>0</v>
      </c>
      <c r="F11" s="90">
        <v>1</v>
      </c>
      <c r="G11" s="90">
        <v>37</v>
      </c>
      <c r="H11" s="90">
        <v>59</v>
      </c>
      <c r="I11" s="90">
        <v>4</v>
      </c>
      <c r="J11" s="92">
        <v>0.45</v>
      </c>
    </row>
    <row r="12" spans="2:10" ht="15">
      <c r="B12" s="90">
        <f t="shared" si="0"/>
        <v>101</v>
      </c>
      <c r="C12" s="91" t="s">
        <v>28</v>
      </c>
      <c r="D12" s="90">
        <v>0</v>
      </c>
      <c r="E12" s="90">
        <v>0</v>
      </c>
      <c r="F12" s="90">
        <v>1</v>
      </c>
      <c r="G12" s="90">
        <v>15</v>
      </c>
      <c r="H12" s="90">
        <v>77</v>
      </c>
      <c r="I12" s="90">
        <v>8</v>
      </c>
      <c r="J12" s="92">
        <v>0.38</v>
      </c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9.140625" style="0" customWidth="1"/>
    <col min="2" max="2" width="7.421875" style="0" customWidth="1"/>
    <col min="3" max="3" width="4.140625" style="0" customWidth="1"/>
    <col min="4" max="4" width="7.28125" style="0" customWidth="1"/>
    <col min="5" max="16384" width="9.140625" style="0" customWidth="1"/>
  </cols>
  <sheetData>
    <row r="2" ht="15.75" thickBot="1">
      <c r="B2" s="6" t="s">
        <v>29</v>
      </c>
    </row>
    <row r="3" spans="2:8" ht="25.5" customHeight="1" thickBot="1">
      <c r="B3" s="3"/>
      <c r="C3" s="2"/>
      <c r="D3" s="3"/>
      <c r="E3" s="153" t="s">
        <v>30</v>
      </c>
      <c r="F3" s="154"/>
      <c r="G3" s="153" t="s">
        <v>31</v>
      </c>
      <c r="H3" s="154"/>
    </row>
    <row r="4" spans="2:8" ht="26.25" thickBot="1">
      <c r="B4" s="153" t="s">
        <v>32</v>
      </c>
      <c r="C4" s="155"/>
      <c r="D4" s="154"/>
      <c r="E4" s="18" t="s">
        <v>33</v>
      </c>
      <c r="F4" s="5" t="s">
        <v>34</v>
      </c>
      <c r="G4" s="19" t="s">
        <v>33</v>
      </c>
      <c r="H4" s="5" t="s">
        <v>34</v>
      </c>
    </row>
    <row r="5" spans="2:8" ht="15">
      <c r="B5" s="20">
        <v>0</v>
      </c>
      <c r="C5" s="21" t="s">
        <v>35</v>
      </c>
      <c r="D5" s="101">
        <v>0.1</v>
      </c>
      <c r="E5" s="26">
        <v>0</v>
      </c>
      <c r="F5" s="28">
        <v>10</v>
      </c>
      <c r="G5" s="26"/>
      <c r="H5" s="28"/>
    </row>
    <row r="6" spans="2:8" ht="15">
      <c r="B6" s="23">
        <v>0.1</v>
      </c>
      <c r="C6" s="21" t="s">
        <v>35</v>
      </c>
      <c r="D6" s="101">
        <v>0.2</v>
      </c>
      <c r="E6" s="22">
        <v>4</v>
      </c>
      <c r="F6" s="4">
        <v>32</v>
      </c>
      <c r="G6" s="22"/>
      <c r="H6" s="4"/>
    </row>
    <row r="7" spans="2:8" ht="15">
      <c r="B7" s="23">
        <v>0.2</v>
      </c>
      <c r="C7" s="21" t="s">
        <v>35</v>
      </c>
      <c r="D7" s="101">
        <v>0.3</v>
      </c>
      <c r="E7" s="22">
        <v>7</v>
      </c>
      <c r="F7" s="4">
        <v>126</v>
      </c>
      <c r="G7" s="22"/>
      <c r="H7" s="4"/>
    </row>
    <row r="8" spans="2:8" ht="15">
      <c r="B8" s="23">
        <v>0.3</v>
      </c>
      <c r="C8" s="21" t="s">
        <v>35</v>
      </c>
      <c r="D8" s="101">
        <v>0.4</v>
      </c>
      <c r="E8" s="22">
        <v>23</v>
      </c>
      <c r="F8" s="4">
        <v>598</v>
      </c>
      <c r="G8" s="22"/>
      <c r="H8" s="4"/>
    </row>
    <row r="9" spans="2:8" ht="15">
      <c r="B9" s="23">
        <v>0.4</v>
      </c>
      <c r="C9" s="21" t="s">
        <v>35</v>
      </c>
      <c r="D9" s="101">
        <v>0.5</v>
      </c>
      <c r="E9" s="22">
        <v>404</v>
      </c>
      <c r="F9" s="4">
        <v>1138</v>
      </c>
      <c r="G9" s="22"/>
      <c r="H9" s="4"/>
    </row>
    <row r="10" spans="2:8" ht="15">
      <c r="B10" s="23">
        <v>0.5</v>
      </c>
      <c r="C10" s="21" t="s">
        <v>35</v>
      </c>
      <c r="D10" s="101">
        <v>0.6</v>
      </c>
      <c r="E10" s="22">
        <v>2037</v>
      </c>
      <c r="F10" s="4">
        <v>1406</v>
      </c>
      <c r="G10" s="22">
        <v>2</v>
      </c>
      <c r="H10" s="4"/>
    </row>
    <row r="11" spans="2:8" ht="15">
      <c r="B11" s="23">
        <v>0.6</v>
      </c>
      <c r="C11" s="21" t="s">
        <v>35</v>
      </c>
      <c r="D11" s="101">
        <v>0.7</v>
      </c>
      <c r="E11" s="22">
        <v>1227</v>
      </c>
      <c r="F11" s="4">
        <v>474</v>
      </c>
      <c r="G11" s="22">
        <v>16</v>
      </c>
      <c r="H11" s="4">
        <v>24</v>
      </c>
    </row>
    <row r="12" spans="2:8" ht="15">
      <c r="B12" s="23">
        <v>0.7</v>
      </c>
      <c r="C12" s="21" t="s">
        <v>35</v>
      </c>
      <c r="D12" s="101">
        <v>0.8</v>
      </c>
      <c r="E12" s="22">
        <v>107</v>
      </c>
      <c r="F12" s="4">
        <v>29</v>
      </c>
      <c r="G12" s="22">
        <v>11</v>
      </c>
      <c r="H12" s="4">
        <v>6</v>
      </c>
    </row>
    <row r="13" spans="2:8" ht="15">
      <c r="B13" s="23">
        <v>0.8</v>
      </c>
      <c r="C13" s="21" t="s">
        <v>35</v>
      </c>
      <c r="D13" s="101">
        <v>0.9</v>
      </c>
      <c r="E13" s="22">
        <v>4</v>
      </c>
      <c r="F13" s="4">
        <v>0</v>
      </c>
      <c r="G13" s="22">
        <v>1</v>
      </c>
      <c r="H13" s="4"/>
    </row>
    <row r="14" spans="2:8" ht="15.75" thickBot="1">
      <c r="B14" s="24">
        <v>0.9</v>
      </c>
      <c r="C14" s="25" t="s">
        <v>35</v>
      </c>
      <c r="D14" s="102">
        <v>1</v>
      </c>
      <c r="E14" s="29">
        <v>0</v>
      </c>
      <c r="F14" s="31">
        <v>0</v>
      </c>
      <c r="G14" s="29"/>
      <c r="H14" s="31"/>
    </row>
    <row r="15" spans="2:8" ht="15.75" thickBot="1">
      <c r="B15" s="3"/>
      <c r="C15" s="2"/>
      <c r="D15" s="3"/>
      <c r="E15" s="100">
        <f>SUM(E5:E14)</f>
        <v>3813</v>
      </c>
      <c r="F15" s="100">
        <f>SUM(F5:F14)</f>
        <v>3813</v>
      </c>
      <c r="G15" s="100">
        <f>SUM(G5:G14)</f>
        <v>30</v>
      </c>
      <c r="H15" s="100">
        <f>SUM(H5:H14)</f>
        <v>30</v>
      </c>
    </row>
    <row r="16" spans="2:8" ht="15">
      <c r="B16" s="156" t="s">
        <v>36</v>
      </c>
      <c r="C16" s="157"/>
      <c r="D16" s="158"/>
      <c r="E16" s="26" t="s">
        <v>37</v>
      </c>
      <c r="F16" s="28" t="s">
        <v>38</v>
      </c>
      <c r="G16" s="27" t="s">
        <v>39</v>
      </c>
      <c r="H16" s="28" t="s">
        <v>40</v>
      </c>
    </row>
    <row r="17" spans="2:8" ht="15.75" thickBot="1">
      <c r="B17" s="159" t="s">
        <v>41</v>
      </c>
      <c r="C17" s="160"/>
      <c r="D17" s="161"/>
      <c r="E17" s="29" t="s">
        <v>42</v>
      </c>
      <c r="F17" s="31" t="s">
        <v>43</v>
      </c>
      <c r="G17" s="30" t="s">
        <v>44</v>
      </c>
      <c r="H17" s="31" t="s">
        <v>45</v>
      </c>
    </row>
  </sheetData>
  <sheetProtection/>
  <mergeCells count="5">
    <mergeCell ref="E3:F3"/>
    <mergeCell ref="G3:H3"/>
    <mergeCell ref="B4:D4"/>
    <mergeCell ref="B16:D16"/>
    <mergeCell ref="B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7109375" style="0" customWidth="1"/>
    <col min="2" max="2" width="25.28125" style="0" customWidth="1"/>
    <col min="3" max="6" width="9.140625" style="0" customWidth="1"/>
    <col min="7" max="7" width="6.00390625" style="0" customWidth="1"/>
    <col min="8" max="16384" width="9.140625" style="0" customWidth="1"/>
  </cols>
  <sheetData>
    <row r="2" ht="15.75" thickBot="1">
      <c r="B2" s="6" t="s">
        <v>46</v>
      </c>
    </row>
    <row r="3" spans="2:11" ht="15.75" thickBot="1">
      <c r="B3" s="32"/>
      <c r="C3" s="162" t="s">
        <v>47</v>
      </c>
      <c r="D3" s="163"/>
      <c r="E3" s="163"/>
      <c r="F3" s="164"/>
      <c r="G3" s="33"/>
      <c r="H3" s="162" t="s">
        <v>48</v>
      </c>
      <c r="I3" s="163"/>
      <c r="J3" s="163"/>
      <c r="K3" s="164"/>
    </row>
    <row r="4" spans="2:11" ht="15.75" thickBot="1">
      <c r="B4" s="35" t="s">
        <v>49</v>
      </c>
      <c r="C4" s="36" t="s">
        <v>50</v>
      </c>
      <c r="D4" s="36" t="s">
        <v>51</v>
      </c>
      <c r="E4" s="36" t="s">
        <v>52</v>
      </c>
      <c r="F4" s="36" t="s">
        <v>53</v>
      </c>
      <c r="G4" s="33"/>
      <c r="H4" s="105" t="s">
        <v>50</v>
      </c>
      <c r="I4" s="36" t="s">
        <v>51</v>
      </c>
      <c r="J4" s="36" t="s">
        <v>52</v>
      </c>
      <c r="K4" s="36" t="s">
        <v>53</v>
      </c>
    </row>
    <row r="5" spans="2:11" ht="15.75" thickBot="1">
      <c r="B5" s="38" t="s">
        <v>54</v>
      </c>
      <c r="C5" s="103">
        <v>0.29</v>
      </c>
      <c r="D5" s="103">
        <v>0.52</v>
      </c>
      <c r="E5" s="103">
        <v>1.11</v>
      </c>
      <c r="F5" s="103">
        <v>0.35</v>
      </c>
      <c r="G5" s="33"/>
      <c r="H5" s="106">
        <v>0.71</v>
      </c>
      <c r="I5" s="103">
        <v>1.09</v>
      </c>
      <c r="J5" s="103">
        <v>1.1</v>
      </c>
      <c r="K5" s="103">
        <v>0.57</v>
      </c>
    </row>
    <row r="6" spans="2:11" ht="15.75" thickBot="1">
      <c r="B6" s="38" t="s">
        <v>55</v>
      </c>
      <c r="C6" s="103">
        <v>0.39</v>
      </c>
      <c r="D6" s="103">
        <v>0.89</v>
      </c>
      <c r="E6" s="103">
        <v>1.96</v>
      </c>
      <c r="F6" s="103">
        <v>1.07</v>
      </c>
      <c r="G6" s="33"/>
      <c r="H6" s="106">
        <v>-0.61</v>
      </c>
      <c r="I6" s="103">
        <v>0.31</v>
      </c>
      <c r="J6" s="103">
        <v>1.21</v>
      </c>
      <c r="K6" s="103">
        <v>-0.43</v>
      </c>
    </row>
    <row r="7" spans="2:11" ht="15.75" thickBot="1">
      <c r="B7" s="38" t="s">
        <v>56</v>
      </c>
      <c r="C7" s="103">
        <v>0.69</v>
      </c>
      <c r="D7" s="103">
        <v>0.64</v>
      </c>
      <c r="E7" s="103">
        <v>1.12</v>
      </c>
      <c r="F7" s="103">
        <v>0.35</v>
      </c>
      <c r="G7" s="33"/>
      <c r="H7" s="106">
        <v>-1.25</v>
      </c>
      <c r="I7" s="103">
        <v>-0.13</v>
      </c>
      <c r="J7" s="103">
        <v>0.82</v>
      </c>
      <c r="K7" s="103">
        <v>-0.33</v>
      </c>
    </row>
  </sheetData>
  <sheetProtection/>
  <mergeCells count="2">
    <mergeCell ref="C3:F3"/>
    <mergeCell ref="H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A1">
      <pane ySplit="3900" topLeftCell="A29" activePane="bottomLeft" state="split"/>
      <selection pane="topLeft" activeCell="C5" sqref="C5:M5"/>
      <selection pane="bottomLeft" activeCell="O38" sqref="O38"/>
    </sheetView>
  </sheetViews>
  <sheetFormatPr defaultColWidth="11.421875" defaultRowHeight="15"/>
  <cols>
    <col min="1" max="1" width="9.140625" style="0" customWidth="1"/>
    <col min="2" max="2" width="18.57421875" style="0" customWidth="1"/>
    <col min="3" max="12" width="7.421875" style="0" customWidth="1"/>
    <col min="13" max="16384" width="9.140625" style="0" customWidth="1"/>
  </cols>
  <sheetData>
    <row r="2" spans="2:13" ht="45" customHeight="1">
      <c r="B2" s="168" t="s">
        <v>57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ht="15.75" thickBot="1">
      <c r="B3" s="44" t="s">
        <v>58</v>
      </c>
    </row>
    <row r="4" spans="2:13" ht="16.5" thickBot="1" thickTop="1">
      <c r="B4" s="39"/>
      <c r="C4" s="165" t="s">
        <v>59</v>
      </c>
      <c r="D4" s="166"/>
      <c r="E4" s="166"/>
      <c r="F4" s="166"/>
      <c r="G4" s="166"/>
      <c r="H4" s="166"/>
      <c r="I4" s="166"/>
      <c r="J4" s="166"/>
      <c r="K4" s="166"/>
      <c r="L4" s="167"/>
      <c r="M4" s="39"/>
    </row>
    <row r="5" spans="2:13" ht="15.75" thickBot="1">
      <c r="B5" s="39"/>
      <c r="C5" s="40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  <c r="M5" s="107" t="s">
        <v>60</v>
      </c>
    </row>
    <row r="6" spans="2:13" ht="15">
      <c r="B6" s="117">
        <v>37226</v>
      </c>
      <c r="C6" s="121">
        <v>4</v>
      </c>
      <c r="D6" s="121">
        <v>7</v>
      </c>
      <c r="E6" s="121">
        <v>8</v>
      </c>
      <c r="F6" s="121">
        <v>6</v>
      </c>
      <c r="G6" s="121">
        <v>7</v>
      </c>
      <c r="H6" s="121">
        <v>6</v>
      </c>
      <c r="I6" s="121">
        <v>7</v>
      </c>
      <c r="J6" s="121">
        <v>4</v>
      </c>
      <c r="K6" s="121">
        <v>3</v>
      </c>
      <c r="L6" s="121">
        <v>1</v>
      </c>
      <c r="M6" s="122">
        <f>SUM(C6:L6)</f>
        <v>53</v>
      </c>
    </row>
    <row r="7" spans="2:13" ht="15">
      <c r="B7" s="117">
        <v>37227</v>
      </c>
      <c r="C7" s="118">
        <v>3</v>
      </c>
      <c r="D7" s="118">
        <v>5</v>
      </c>
      <c r="E7" s="118">
        <v>6</v>
      </c>
      <c r="F7" s="118">
        <v>4</v>
      </c>
      <c r="G7" s="118">
        <v>4</v>
      </c>
      <c r="H7" s="118">
        <v>7</v>
      </c>
      <c r="I7" s="118">
        <v>5</v>
      </c>
      <c r="J7" s="118">
        <v>3</v>
      </c>
      <c r="K7" s="118">
        <v>2</v>
      </c>
      <c r="L7" s="120">
        <v>0</v>
      </c>
      <c r="M7" s="119">
        <f aca="true" t="shared" si="0" ref="M7:M37">SUM(C7:L7)</f>
        <v>39</v>
      </c>
    </row>
    <row r="8" spans="2:13" ht="15">
      <c r="B8" s="117">
        <v>37228</v>
      </c>
      <c r="C8" s="118">
        <v>2</v>
      </c>
      <c r="D8" s="118">
        <v>5</v>
      </c>
      <c r="E8" s="118">
        <v>6</v>
      </c>
      <c r="F8" s="118">
        <v>6</v>
      </c>
      <c r="G8" s="118">
        <v>3</v>
      </c>
      <c r="H8" s="118">
        <v>6</v>
      </c>
      <c r="I8" s="118">
        <v>6</v>
      </c>
      <c r="J8" s="118">
        <v>5</v>
      </c>
      <c r="K8" s="118">
        <v>3</v>
      </c>
      <c r="L8" s="120">
        <v>0</v>
      </c>
      <c r="M8" s="119">
        <f t="shared" si="0"/>
        <v>42</v>
      </c>
    </row>
    <row r="9" spans="2:13" ht="15">
      <c r="B9" s="117">
        <v>37229</v>
      </c>
      <c r="C9" s="118">
        <v>1</v>
      </c>
      <c r="D9" s="118">
        <v>4</v>
      </c>
      <c r="E9" s="118">
        <v>4</v>
      </c>
      <c r="F9" s="118">
        <v>4</v>
      </c>
      <c r="G9" s="118">
        <v>2</v>
      </c>
      <c r="H9" s="118">
        <v>6</v>
      </c>
      <c r="I9" s="118">
        <v>7</v>
      </c>
      <c r="J9" s="118">
        <v>4</v>
      </c>
      <c r="K9" s="118">
        <v>2</v>
      </c>
      <c r="L9" s="120">
        <v>0</v>
      </c>
      <c r="M9" s="119">
        <f t="shared" si="0"/>
        <v>34</v>
      </c>
    </row>
    <row r="10" spans="2:13" ht="15">
      <c r="B10" s="117">
        <v>37230</v>
      </c>
      <c r="C10" s="118">
        <v>1</v>
      </c>
      <c r="D10" s="118">
        <v>4</v>
      </c>
      <c r="E10" s="118">
        <v>7</v>
      </c>
      <c r="F10" s="118">
        <v>7</v>
      </c>
      <c r="G10" s="118">
        <v>6</v>
      </c>
      <c r="H10" s="118">
        <v>5</v>
      </c>
      <c r="I10" s="118">
        <v>8</v>
      </c>
      <c r="J10" s="118">
        <v>5</v>
      </c>
      <c r="K10" s="118">
        <v>4</v>
      </c>
      <c r="L10" s="118">
        <v>1</v>
      </c>
      <c r="M10" s="119">
        <f t="shared" si="0"/>
        <v>48</v>
      </c>
    </row>
    <row r="11" spans="2:13" ht="15">
      <c r="B11" s="117">
        <v>37231</v>
      </c>
      <c r="C11" s="118">
        <v>1</v>
      </c>
      <c r="D11" s="118">
        <v>1</v>
      </c>
      <c r="E11" s="118">
        <v>2</v>
      </c>
      <c r="F11" s="118">
        <v>5</v>
      </c>
      <c r="G11" s="118">
        <v>6</v>
      </c>
      <c r="H11" s="118">
        <v>6</v>
      </c>
      <c r="I11" s="118">
        <v>4</v>
      </c>
      <c r="J11" s="118">
        <v>3</v>
      </c>
      <c r="K11" s="118">
        <v>2</v>
      </c>
      <c r="L11" s="120">
        <v>0</v>
      </c>
      <c r="M11" s="119">
        <f t="shared" si="0"/>
        <v>30</v>
      </c>
    </row>
    <row r="12" spans="2:13" ht="15">
      <c r="B12" s="117">
        <v>37232</v>
      </c>
      <c r="C12" s="118">
        <v>1</v>
      </c>
      <c r="D12" s="118">
        <v>1</v>
      </c>
      <c r="E12" s="118">
        <v>4</v>
      </c>
      <c r="F12" s="118">
        <v>2</v>
      </c>
      <c r="G12" s="118">
        <v>4</v>
      </c>
      <c r="H12" s="118">
        <v>5</v>
      </c>
      <c r="I12" s="118">
        <v>5</v>
      </c>
      <c r="J12" s="118">
        <v>5</v>
      </c>
      <c r="K12" s="118">
        <v>3</v>
      </c>
      <c r="L12" s="118">
        <v>1</v>
      </c>
      <c r="M12" s="119">
        <f t="shared" si="0"/>
        <v>31</v>
      </c>
    </row>
    <row r="13" spans="2:13" ht="15">
      <c r="B13" s="117">
        <v>37233</v>
      </c>
      <c r="C13" s="118">
        <v>2</v>
      </c>
      <c r="D13" s="118">
        <v>2</v>
      </c>
      <c r="E13" s="118">
        <v>5</v>
      </c>
      <c r="F13" s="118">
        <v>4</v>
      </c>
      <c r="G13" s="118">
        <v>6</v>
      </c>
      <c r="H13" s="118">
        <v>6</v>
      </c>
      <c r="I13" s="118">
        <v>5</v>
      </c>
      <c r="J13" s="118">
        <v>6</v>
      </c>
      <c r="K13" s="118">
        <v>7</v>
      </c>
      <c r="L13" s="118">
        <v>2</v>
      </c>
      <c r="M13" s="119">
        <f t="shared" si="0"/>
        <v>45</v>
      </c>
    </row>
    <row r="14" spans="2:13" ht="15">
      <c r="B14" s="117">
        <v>37234</v>
      </c>
      <c r="C14" s="120">
        <v>0</v>
      </c>
      <c r="D14" s="118">
        <v>2</v>
      </c>
      <c r="E14" s="118">
        <v>4</v>
      </c>
      <c r="F14" s="118">
        <v>2</v>
      </c>
      <c r="G14" s="118">
        <v>6</v>
      </c>
      <c r="H14" s="118">
        <v>6</v>
      </c>
      <c r="I14" s="118">
        <v>6</v>
      </c>
      <c r="J14" s="118">
        <v>4</v>
      </c>
      <c r="K14" s="118">
        <v>3</v>
      </c>
      <c r="L14" s="118">
        <v>2</v>
      </c>
      <c r="M14" s="119">
        <f t="shared" si="0"/>
        <v>35</v>
      </c>
    </row>
    <row r="15" spans="2:13" ht="15">
      <c r="B15" s="117">
        <v>37235</v>
      </c>
      <c r="C15" s="118">
        <v>2</v>
      </c>
      <c r="D15" s="118">
        <v>4</v>
      </c>
      <c r="E15" s="118">
        <v>6</v>
      </c>
      <c r="F15" s="118">
        <v>7</v>
      </c>
      <c r="G15" s="118">
        <v>6</v>
      </c>
      <c r="H15" s="118">
        <v>6</v>
      </c>
      <c r="I15" s="118">
        <v>6</v>
      </c>
      <c r="J15" s="118">
        <v>5</v>
      </c>
      <c r="K15" s="118">
        <v>4</v>
      </c>
      <c r="L15" s="118">
        <v>2</v>
      </c>
      <c r="M15" s="119">
        <f t="shared" si="0"/>
        <v>48</v>
      </c>
    </row>
    <row r="16" spans="2:13" ht="15">
      <c r="B16" s="117">
        <v>37236</v>
      </c>
      <c r="C16" s="118">
        <v>1</v>
      </c>
      <c r="D16" s="118">
        <v>3</v>
      </c>
      <c r="E16" s="118">
        <v>6</v>
      </c>
      <c r="F16" s="118">
        <v>4</v>
      </c>
      <c r="G16" s="118">
        <v>5</v>
      </c>
      <c r="H16" s="118">
        <v>6</v>
      </c>
      <c r="I16" s="118">
        <v>6</v>
      </c>
      <c r="J16" s="118">
        <v>6</v>
      </c>
      <c r="K16" s="118">
        <v>4</v>
      </c>
      <c r="L16" s="118">
        <v>1</v>
      </c>
      <c r="M16" s="119">
        <f t="shared" si="0"/>
        <v>42</v>
      </c>
    </row>
    <row r="17" spans="2:13" ht="15">
      <c r="B17" s="117">
        <v>37237</v>
      </c>
      <c r="C17" s="118">
        <v>1</v>
      </c>
      <c r="D17" s="118">
        <v>2</v>
      </c>
      <c r="E17" s="118">
        <v>3</v>
      </c>
      <c r="F17" s="118">
        <v>6</v>
      </c>
      <c r="G17" s="118">
        <v>7</v>
      </c>
      <c r="H17" s="118">
        <v>5</v>
      </c>
      <c r="I17" s="118">
        <v>4</v>
      </c>
      <c r="J17" s="118">
        <v>6</v>
      </c>
      <c r="K17" s="118">
        <v>5</v>
      </c>
      <c r="L17" s="118">
        <v>2</v>
      </c>
      <c r="M17" s="119">
        <f t="shared" si="0"/>
        <v>41</v>
      </c>
    </row>
    <row r="18" spans="2:13" ht="15">
      <c r="B18" s="117">
        <v>37238</v>
      </c>
      <c r="C18" s="118">
        <v>1</v>
      </c>
      <c r="D18" s="118">
        <v>3</v>
      </c>
      <c r="E18" s="118">
        <v>5</v>
      </c>
      <c r="F18" s="118">
        <v>5</v>
      </c>
      <c r="G18" s="118">
        <v>6</v>
      </c>
      <c r="H18" s="118">
        <v>9</v>
      </c>
      <c r="I18" s="118">
        <v>4</v>
      </c>
      <c r="J18" s="118">
        <v>4</v>
      </c>
      <c r="K18" s="118">
        <v>4</v>
      </c>
      <c r="L18" s="118">
        <v>1</v>
      </c>
      <c r="M18" s="119">
        <f t="shared" si="0"/>
        <v>42</v>
      </c>
    </row>
    <row r="19" spans="2:13" ht="15">
      <c r="B19" s="117">
        <v>37239</v>
      </c>
      <c r="C19" s="118">
        <v>1</v>
      </c>
      <c r="D19" s="118">
        <v>3</v>
      </c>
      <c r="E19" s="118">
        <v>5</v>
      </c>
      <c r="F19" s="118">
        <v>6</v>
      </c>
      <c r="G19" s="118">
        <v>4</v>
      </c>
      <c r="H19" s="118">
        <v>4</v>
      </c>
      <c r="I19" s="118">
        <v>4</v>
      </c>
      <c r="J19" s="118">
        <v>5</v>
      </c>
      <c r="K19" s="118">
        <v>5</v>
      </c>
      <c r="L19" s="118">
        <v>2</v>
      </c>
      <c r="M19" s="119">
        <f t="shared" si="0"/>
        <v>39</v>
      </c>
    </row>
    <row r="20" spans="2:13" ht="15">
      <c r="B20" s="117">
        <v>37240</v>
      </c>
      <c r="C20" s="118">
        <v>1</v>
      </c>
      <c r="D20" s="118">
        <v>3</v>
      </c>
      <c r="E20" s="118">
        <v>5</v>
      </c>
      <c r="F20" s="118">
        <v>5</v>
      </c>
      <c r="G20" s="118">
        <v>6</v>
      </c>
      <c r="H20" s="118">
        <v>7</v>
      </c>
      <c r="I20" s="118">
        <v>8</v>
      </c>
      <c r="J20" s="118">
        <v>5</v>
      </c>
      <c r="K20" s="118">
        <v>2</v>
      </c>
      <c r="L20" s="118">
        <v>2</v>
      </c>
      <c r="M20" s="119">
        <f t="shared" si="0"/>
        <v>44</v>
      </c>
    </row>
    <row r="21" spans="2:13" ht="15">
      <c r="B21" s="117">
        <v>37241</v>
      </c>
      <c r="C21" s="118">
        <v>2</v>
      </c>
      <c r="D21" s="118">
        <v>4</v>
      </c>
      <c r="E21" s="118">
        <v>4</v>
      </c>
      <c r="F21" s="118">
        <v>4</v>
      </c>
      <c r="G21" s="118">
        <v>3</v>
      </c>
      <c r="H21" s="118">
        <v>7</v>
      </c>
      <c r="I21" s="118">
        <v>8</v>
      </c>
      <c r="J21" s="118">
        <v>8</v>
      </c>
      <c r="K21" s="118">
        <v>4</v>
      </c>
      <c r="L21" s="118">
        <v>1</v>
      </c>
      <c r="M21" s="119">
        <f t="shared" si="0"/>
        <v>45</v>
      </c>
    </row>
    <row r="22" spans="2:13" ht="15">
      <c r="B22" s="117">
        <v>37242</v>
      </c>
      <c r="C22" s="118">
        <v>2</v>
      </c>
      <c r="D22" s="118">
        <v>5</v>
      </c>
      <c r="E22" s="118">
        <v>5</v>
      </c>
      <c r="F22" s="118">
        <v>5</v>
      </c>
      <c r="G22" s="118">
        <v>7</v>
      </c>
      <c r="H22" s="118">
        <v>5</v>
      </c>
      <c r="I22" s="118">
        <v>6</v>
      </c>
      <c r="J22" s="118">
        <v>7</v>
      </c>
      <c r="K22" s="118">
        <v>6</v>
      </c>
      <c r="L22" s="118">
        <v>3</v>
      </c>
      <c r="M22" s="119">
        <f t="shared" si="0"/>
        <v>51</v>
      </c>
    </row>
    <row r="23" spans="2:13" ht="15">
      <c r="B23" s="117">
        <v>37243</v>
      </c>
      <c r="C23" s="118">
        <v>2</v>
      </c>
      <c r="D23" s="118">
        <v>5</v>
      </c>
      <c r="E23" s="118">
        <v>3</v>
      </c>
      <c r="F23" s="118">
        <v>4</v>
      </c>
      <c r="G23" s="118">
        <v>5</v>
      </c>
      <c r="H23" s="118">
        <v>7</v>
      </c>
      <c r="I23" s="118">
        <v>5</v>
      </c>
      <c r="J23" s="118">
        <v>6</v>
      </c>
      <c r="K23" s="118">
        <v>6</v>
      </c>
      <c r="L23" s="118">
        <v>1</v>
      </c>
      <c r="M23" s="119">
        <f t="shared" si="0"/>
        <v>44</v>
      </c>
    </row>
    <row r="24" spans="2:13" ht="15">
      <c r="B24" s="117">
        <v>37244</v>
      </c>
      <c r="C24" s="118">
        <v>3</v>
      </c>
      <c r="D24" s="118">
        <v>4</v>
      </c>
      <c r="E24" s="118">
        <v>5</v>
      </c>
      <c r="F24" s="118">
        <v>4</v>
      </c>
      <c r="G24" s="118">
        <v>7</v>
      </c>
      <c r="H24" s="118">
        <v>8</v>
      </c>
      <c r="I24" s="118">
        <v>4</v>
      </c>
      <c r="J24" s="118">
        <v>3</v>
      </c>
      <c r="K24" s="118">
        <v>3</v>
      </c>
      <c r="L24" s="118">
        <v>2</v>
      </c>
      <c r="M24" s="119">
        <f t="shared" si="0"/>
        <v>43</v>
      </c>
    </row>
    <row r="25" spans="2:13" ht="15">
      <c r="B25" s="117">
        <v>37245</v>
      </c>
      <c r="C25" s="118">
        <v>3</v>
      </c>
      <c r="D25" s="118">
        <v>4</v>
      </c>
      <c r="E25" s="118">
        <v>6</v>
      </c>
      <c r="F25" s="118">
        <v>6</v>
      </c>
      <c r="G25" s="118">
        <v>5</v>
      </c>
      <c r="H25" s="118">
        <v>5</v>
      </c>
      <c r="I25" s="118">
        <v>5</v>
      </c>
      <c r="J25" s="118">
        <v>5</v>
      </c>
      <c r="K25" s="118">
        <v>5</v>
      </c>
      <c r="L25" s="118">
        <v>1</v>
      </c>
      <c r="M25" s="119">
        <f t="shared" si="0"/>
        <v>45</v>
      </c>
    </row>
    <row r="26" spans="2:13" ht="15">
      <c r="B26" s="117">
        <v>37246</v>
      </c>
      <c r="C26" s="118">
        <v>1</v>
      </c>
      <c r="D26" s="118">
        <v>3</v>
      </c>
      <c r="E26" s="118">
        <v>7</v>
      </c>
      <c r="F26" s="118">
        <v>8</v>
      </c>
      <c r="G26" s="118">
        <v>8</v>
      </c>
      <c r="H26" s="118">
        <v>7</v>
      </c>
      <c r="I26" s="118">
        <v>6</v>
      </c>
      <c r="J26" s="118">
        <v>4</v>
      </c>
      <c r="K26" s="118">
        <v>5</v>
      </c>
      <c r="L26" s="118">
        <v>2</v>
      </c>
      <c r="M26" s="119">
        <f t="shared" si="0"/>
        <v>51</v>
      </c>
    </row>
    <row r="27" spans="2:13" ht="15">
      <c r="B27" s="117">
        <v>37247</v>
      </c>
      <c r="C27" s="118">
        <v>2</v>
      </c>
      <c r="D27" s="118">
        <v>4</v>
      </c>
      <c r="E27" s="118">
        <v>3</v>
      </c>
      <c r="F27" s="118">
        <v>6</v>
      </c>
      <c r="G27" s="118">
        <v>6</v>
      </c>
      <c r="H27" s="118">
        <v>6</v>
      </c>
      <c r="I27" s="118">
        <v>9</v>
      </c>
      <c r="J27" s="118">
        <v>7</v>
      </c>
      <c r="K27" s="118">
        <v>2</v>
      </c>
      <c r="L27" s="118">
        <v>1</v>
      </c>
      <c r="M27" s="119">
        <f t="shared" si="0"/>
        <v>46</v>
      </c>
    </row>
    <row r="28" spans="2:13" ht="15">
      <c r="B28" s="117">
        <v>37248</v>
      </c>
      <c r="C28" s="118">
        <v>1</v>
      </c>
      <c r="D28" s="118">
        <v>4</v>
      </c>
      <c r="E28" s="118">
        <v>6</v>
      </c>
      <c r="F28" s="118">
        <v>5</v>
      </c>
      <c r="G28" s="118">
        <v>4</v>
      </c>
      <c r="H28" s="118">
        <v>5</v>
      </c>
      <c r="I28" s="118">
        <v>7</v>
      </c>
      <c r="J28" s="118">
        <v>5</v>
      </c>
      <c r="K28" s="118">
        <v>3</v>
      </c>
      <c r="L28" s="118">
        <v>1</v>
      </c>
      <c r="M28" s="119">
        <f t="shared" si="0"/>
        <v>41</v>
      </c>
    </row>
    <row r="29" spans="2:13" ht="15">
      <c r="B29" s="117">
        <v>37249</v>
      </c>
      <c r="C29" s="118">
        <v>3</v>
      </c>
      <c r="D29" s="118">
        <v>7</v>
      </c>
      <c r="E29" s="118">
        <v>5</v>
      </c>
      <c r="F29" s="118">
        <v>3</v>
      </c>
      <c r="G29" s="118">
        <v>8</v>
      </c>
      <c r="H29" s="118">
        <v>5</v>
      </c>
      <c r="I29" s="118">
        <v>4</v>
      </c>
      <c r="J29" s="118">
        <v>5</v>
      </c>
      <c r="K29" s="118">
        <v>3</v>
      </c>
      <c r="L29" s="118">
        <v>2</v>
      </c>
      <c r="M29" s="119">
        <f t="shared" si="0"/>
        <v>45</v>
      </c>
    </row>
    <row r="30" spans="2:13" ht="15">
      <c r="B30" s="117">
        <v>37250</v>
      </c>
      <c r="C30" s="118">
        <v>3</v>
      </c>
      <c r="D30" s="118">
        <v>6</v>
      </c>
      <c r="E30" s="118">
        <v>6</v>
      </c>
      <c r="F30" s="118">
        <v>5</v>
      </c>
      <c r="G30" s="118">
        <v>5</v>
      </c>
      <c r="H30" s="118">
        <v>3</v>
      </c>
      <c r="I30" s="118">
        <v>3</v>
      </c>
      <c r="J30" s="118">
        <v>5</v>
      </c>
      <c r="K30" s="118">
        <v>4</v>
      </c>
      <c r="L30" s="118">
        <v>2</v>
      </c>
      <c r="M30" s="119">
        <f t="shared" si="0"/>
        <v>42</v>
      </c>
    </row>
    <row r="31" spans="2:13" ht="15">
      <c r="B31" s="117">
        <v>37251</v>
      </c>
      <c r="C31" s="118">
        <v>3</v>
      </c>
      <c r="D31" s="118">
        <v>4</v>
      </c>
      <c r="E31" s="118">
        <v>5</v>
      </c>
      <c r="F31" s="118">
        <v>6</v>
      </c>
      <c r="G31" s="118">
        <v>6</v>
      </c>
      <c r="H31" s="118">
        <v>6</v>
      </c>
      <c r="I31" s="118">
        <v>3</v>
      </c>
      <c r="J31" s="118">
        <v>6</v>
      </c>
      <c r="K31" s="118">
        <v>6</v>
      </c>
      <c r="L31" s="118">
        <v>2</v>
      </c>
      <c r="M31" s="119">
        <f t="shared" si="0"/>
        <v>47</v>
      </c>
    </row>
    <row r="32" spans="2:13" ht="15">
      <c r="B32" s="117">
        <v>37252</v>
      </c>
      <c r="C32" s="118">
        <v>1</v>
      </c>
      <c r="D32" s="118">
        <v>7</v>
      </c>
      <c r="E32" s="118">
        <v>7</v>
      </c>
      <c r="F32" s="118">
        <v>5</v>
      </c>
      <c r="G32" s="118">
        <v>7</v>
      </c>
      <c r="H32" s="118">
        <v>8</v>
      </c>
      <c r="I32" s="118">
        <v>7</v>
      </c>
      <c r="J32" s="118">
        <v>7</v>
      </c>
      <c r="K32" s="118">
        <v>4</v>
      </c>
      <c r="L32" s="118">
        <v>2</v>
      </c>
      <c r="M32" s="119">
        <f t="shared" si="0"/>
        <v>55</v>
      </c>
    </row>
    <row r="33" spans="2:13" ht="15">
      <c r="B33" s="117">
        <v>37253</v>
      </c>
      <c r="C33" s="118">
        <v>3</v>
      </c>
      <c r="D33" s="118">
        <v>5</v>
      </c>
      <c r="E33" s="118">
        <v>5</v>
      </c>
      <c r="F33" s="118">
        <v>5</v>
      </c>
      <c r="G33" s="118">
        <v>8</v>
      </c>
      <c r="H33" s="118">
        <v>7</v>
      </c>
      <c r="I33" s="118">
        <v>5</v>
      </c>
      <c r="J33" s="118">
        <v>5</v>
      </c>
      <c r="K33" s="118">
        <v>4</v>
      </c>
      <c r="L33" s="118">
        <v>2</v>
      </c>
      <c r="M33" s="119">
        <f t="shared" si="0"/>
        <v>49</v>
      </c>
    </row>
    <row r="34" spans="2:13" ht="15">
      <c r="B34" s="117">
        <v>37254</v>
      </c>
      <c r="C34" s="118">
        <v>3</v>
      </c>
      <c r="D34" s="118">
        <v>6</v>
      </c>
      <c r="E34" s="118">
        <v>8</v>
      </c>
      <c r="F34" s="118">
        <v>4</v>
      </c>
      <c r="G34" s="118">
        <v>8</v>
      </c>
      <c r="H34" s="118">
        <v>5</v>
      </c>
      <c r="I34" s="118">
        <v>6</v>
      </c>
      <c r="J34" s="118">
        <v>4</v>
      </c>
      <c r="K34" s="118">
        <v>1</v>
      </c>
      <c r="L34" s="120">
        <v>0</v>
      </c>
      <c r="M34" s="119">
        <f t="shared" si="0"/>
        <v>45</v>
      </c>
    </row>
    <row r="35" spans="2:13" ht="15">
      <c r="B35" s="117">
        <v>37255</v>
      </c>
      <c r="C35" s="118">
        <v>1</v>
      </c>
      <c r="D35" s="118">
        <v>3</v>
      </c>
      <c r="E35" s="118">
        <v>3</v>
      </c>
      <c r="F35" s="118">
        <v>1</v>
      </c>
      <c r="G35" s="118">
        <v>2</v>
      </c>
      <c r="H35" s="118">
        <v>3</v>
      </c>
      <c r="I35" s="118">
        <v>4</v>
      </c>
      <c r="J35" s="118">
        <v>5</v>
      </c>
      <c r="K35" s="118">
        <v>2</v>
      </c>
      <c r="L35" s="120">
        <v>0</v>
      </c>
      <c r="M35" s="119">
        <f t="shared" si="0"/>
        <v>24</v>
      </c>
    </row>
    <row r="36" spans="2:13" ht="15.7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2:13" ht="14.25" customHeight="1" thickBot="1">
      <c r="B37" s="34" t="s">
        <v>61</v>
      </c>
      <c r="C37" s="42">
        <f>SUM(C6:C36)</f>
        <v>55</v>
      </c>
      <c r="D37" s="42">
        <f aca="true" t="shared" si="1" ref="D37:L37">SUM(D6:D36)</f>
        <v>120</v>
      </c>
      <c r="E37" s="42">
        <f t="shared" si="1"/>
        <v>154</v>
      </c>
      <c r="F37" s="42">
        <f t="shared" si="1"/>
        <v>144</v>
      </c>
      <c r="G37" s="42">
        <f t="shared" si="1"/>
        <v>167</v>
      </c>
      <c r="H37" s="42">
        <f t="shared" si="1"/>
        <v>177</v>
      </c>
      <c r="I37" s="42">
        <f t="shared" si="1"/>
        <v>167</v>
      </c>
      <c r="J37" s="42">
        <f t="shared" si="1"/>
        <v>152</v>
      </c>
      <c r="K37" s="42">
        <f t="shared" si="1"/>
        <v>111</v>
      </c>
      <c r="L37" s="42">
        <f t="shared" si="1"/>
        <v>39</v>
      </c>
      <c r="M37" s="108">
        <f t="shared" si="0"/>
        <v>1286</v>
      </c>
    </row>
    <row r="38" spans="2:13" ht="14.25" customHeight="1">
      <c r="B38" s="111" t="s">
        <v>62</v>
      </c>
      <c r="C38" s="112">
        <v>1.8</v>
      </c>
      <c r="D38" s="112">
        <v>4</v>
      </c>
      <c r="E38" s="112">
        <v>5.1</v>
      </c>
      <c r="F38" s="112">
        <v>4.8</v>
      </c>
      <c r="G38" s="112">
        <v>5.6</v>
      </c>
      <c r="H38" s="112">
        <v>5.9</v>
      </c>
      <c r="I38" s="112">
        <v>5.6</v>
      </c>
      <c r="J38" s="112">
        <v>5.1</v>
      </c>
      <c r="K38" s="112">
        <v>3.7</v>
      </c>
      <c r="L38" s="112">
        <v>1.3</v>
      </c>
      <c r="M38" s="113">
        <v>42.9</v>
      </c>
    </row>
    <row r="39" spans="2:13" ht="14.25" customHeight="1">
      <c r="B39" s="109" t="s">
        <v>63</v>
      </c>
      <c r="C39" s="115">
        <v>0.183</v>
      </c>
      <c r="D39" s="115">
        <v>0.4</v>
      </c>
      <c r="E39" s="115">
        <v>0.467</v>
      </c>
      <c r="F39" s="115">
        <v>0.48</v>
      </c>
      <c r="G39" s="115">
        <v>0.506</v>
      </c>
      <c r="H39" s="115">
        <v>0.536</v>
      </c>
      <c r="I39" s="115">
        <v>0.506</v>
      </c>
      <c r="J39" s="115">
        <v>0.461</v>
      </c>
      <c r="K39" s="115">
        <v>0.336</v>
      </c>
      <c r="L39" s="115">
        <v>0.13</v>
      </c>
      <c r="M39" s="116">
        <v>0.404</v>
      </c>
    </row>
    <row r="40" spans="2:13" ht="14.25" customHeight="1">
      <c r="B40" s="109" t="s">
        <v>64</v>
      </c>
      <c r="C40" s="110">
        <v>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6</v>
      </c>
      <c r="M40" s="110">
        <v>7</v>
      </c>
    </row>
    <row r="41" ht="15.75">
      <c r="B41" s="43"/>
    </row>
  </sheetData>
  <sheetProtection/>
  <mergeCells count="2">
    <mergeCell ref="C4:L4"/>
    <mergeCell ref="B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1">
      <pane ySplit="4695" topLeftCell="A38" activePane="topLeft" state="split"/>
      <selection pane="topLeft" activeCell="B4" sqref="B4"/>
      <selection pane="bottomLeft" activeCell="L42" sqref="L42"/>
    </sheetView>
  </sheetViews>
  <sheetFormatPr defaultColWidth="11.421875" defaultRowHeight="15"/>
  <cols>
    <col min="1" max="1" width="3.7109375" style="0" customWidth="1"/>
    <col min="2" max="2" width="32.140625" style="0" customWidth="1"/>
    <col min="3" max="6" width="9.140625" style="0" customWidth="1"/>
    <col min="7" max="7" width="2.8515625" style="0" customWidth="1"/>
    <col min="8" max="16384" width="9.140625" style="0" customWidth="1"/>
  </cols>
  <sheetData>
    <row r="2" ht="15.75" thickBot="1">
      <c r="B2" s="6" t="s">
        <v>65</v>
      </c>
    </row>
    <row r="3" spans="2:11" ht="15.75" thickBot="1">
      <c r="B3" s="47"/>
      <c r="C3" s="162" t="s">
        <v>66</v>
      </c>
      <c r="D3" s="163"/>
      <c r="E3" s="163"/>
      <c r="F3" s="164"/>
      <c r="G3" s="33"/>
      <c r="H3" s="162" t="s">
        <v>48</v>
      </c>
      <c r="I3" s="163"/>
      <c r="J3" s="163"/>
      <c r="K3" s="164"/>
    </row>
    <row r="4" spans="2:11" ht="15.75" thickBot="1">
      <c r="B4" s="48" t="s">
        <v>49</v>
      </c>
      <c r="C4" s="36" t="s">
        <v>50</v>
      </c>
      <c r="D4" s="36" t="s">
        <v>51</v>
      </c>
      <c r="E4" s="36" t="s">
        <v>52</v>
      </c>
      <c r="F4" s="36" t="s">
        <v>53</v>
      </c>
      <c r="G4" s="37"/>
      <c r="H4" s="36" t="s">
        <v>50</v>
      </c>
      <c r="I4" s="36" t="s">
        <v>51</v>
      </c>
      <c r="J4" s="36" t="s">
        <v>52</v>
      </c>
      <c r="K4" s="36" t="s">
        <v>53</v>
      </c>
    </row>
    <row r="5" spans="2:11" ht="15.75" thickBot="1">
      <c r="B5" s="38" t="s">
        <v>67</v>
      </c>
      <c r="C5" s="103">
        <v>0.29</v>
      </c>
      <c r="D5" s="103">
        <v>0.52</v>
      </c>
      <c r="E5" s="103">
        <v>1.11</v>
      </c>
      <c r="F5" s="103">
        <v>0.35</v>
      </c>
      <c r="G5" s="104"/>
      <c r="H5" s="103">
        <v>0.71</v>
      </c>
      <c r="I5" s="103">
        <v>1.09</v>
      </c>
      <c r="J5" s="103">
        <v>1.1</v>
      </c>
      <c r="K5" s="103">
        <v>0.57</v>
      </c>
    </row>
    <row r="6" spans="2:11" ht="15.75" thickBot="1">
      <c r="B6" s="38" t="s">
        <v>68</v>
      </c>
      <c r="C6" s="103">
        <v>0.39</v>
      </c>
      <c r="D6" s="103">
        <v>0.89</v>
      </c>
      <c r="E6" s="103">
        <v>1.96</v>
      </c>
      <c r="F6" s="103">
        <v>1.07</v>
      </c>
      <c r="G6" s="104"/>
      <c r="H6" s="103">
        <v>-0.61</v>
      </c>
      <c r="I6" s="103">
        <v>0.31</v>
      </c>
      <c r="J6" s="103">
        <v>1.21</v>
      </c>
      <c r="K6" s="103">
        <v>-0.43</v>
      </c>
    </row>
    <row r="7" spans="2:11" ht="15.75" thickBot="1">
      <c r="B7" s="38" t="s">
        <v>69</v>
      </c>
      <c r="C7" s="103">
        <v>0.69</v>
      </c>
      <c r="D7" s="103">
        <v>0.64</v>
      </c>
      <c r="E7" s="103">
        <v>1.12</v>
      </c>
      <c r="F7" s="103">
        <v>0.35</v>
      </c>
      <c r="G7" s="104"/>
      <c r="H7" s="103">
        <v>-1.25</v>
      </c>
      <c r="I7" s="103">
        <v>-0.13</v>
      </c>
      <c r="J7" s="103">
        <v>0.82</v>
      </c>
      <c r="K7" s="103">
        <v>-0.33</v>
      </c>
    </row>
    <row r="8" spans="2:11" ht="15.75" thickBot="1">
      <c r="B8" s="38" t="s">
        <v>70</v>
      </c>
      <c r="C8" s="103">
        <v>0.41</v>
      </c>
      <c r="D8" s="103">
        <v>0.43</v>
      </c>
      <c r="E8" s="103">
        <v>1.13</v>
      </c>
      <c r="F8" s="103">
        <v>0.72</v>
      </c>
      <c r="G8" s="104"/>
      <c r="H8" s="103">
        <v>0.79</v>
      </c>
      <c r="I8" s="103">
        <v>0.47</v>
      </c>
      <c r="J8" s="103">
        <v>0.89</v>
      </c>
      <c r="K8" s="103">
        <v>0.66</v>
      </c>
    </row>
    <row r="9" spans="2:11" ht="15.75" thickBot="1">
      <c r="B9" s="38" t="s">
        <v>71</v>
      </c>
      <c r="C9" s="103">
        <v>0.63</v>
      </c>
      <c r="D9" s="103">
        <v>0.61</v>
      </c>
      <c r="E9" s="103">
        <v>1.24</v>
      </c>
      <c r="F9" s="103">
        <v>0.82</v>
      </c>
      <c r="G9" s="104"/>
      <c r="H9" s="103">
        <v>-0.02</v>
      </c>
      <c r="I9" s="103">
        <v>-0.14</v>
      </c>
      <c r="J9" s="103">
        <v>1.16</v>
      </c>
      <c r="K9" s="103">
        <v>-0.09</v>
      </c>
    </row>
    <row r="10" spans="2:11" ht="15.75" thickBot="1">
      <c r="B10" s="38" t="s">
        <v>72</v>
      </c>
      <c r="C10" s="103">
        <v>-0.07</v>
      </c>
      <c r="D10" s="103">
        <v>0.54</v>
      </c>
      <c r="E10" s="103">
        <v>0.45</v>
      </c>
      <c r="F10" s="103">
        <v>1.13</v>
      </c>
      <c r="G10" s="104"/>
      <c r="H10" s="103">
        <v>-0.22</v>
      </c>
      <c r="I10" s="103">
        <v>-0.19</v>
      </c>
      <c r="J10" s="103">
        <v>1.15</v>
      </c>
      <c r="K10" s="103">
        <v>-0.51</v>
      </c>
    </row>
    <row r="11" spans="2:11" ht="15.75" thickBot="1">
      <c r="B11" s="38" t="s">
        <v>73</v>
      </c>
      <c r="C11" s="103">
        <v>0.58</v>
      </c>
      <c r="D11" s="103">
        <v>0.56</v>
      </c>
      <c r="E11" s="103">
        <v>0.94</v>
      </c>
      <c r="F11" s="103">
        <v>0.75</v>
      </c>
      <c r="G11" s="104"/>
      <c r="H11" s="103">
        <v>0.72</v>
      </c>
      <c r="I11" s="103">
        <v>0.69</v>
      </c>
      <c r="J11" s="103">
        <v>0.9</v>
      </c>
      <c r="K11" s="103">
        <v>0.84</v>
      </c>
    </row>
    <row r="12" spans="2:11" ht="15.75" thickBot="1">
      <c r="B12" s="38" t="s">
        <v>74</v>
      </c>
      <c r="C12" s="103">
        <v>0.57</v>
      </c>
      <c r="D12" s="103">
        <v>0.67</v>
      </c>
      <c r="E12" s="103">
        <v>0.94</v>
      </c>
      <c r="F12" s="103">
        <v>0.95</v>
      </c>
      <c r="G12" s="104"/>
      <c r="H12" s="103">
        <v>0.26</v>
      </c>
      <c r="I12" s="103">
        <v>0.27</v>
      </c>
      <c r="J12" s="103">
        <v>0.98</v>
      </c>
      <c r="K12" s="103">
        <v>0.48</v>
      </c>
    </row>
    <row r="13" spans="2:11" ht="15.75" thickBot="1">
      <c r="B13" s="38" t="s">
        <v>75</v>
      </c>
      <c r="C13" s="103">
        <v>0.6</v>
      </c>
      <c r="D13" s="103">
        <v>0.69</v>
      </c>
      <c r="E13" s="103">
        <v>0.77</v>
      </c>
      <c r="F13" s="103">
        <v>0.91</v>
      </c>
      <c r="G13" s="104"/>
      <c r="H13" s="103">
        <v>-0.14</v>
      </c>
      <c r="I13" s="103">
        <v>-0.06</v>
      </c>
      <c r="J13" s="103">
        <v>1.08</v>
      </c>
      <c r="K13" s="103">
        <v>-0.06</v>
      </c>
    </row>
    <row r="14" spans="2:11" ht="15.75" thickBot="1">
      <c r="B14" s="38" t="s">
        <v>76</v>
      </c>
      <c r="C14" s="103">
        <v>0.43</v>
      </c>
      <c r="D14" s="103">
        <v>0.38</v>
      </c>
      <c r="E14" s="103">
        <v>1.07</v>
      </c>
      <c r="F14" s="103">
        <v>0.65</v>
      </c>
      <c r="G14" s="104"/>
      <c r="H14" s="103">
        <v>0.77</v>
      </c>
      <c r="I14" s="103">
        <v>0.5</v>
      </c>
      <c r="J14" s="103">
        <v>0.86</v>
      </c>
      <c r="K14" s="103">
        <v>0.64</v>
      </c>
    </row>
    <row r="15" spans="2:11" ht="15.75" thickBot="1">
      <c r="B15" s="38" t="s">
        <v>77</v>
      </c>
      <c r="C15" s="103">
        <v>0.74</v>
      </c>
      <c r="D15" s="103">
        <v>0.62</v>
      </c>
      <c r="E15" s="103">
        <v>1.48</v>
      </c>
      <c r="F15" s="103">
        <v>1.01</v>
      </c>
      <c r="G15" s="104"/>
      <c r="H15" s="103">
        <v>-0.14</v>
      </c>
      <c r="I15" s="103">
        <v>-0.19</v>
      </c>
      <c r="J15" s="103">
        <v>1.16</v>
      </c>
      <c r="K15" s="103">
        <v>-0.21</v>
      </c>
    </row>
    <row r="16" spans="2:11" ht="15.75" thickBot="1">
      <c r="B16" s="49" t="s">
        <v>78</v>
      </c>
      <c r="C16" s="123">
        <v>-0.03</v>
      </c>
      <c r="D16" s="123">
        <v>0.64</v>
      </c>
      <c r="E16" s="123">
        <v>0.35</v>
      </c>
      <c r="F16" s="123">
        <v>1.44</v>
      </c>
      <c r="G16" s="104"/>
      <c r="H16" s="123">
        <v>-0.51</v>
      </c>
      <c r="I16" s="123">
        <v>-0.19</v>
      </c>
      <c r="J16" s="123">
        <v>0.85</v>
      </c>
      <c r="K16" s="123">
        <v>-0.44</v>
      </c>
    </row>
    <row r="17" spans="2:11" ht="16.5" thickBot="1" thickTop="1">
      <c r="B17" s="50" t="s">
        <v>79</v>
      </c>
      <c r="C17" s="124"/>
      <c r="D17" s="124"/>
      <c r="E17" s="124"/>
      <c r="F17" s="124"/>
      <c r="G17" s="125"/>
      <c r="H17" s="124"/>
      <c r="I17" s="124"/>
      <c r="J17" s="124"/>
      <c r="K17" s="124"/>
    </row>
    <row r="18" spans="2:11" ht="15.75" thickBot="1">
      <c r="B18" s="38" t="s">
        <v>67</v>
      </c>
      <c r="C18" s="103">
        <v>0.43</v>
      </c>
      <c r="D18" s="103">
        <v>0.52</v>
      </c>
      <c r="E18" s="103">
        <v>0.72</v>
      </c>
      <c r="F18" s="103">
        <v>0.47</v>
      </c>
      <c r="G18" s="104"/>
      <c r="H18" s="103">
        <v>0.87</v>
      </c>
      <c r="I18" s="103">
        <v>0.96</v>
      </c>
      <c r="J18" s="103">
        <v>0.66</v>
      </c>
      <c r="K18" s="103">
        <v>0.63</v>
      </c>
    </row>
    <row r="19" spans="2:11" ht="15.75" thickBot="1">
      <c r="B19" s="38" t="s">
        <v>68</v>
      </c>
      <c r="C19" s="103">
        <v>0.31</v>
      </c>
      <c r="D19" s="103">
        <v>0.92</v>
      </c>
      <c r="E19" s="103">
        <v>1.92</v>
      </c>
      <c r="F19" s="103">
        <v>1.08</v>
      </c>
      <c r="G19" s="104"/>
      <c r="H19" s="103">
        <v>-0.15</v>
      </c>
      <c r="I19" s="103">
        <v>0.4</v>
      </c>
      <c r="J19" s="103">
        <v>0.73</v>
      </c>
      <c r="K19" s="103">
        <v>0.35</v>
      </c>
    </row>
    <row r="20" spans="2:11" ht="15.75" thickBot="1">
      <c r="B20" s="38" t="s">
        <v>69</v>
      </c>
      <c r="C20" s="103">
        <v>0.78</v>
      </c>
      <c r="D20" s="103">
        <v>0.67</v>
      </c>
      <c r="E20" s="103">
        <v>1.75</v>
      </c>
      <c r="F20" s="103">
        <v>0.05</v>
      </c>
      <c r="G20" s="104"/>
      <c r="H20" s="103">
        <v>-1.06</v>
      </c>
      <c r="I20" s="103">
        <v>-0.08</v>
      </c>
      <c r="J20" s="103">
        <v>0.43</v>
      </c>
      <c r="K20" s="103">
        <v>-0.18</v>
      </c>
    </row>
    <row r="21" spans="2:11" ht="15.75" thickBot="1">
      <c r="B21" s="38" t="s">
        <v>70</v>
      </c>
      <c r="C21" s="103">
        <v>0.55</v>
      </c>
      <c r="D21" s="103">
        <v>0.54</v>
      </c>
      <c r="E21" s="103">
        <v>1.04</v>
      </c>
      <c r="F21" s="103">
        <v>0.82</v>
      </c>
      <c r="G21" s="104"/>
      <c r="H21" s="103">
        <v>1</v>
      </c>
      <c r="I21" s="103">
        <v>0.53</v>
      </c>
      <c r="J21" s="103">
        <v>0.75</v>
      </c>
      <c r="K21" s="103">
        <v>0.76</v>
      </c>
    </row>
    <row r="22" spans="2:11" ht="15.75" thickBot="1">
      <c r="B22" s="38" t="s">
        <v>71</v>
      </c>
      <c r="C22" s="103">
        <v>0.71</v>
      </c>
      <c r="D22" s="103">
        <v>0.56</v>
      </c>
      <c r="E22" s="103">
        <v>1.28</v>
      </c>
      <c r="F22" s="103">
        <v>0.76</v>
      </c>
      <c r="G22" s="104"/>
      <c r="H22" s="103">
        <v>0.38</v>
      </c>
      <c r="I22" s="103">
        <v>-0.02</v>
      </c>
      <c r="J22" s="103">
        <v>0.88</v>
      </c>
      <c r="K22" s="103">
        <v>0.17</v>
      </c>
    </row>
    <row r="23" spans="2:11" ht="15.75" thickBot="1">
      <c r="B23" s="38" t="s">
        <v>72</v>
      </c>
      <c r="C23" s="103">
        <v>0.12</v>
      </c>
      <c r="D23" s="103">
        <v>0.46</v>
      </c>
      <c r="E23" s="103">
        <v>0.51</v>
      </c>
      <c r="F23" s="103">
        <v>1.07</v>
      </c>
      <c r="G23" s="104"/>
      <c r="H23" s="103">
        <v>0.64</v>
      </c>
      <c r="I23" s="103">
        <v>0.09</v>
      </c>
      <c r="J23" s="103">
        <v>-0.3</v>
      </c>
      <c r="K23" s="103">
        <v>-0.22</v>
      </c>
    </row>
    <row r="24" spans="2:11" ht="15.75" thickBot="1">
      <c r="B24" s="38" t="s">
        <v>73</v>
      </c>
      <c r="C24" s="103">
        <v>0.69</v>
      </c>
      <c r="D24" s="103">
        <v>0.63</v>
      </c>
      <c r="E24" s="103">
        <v>0.87</v>
      </c>
      <c r="F24" s="103">
        <v>0.81</v>
      </c>
      <c r="G24" s="104"/>
      <c r="H24" s="103">
        <v>0.84</v>
      </c>
      <c r="I24" s="103">
        <v>0.75</v>
      </c>
      <c r="J24" s="103">
        <v>0.82</v>
      </c>
      <c r="K24" s="103">
        <v>0.89</v>
      </c>
    </row>
    <row r="25" spans="2:11" ht="15.75" thickBot="1">
      <c r="B25" s="38" t="s">
        <v>74</v>
      </c>
      <c r="C25" s="103">
        <v>0.62</v>
      </c>
      <c r="D25" s="103">
        <v>0.7</v>
      </c>
      <c r="E25" s="103">
        <v>0.89</v>
      </c>
      <c r="F25" s="103">
        <v>0.93</v>
      </c>
      <c r="G25" s="104"/>
      <c r="H25" s="103">
        <v>0.58</v>
      </c>
      <c r="I25" s="103">
        <v>0.49</v>
      </c>
      <c r="J25" s="103">
        <v>0.87</v>
      </c>
      <c r="K25" s="103">
        <v>0.72</v>
      </c>
    </row>
    <row r="26" spans="2:11" ht="15.75" thickBot="1">
      <c r="B26" s="38" t="s">
        <v>75</v>
      </c>
      <c r="C26" s="103">
        <v>0.69</v>
      </c>
      <c r="D26" s="103">
        <v>0.7</v>
      </c>
      <c r="E26" s="103">
        <v>0.77</v>
      </c>
      <c r="F26" s="103">
        <v>0.92</v>
      </c>
      <c r="G26" s="104"/>
      <c r="H26" s="103">
        <v>0.21</v>
      </c>
      <c r="I26" s="103">
        <v>0.12</v>
      </c>
      <c r="J26" s="103">
        <v>0.94</v>
      </c>
      <c r="K26" s="103">
        <v>0.18</v>
      </c>
    </row>
    <row r="27" spans="2:11" ht="15.75" thickBot="1">
      <c r="B27" s="38" t="s">
        <v>76</v>
      </c>
      <c r="C27" s="103">
        <v>0.57</v>
      </c>
      <c r="D27" s="103">
        <v>0.46</v>
      </c>
      <c r="E27" s="103">
        <v>0.88</v>
      </c>
      <c r="F27" s="103">
        <v>0.72</v>
      </c>
      <c r="G27" s="104"/>
      <c r="H27" s="103">
        <v>1.02</v>
      </c>
      <c r="I27" s="103">
        <v>0.55</v>
      </c>
      <c r="J27" s="103">
        <v>0.62</v>
      </c>
      <c r="K27" s="103">
        <v>0.71</v>
      </c>
    </row>
    <row r="28" spans="2:11" ht="15.75" thickBot="1">
      <c r="B28" s="38" t="s">
        <v>77</v>
      </c>
      <c r="C28" s="103">
        <v>0.82</v>
      </c>
      <c r="D28" s="103">
        <v>0.56</v>
      </c>
      <c r="E28" s="103">
        <v>1.47</v>
      </c>
      <c r="F28" s="103">
        <v>0.92</v>
      </c>
      <c r="G28" s="104"/>
      <c r="H28" s="103">
        <v>0.3</v>
      </c>
      <c r="I28" s="103">
        <v>0.01</v>
      </c>
      <c r="J28" s="103">
        <v>0.79</v>
      </c>
      <c r="K28" s="103">
        <v>0.25</v>
      </c>
    </row>
    <row r="29" spans="2:11" ht="15.75" thickBot="1">
      <c r="B29" s="49" t="s">
        <v>78</v>
      </c>
      <c r="C29" s="123">
        <v>0.25</v>
      </c>
      <c r="D29" s="123">
        <v>0.47</v>
      </c>
      <c r="E29" s="123">
        <v>0.32</v>
      </c>
      <c r="F29" s="123">
        <v>1.48</v>
      </c>
      <c r="G29" s="104"/>
      <c r="H29" s="123">
        <v>0.13</v>
      </c>
      <c r="I29" s="123">
        <v>-0.03</v>
      </c>
      <c r="J29" s="123">
        <v>0</v>
      </c>
      <c r="K29" s="123">
        <v>-0.19</v>
      </c>
    </row>
    <row r="30" spans="2:11" ht="16.5" thickBot="1" thickTop="1">
      <c r="B30" s="50" t="s">
        <v>80</v>
      </c>
      <c r="C30" s="124"/>
      <c r="D30" s="124"/>
      <c r="E30" s="124"/>
      <c r="F30" s="124"/>
      <c r="G30" s="125"/>
      <c r="H30" s="124"/>
      <c r="I30" s="124"/>
      <c r="J30" s="124"/>
      <c r="K30" s="124"/>
    </row>
    <row r="31" spans="2:11" ht="15.75" thickBot="1">
      <c r="B31" s="38" t="s">
        <v>67</v>
      </c>
      <c r="C31" s="103">
        <v>0.23</v>
      </c>
      <c r="D31" s="103">
        <v>0.44</v>
      </c>
      <c r="E31" s="103">
        <v>1.1</v>
      </c>
      <c r="F31" s="103">
        <v>0.15</v>
      </c>
      <c r="G31" s="104"/>
      <c r="H31" s="103">
        <v>0.56</v>
      </c>
      <c r="I31" s="103">
        <v>0.98</v>
      </c>
      <c r="J31" s="103">
        <v>1.11</v>
      </c>
      <c r="K31" s="103">
        <v>0.35</v>
      </c>
    </row>
    <row r="32" spans="2:11" ht="15.75" thickBot="1">
      <c r="B32" s="38" t="s">
        <v>68</v>
      </c>
      <c r="C32" s="103">
        <v>0.46</v>
      </c>
      <c r="D32" s="103">
        <v>0.85</v>
      </c>
      <c r="E32" s="103">
        <v>2.1</v>
      </c>
      <c r="F32" s="103">
        <v>0.99</v>
      </c>
      <c r="G32" s="104"/>
      <c r="H32" s="103">
        <v>-0.9</v>
      </c>
      <c r="I32" s="103">
        <v>0.11</v>
      </c>
      <c r="J32" s="103">
        <v>1.21</v>
      </c>
      <c r="K32" s="103">
        <v>-0.88</v>
      </c>
    </row>
    <row r="33" spans="2:11" ht="15.75" thickBot="1">
      <c r="B33" s="38" t="s">
        <v>69</v>
      </c>
      <c r="C33" s="103">
        <v>0.76</v>
      </c>
      <c r="D33" s="103">
        <v>0.57</v>
      </c>
      <c r="E33" s="103">
        <v>1.27</v>
      </c>
      <c r="F33" s="103">
        <v>0.17</v>
      </c>
      <c r="G33" s="104"/>
      <c r="H33" s="103">
        <v>-1.11</v>
      </c>
      <c r="I33" s="103">
        <v>0</v>
      </c>
      <c r="J33" s="103">
        <v>0.84</v>
      </c>
      <c r="K33" s="103">
        <v>-0.39</v>
      </c>
    </row>
    <row r="34" spans="2:11" ht="15.75" thickBot="1">
      <c r="B34" s="38" t="s">
        <v>70</v>
      </c>
      <c r="C34" s="103">
        <v>0.34</v>
      </c>
      <c r="D34" s="103">
        <v>0.37</v>
      </c>
      <c r="E34" s="103">
        <v>1.15</v>
      </c>
      <c r="F34" s="103">
        <v>0.63</v>
      </c>
      <c r="G34" s="104"/>
      <c r="H34" s="103">
        <v>0.62</v>
      </c>
      <c r="I34" s="103">
        <v>0.4</v>
      </c>
      <c r="J34" s="103">
        <v>0.88</v>
      </c>
      <c r="K34" s="103">
        <v>0.51</v>
      </c>
    </row>
    <row r="35" spans="2:11" ht="15.75" thickBot="1">
      <c r="B35" s="38" t="s">
        <v>71</v>
      </c>
      <c r="C35" s="103">
        <v>0.61</v>
      </c>
      <c r="D35" s="103">
        <v>0.61</v>
      </c>
      <c r="E35" s="103">
        <v>1.28</v>
      </c>
      <c r="F35" s="103">
        <v>0.83</v>
      </c>
      <c r="G35" s="104"/>
      <c r="H35" s="103">
        <v>-0.16</v>
      </c>
      <c r="I35" s="103">
        <v>-0.18</v>
      </c>
      <c r="J35" s="103">
        <v>1.03</v>
      </c>
      <c r="K35" s="103">
        <v>-0.18</v>
      </c>
    </row>
    <row r="36" spans="2:11" ht="15.75" thickBot="1">
      <c r="B36" s="38" t="s">
        <v>72</v>
      </c>
      <c r="C36" s="103">
        <v>-0.08</v>
      </c>
      <c r="D36" s="103">
        <v>0.51</v>
      </c>
      <c r="E36" s="103">
        <v>0.44</v>
      </c>
      <c r="F36" s="103">
        <v>1.05</v>
      </c>
      <c r="G36" s="104"/>
      <c r="H36" s="103">
        <v>-0.3</v>
      </c>
      <c r="I36" s="103">
        <v>-0.1</v>
      </c>
      <c r="J36" s="103">
        <v>1.05</v>
      </c>
      <c r="K36" s="103">
        <v>-0.44</v>
      </c>
    </row>
    <row r="37" spans="2:11" ht="15.75" thickBot="1">
      <c r="B37" s="38" t="s">
        <v>73</v>
      </c>
      <c r="C37" s="103">
        <v>0.52</v>
      </c>
      <c r="D37" s="103">
        <v>0.5</v>
      </c>
      <c r="E37" s="103">
        <v>0.95</v>
      </c>
      <c r="F37" s="103">
        <v>0.7</v>
      </c>
      <c r="G37" s="104"/>
      <c r="H37" s="103">
        <v>0.62</v>
      </c>
      <c r="I37" s="103">
        <v>0.61</v>
      </c>
      <c r="J37" s="103">
        <v>0.9</v>
      </c>
      <c r="K37" s="103">
        <v>0.76</v>
      </c>
    </row>
    <row r="38" spans="2:11" ht="15.75" thickBot="1">
      <c r="B38" s="38" t="s">
        <v>74</v>
      </c>
      <c r="C38" s="103">
        <v>0.58</v>
      </c>
      <c r="D38" s="103">
        <v>0.68</v>
      </c>
      <c r="E38" s="103">
        <v>0.99</v>
      </c>
      <c r="F38" s="103">
        <v>0.98</v>
      </c>
      <c r="G38" s="104"/>
      <c r="H38" s="103">
        <v>0.1</v>
      </c>
      <c r="I38" s="103">
        <v>0.12</v>
      </c>
      <c r="J38" s="103">
        <v>0.93</v>
      </c>
      <c r="K38" s="103">
        <v>0.31</v>
      </c>
    </row>
    <row r="39" spans="2:11" ht="15.75" thickBot="1">
      <c r="B39" s="38" t="s">
        <v>75</v>
      </c>
      <c r="C39" s="103">
        <v>0.6</v>
      </c>
      <c r="D39" s="103">
        <v>0.7</v>
      </c>
      <c r="E39" s="103">
        <v>0.81</v>
      </c>
      <c r="F39" s="103">
        <v>0.93</v>
      </c>
      <c r="G39" s="104"/>
      <c r="H39" s="103">
        <v>-0.2</v>
      </c>
      <c r="I39" s="103">
        <v>-0.14</v>
      </c>
      <c r="J39" s="103">
        <v>0.95</v>
      </c>
      <c r="K39" s="103">
        <v>-0.1</v>
      </c>
    </row>
    <row r="40" spans="2:11" ht="15.75" thickBot="1">
      <c r="B40" s="38" t="s">
        <v>76</v>
      </c>
      <c r="C40" s="103">
        <v>0.36</v>
      </c>
      <c r="D40" s="103">
        <v>0.3</v>
      </c>
      <c r="E40" s="103">
        <v>1.11</v>
      </c>
      <c r="F40" s="103">
        <v>0.52</v>
      </c>
      <c r="G40" s="104"/>
      <c r="H40" s="103">
        <v>0.59</v>
      </c>
      <c r="I40" s="103">
        <v>0.4</v>
      </c>
      <c r="J40" s="103">
        <v>0.83</v>
      </c>
      <c r="K40" s="103">
        <v>0.45</v>
      </c>
    </row>
    <row r="41" spans="2:11" ht="15.75" thickBot="1">
      <c r="B41" s="38" t="s">
        <v>77</v>
      </c>
      <c r="C41" s="103">
        <v>0.72</v>
      </c>
      <c r="D41" s="103">
        <v>0.63</v>
      </c>
      <c r="E41" s="103">
        <v>1.56</v>
      </c>
      <c r="F41" s="103">
        <v>1.03</v>
      </c>
      <c r="G41" s="104"/>
      <c r="H41" s="103">
        <v>-0.28</v>
      </c>
      <c r="I41" s="103">
        <v>-0.24</v>
      </c>
      <c r="J41" s="103">
        <v>0.98</v>
      </c>
      <c r="K41" s="103">
        <v>-0.38</v>
      </c>
    </row>
    <row r="42" spans="2:11" ht="15.75" thickBot="1">
      <c r="B42" s="38" t="s">
        <v>78</v>
      </c>
      <c r="C42" s="103">
        <v>-0.05</v>
      </c>
      <c r="D42" s="103">
        <v>0.62</v>
      </c>
      <c r="E42" s="103">
        <v>0.37</v>
      </c>
      <c r="F42" s="103">
        <v>1.35</v>
      </c>
      <c r="G42" s="104"/>
      <c r="H42" s="103">
        <v>-0.55</v>
      </c>
      <c r="I42" s="103">
        <v>-0.04</v>
      </c>
      <c r="J42" s="103">
        <v>0.83</v>
      </c>
      <c r="K42" s="103">
        <v>-0.39</v>
      </c>
    </row>
    <row r="43" spans="2:11" ht="15.75" thickBot="1">
      <c r="B43" s="51" t="s">
        <v>81</v>
      </c>
      <c r="C43" s="126">
        <f>MAX(C5:C42)</f>
        <v>0.82</v>
      </c>
      <c r="D43" s="126">
        <f>MAX(D5:D42)</f>
        <v>0.92</v>
      </c>
      <c r="E43" s="126">
        <f>MAX(E5:E42)</f>
        <v>2.1</v>
      </c>
      <c r="F43" s="126">
        <f>MAX(F5:F42)</f>
        <v>1.48</v>
      </c>
      <c r="G43" s="127"/>
      <c r="H43" s="126">
        <f>MAX(H5:H42)</f>
        <v>1.02</v>
      </c>
      <c r="I43" s="126">
        <f>MAX(I5:I42)</f>
        <v>1.09</v>
      </c>
      <c r="J43" s="126">
        <f>MAX(J5:J42)</f>
        <v>1.21</v>
      </c>
      <c r="K43" s="126">
        <f>MAX(K5:K42)</f>
        <v>0.89</v>
      </c>
    </row>
    <row r="44" spans="2:11" ht="15.75" thickBot="1">
      <c r="B44" s="52" t="s">
        <v>82</v>
      </c>
      <c r="C44" s="128">
        <f>MIN(C5:C42)</f>
        <v>-0.08</v>
      </c>
      <c r="D44" s="128">
        <f>MIN(D5:D42)</f>
        <v>0.3</v>
      </c>
      <c r="E44" s="128">
        <f>MIN(E5:E42)</f>
        <v>0.32</v>
      </c>
      <c r="F44" s="128">
        <f>MIN(F5:F42)</f>
        <v>0.05</v>
      </c>
      <c r="G44" s="127"/>
      <c r="H44" s="128">
        <f>MIN(H5:H42)</f>
        <v>-1.25</v>
      </c>
      <c r="I44" s="128">
        <f>MIN(I5:I42)</f>
        <v>-0.24</v>
      </c>
      <c r="J44" s="128">
        <f>MIN(J5:J42)</f>
        <v>-0.3</v>
      </c>
      <c r="K44" s="128">
        <f>MIN(K5:K42)</f>
        <v>-0.88</v>
      </c>
    </row>
    <row r="45" ht="15.75" thickTop="1">
      <c r="B45" s="45"/>
    </row>
    <row r="46" ht="15">
      <c r="B46" s="46"/>
    </row>
  </sheetData>
  <sheetProtection/>
  <mergeCells count="2">
    <mergeCell ref="C3:F3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6"/>
  <sheetViews>
    <sheetView zoomScalePageLayoutView="0" workbookViewId="0" topLeftCell="A1">
      <pane ySplit="4995" topLeftCell="A21" activePane="bottomLeft" state="split"/>
      <selection pane="topLeft" activeCell="C8" sqref="C8:M26"/>
      <selection pane="bottomLeft" activeCell="R24" sqref="R24"/>
    </sheetView>
  </sheetViews>
  <sheetFormatPr defaultColWidth="11.421875" defaultRowHeight="15"/>
  <cols>
    <col min="1" max="1" width="9.140625" style="0" customWidth="1"/>
    <col min="2" max="2" width="17.7109375" style="0" customWidth="1"/>
    <col min="3" max="4" width="8.00390625" style="0" customWidth="1"/>
    <col min="5" max="13" width="7.28125" style="0" customWidth="1"/>
    <col min="14" max="15" width="6.8515625" style="114" customWidth="1"/>
    <col min="16" max="16384" width="9.140625" style="0" customWidth="1"/>
  </cols>
  <sheetData>
    <row r="2" ht="15.75">
      <c r="B2" s="6" t="s">
        <v>83</v>
      </c>
    </row>
    <row r="3" ht="15">
      <c r="B3" s="65" t="s">
        <v>84</v>
      </c>
    </row>
    <row r="4" ht="15.75" thickBot="1">
      <c r="B4" s="54"/>
    </row>
    <row r="5" spans="2:15" ht="15.75" thickBot="1">
      <c r="B5" s="55"/>
      <c r="C5" s="56" t="s">
        <v>85</v>
      </c>
      <c r="D5" s="57" t="s">
        <v>86</v>
      </c>
      <c r="E5" s="169" t="s">
        <v>87</v>
      </c>
      <c r="F5" s="170"/>
      <c r="G5" s="170"/>
      <c r="H5" s="170"/>
      <c r="I5" s="170"/>
      <c r="J5" s="170"/>
      <c r="K5" s="170"/>
      <c r="L5" s="170"/>
      <c r="M5" s="170"/>
      <c r="N5" s="170"/>
      <c r="O5" s="171"/>
    </row>
    <row r="6" spans="2:15" ht="15.75" thickBot="1">
      <c r="B6" s="55"/>
      <c r="C6" s="59" t="s">
        <v>88</v>
      </c>
      <c r="D6" s="60" t="s">
        <v>89</v>
      </c>
      <c r="E6" s="169" t="s">
        <v>33</v>
      </c>
      <c r="F6" s="170"/>
      <c r="G6" s="171"/>
      <c r="H6" s="169" t="s">
        <v>90</v>
      </c>
      <c r="I6" s="170"/>
      <c r="J6" s="171"/>
      <c r="K6" s="169" t="s">
        <v>34</v>
      </c>
      <c r="L6" s="170"/>
      <c r="M6" s="171"/>
      <c r="N6" s="58"/>
      <c r="O6" s="58"/>
    </row>
    <row r="7" spans="2:15" ht="15.75" thickBot="1">
      <c r="B7" s="61"/>
      <c r="C7" s="62">
        <v>37895</v>
      </c>
      <c r="D7" s="63">
        <v>2002</v>
      </c>
      <c r="E7" s="63" t="s">
        <v>91</v>
      </c>
      <c r="F7" s="63" t="s">
        <v>92</v>
      </c>
      <c r="G7" s="63" t="s">
        <v>93</v>
      </c>
      <c r="H7" s="63" t="s">
        <v>91</v>
      </c>
      <c r="I7" s="63" t="s">
        <v>92</v>
      </c>
      <c r="J7" s="63" t="s">
        <v>93</v>
      </c>
      <c r="K7" s="63" t="s">
        <v>91</v>
      </c>
      <c r="L7" s="63" t="s">
        <v>92</v>
      </c>
      <c r="M7" s="63" t="s">
        <v>93</v>
      </c>
      <c r="N7" s="130" t="s">
        <v>94</v>
      </c>
      <c r="O7" s="130" t="s">
        <v>95</v>
      </c>
    </row>
    <row r="8" spans="2:15" ht="15.75" thickBot="1">
      <c r="B8" s="132" t="s">
        <v>96</v>
      </c>
      <c r="C8" s="133">
        <v>38.8</v>
      </c>
      <c r="D8" s="134">
        <v>0</v>
      </c>
      <c r="E8" s="135">
        <v>-0.04</v>
      </c>
      <c r="F8" s="135">
        <v>-0.04</v>
      </c>
      <c r="G8" s="135">
        <v>0.52</v>
      </c>
      <c r="H8" s="135">
        <v>0.14</v>
      </c>
      <c r="I8" s="135">
        <v>0.07</v>
      </c>
      <c r="J8" s="135">
        <v>0.07</v>
      </c>
      <c r="K8" s="135">
        <v>0.08</v>
      </c>
      <c r="L8" s="135">
        <v>0.02</v>
      </c>
      <c r="M8" s="135">
        <v>0.01</v>
      </c>
      <c r="N8" s="131">
        <f>MAX(E8:M8)</f>
        <v>0.52</v>
      </c>
      <c r="O8" s="131">
        <f>MIN(E8:M8)</f>
        <v>-0.04</v>
      </c>
    </row>
    <row r="9" spans="2:15" ht="15.75" thickBot="1">
      <c r="B9" s="132" t="s">
        <v>97</v>
      </c>
      <c r="C9" s="133">
        <v>904.6</v>
      </c>
      <c r="D9" s="134">
        <v>25</v>
      </c>
      <c r="E9" s="135">
        <v>0.27</v>
      </c>
      <c r="F9" s="135">
        <v>0.23</v>
      </c>
      <c r="G9" s="135">
        <v>-0.31</v>
      </c>
      <c r="H9" s="135">
        <v>0.45</v>
      </c>
      <c r="I9" s="135">
        <v>0.17</v>
      </c>
      <c r="J9" s="135">
        <v>-0.03</v>
      </c>
      <c r="K9" s="135">
        <v>0.2</v>
      </c>
      <c r="L9" s="135">
        <v>0.21</v>
      </c>
      <c r="M9" s="135">
        <v>0.2</v>
      </c>
      <c r="N9" s="131">
        <f aca="true" t="shared" si="0" ref="N9:N26">MAX(E9:M9)</f>
        <v>0.45</v>
      </c>
      <c r="O9" s="131">
        <f aca="true" t="shared" si="1" ref="O9:O26">MIN(E9:M9)</f>
        <v>-0.31</v>
      </c>
    </row>
    <row r="10" spans="2:15" ht="15.75" thickBot="1">
      <c r="B10" s="132" t="s">
        <v>98</v>
      </c>
      <c r="C10" s="133">
        <v>21.4</v>
      </c>
      <c r="D10" s="134">
        <v>-4</v>
      </c>
      <c r="E10" s="135">
        <v>0.25</v>
      </c>
      <c r="F10" s="135">
        <v>0.17</v>
      </c>
      <c r="G10" s="135">
        <v>0.57</v>
      </c>
      <c r="H10" s="135">
        <v>0.06</v>
      </c>
      <c r="I10" s="135">
        <v>0.03</v>
      </c>
      <c r="J10" s="135">
        <v>0.1</v>
      </c>
      <c r="K10" s="135">
        <v>0.04</v>
      </c>
      <c r="L10" s="135">
        <v>-0.01</v>
      </c>
      <c r="M10" s="135">
        <v>-0.03</v>
      </c>
      <c r="N10" s="131">
        <f t="shared" si="0"/>
        <v>0.57</v>
      </c>
      <c r="O10" s="131">
        <f t="shared" si="1"/>
        <v>-0.03</v>
      </c>
    </row>
    <row r="11" spans="2:15" ht="15.75" thickBot="1">
      <c r="B11" s="132" t="s">
        <v>99</v>
      </c>
      <c r="C11" s="133">
        <v>5.7</v>
      </c>
      <c r="D11" s="134">
        <v>4</v>
      </c>
      <c r="E11" s="135">
        <v>0.12</v>
      </c>
      <c r="F11" s="135">
        <v>-0.03</v>
      </c>
      <c r="G11" s="135">
        <v>0.14</v>
      </c>
      <c r="H11" s="135">
        <v>0.08</v>
      </c>
      <c r="I11" s="135">
        <v>-0.12</v>
      </c>
      <c r="J11" s="135">
        <v>-0.03</v>
      </c>
      <c r="K11" s="135">
        <v>0</v>
      </c>
      <c r="L11" s="135">
        <v>-0.02</v>
      </c>
      <c r="M11" s="135">
        <v>0.01</v>
      </c>
      <c r="N11" s="131">
        <f t="shared" si="0"/>
        <v>0.14</v>
      </c>
      <c r="O11" s="131">
        <f t="shared" si="1"/>
        <v>-0.12</v>
      </c>
    </row>
    <row r="12" spans="2:15" ht="15.75" thickBot="1">
      <c r="B12" s="132" t="s">
        <v>100</v>
      </c>
      <c r="C12" s="133">
        <v>86.4</v>
      </c>
      <c r="D12" s="134">
        <v>-17</v>
      </c>
      <c r="E12" s="135">
        <v>0.55</v>
      </c>
      <c r="F12" s="135">
        <v>0.3</v>
      </c>
      <c r="G12" s="135">
        <v>0.94</v>
      </c>
      <c r="H12" s="135">
        <v>0.78</v>
      </c>
      <c r="I12" s="135">
        <v>0.95</v>
      </c>
      <c r="J12" s="135">
        <v>0.44</v>
      </c>
      <c r="K12" s="135">
        <v>0.24</v>
      </c>
      <c r="L12" s="135">
        <v>0.24</v>
      </c>
      <c r="M12" s="135">
        <v>0.02</v>
      </c>
      <c r="N12" s="131">
        <f t="shared" si="0"/>
        <v>0.95</v>
      </c>
      <c r="O12" s="131">
        <f t="shared" si="1"/>
        <v>0.02</v>
      </c>
    </row>
    <row r="13" spans="2:15" ht="15.75" thickBot="1">
      <c r="B13" s="132" t="s">
        <v>101</v>
      </c>
      <c r="C13" s="133">
        <v>13.1</v>
      </c>
      <c r="D13" s="134">
        <v>-34</v>
      </c>
      <c r="E13" s="135">
        <v>0.52</v>
      </c>
      <c r="F13" s="135">
        <v>-0.32</v>
      </c>
      <c r="G13" s="135">
        <v>-1.14</v>
      </c>
      <c r="H13" s="135">
        <v>0.29</v>
      </c>
      <c r="I13" s="135">
        <v>-0.05</v>
      </c>
      <c r="J13" s="135">
        <v>0.18</v>
      </c>
      <c r="K13" s="135">
        <v>0.24</v>
      </c>
      <c r="L13" s="135">
        <v>0.18</v>
      </c>
      <c r="M13" s="135">
        <v>0.23</v>
      </c>
      <c r="N13" s="131">
        <f t="shared" si="0"/>
        <v>0.52</v>
      </c>
      <c r="O13" s="131">
        <f t="shared" si="1"/>
        <v>-1.14</v>
      </c>
    </row>
    <row r="14" spans="2:15" ht="15.75" thickBot="1">
      <c r="B14" s="132" t="s">
        <v>102</v>
      </c>
      <c r="C14" s="133">
        <v>7</v>
      </c>
      <c r="D14" s="134">
        <v>-4</v>
      </c>
      <c r="E14" s="135">
        <v>0.23</v>
      </c>
      <c r="F14" s="135">
        <v>0.23</v>
      </c>
      <c r="G14" s="135">
        <v>-0.69</v>
      </c>
      <c r="H14" s="135">
        <v>0.15</v>
      </c>
      <c r="I14" s="135">
        <v>0.16</v>
      </c>
      <c r="J14" s="135">
        <v>0</v>
      </c>
      <c r="K14" s="135">
        <v>0.04</v>
      </c>
      <c r="L14" s="135">
        <v>-0.01</v>
      </c>
      <c r="M14" s="135">
        <v>-0.04</v>
      </c>
      <c r="N14" s="131">
        <f t="shared" si="0"/>
        <v>0.23</v>
      </c>
      <c r="O14" s="131">
        <f t="shared" si="1"/>
        <v>-0.69</v>
      </c>
    </row>
    <row r="15" spans="2:15" ht="15.75" thickBot="1">
      <c r="B15" s="132" t="s">
        <v>103</v>
      </c>
      <c r="C15" s="133">
        <v>12.2</v>
      </c>
      <c r="D15" s="134">
        <v>-2</v>
      </c>
      <c r="E15" s="135">
        <v>-0.27</v>
      </c>
      <c r="F15" s="135">
        <v>-0.31</v>
      </c>
      <c r="G15" s="135">
        <v>-3.21</v>
      </c>
      <c r="H15" s="135">
        <v>0.31</v>
      </c>
      <c r="I15" s="135">
        <v>0.29</v>
      </c>
      <c r="J15" s="135">
        <v>0.07</v>
      </c>
      <c r="K15" s="135">
        <v>0.25</v>
      </c>
      <c r="L15" s="135">
        <v>0.18</v>
      </c>
      <c r="M15" s="135">
        <v>0.07</v>
      </c>
      <c r="N15" s="131">
        <f t="shared" si="0"/>
        <v>0.31</v>
      </c>
      <c r="O15" s="131">
        <f t="shared" si="1"/>
        <v>-3.21</v>
      </c>
    </row>
    <row r="16" spans="2:15" ht="15.75" thickBot="1">
      <c r="B16" s="132" t="s">
        <v>104</v>
      </c>
      <c r="C16" s="133">
        <v>14.6</v>
      </c>
      <c r="D16" s="134">
        <v>2</v>
      </c>
      <c r="E16" s="135">
        <v>0.02</v>
      </c>
      <c r="F16" s="135">
        <v>0.04</v>
      </c>
      <c r="G16" s="135">
        <v>-1.6</v>
      </c>
      <c r="H16" s="135">
        <v>0.11</v>
      </c>
      <c r="I16" s="135">
        <v>0.19</v>
      </c>
      <c r="J16" s="135">
        <v>0.18</v>
      </c>
      <c r="K16" s="135">
        <v>0.14</v>
      </c>
      <c r="L16" s="135">
        <v>0.02</v>
      </c>
      <c r="M16" s="135">
        <v>0</v>
      </c>
      <c r="N16" s="131">
        <f t="shared" si="0"/>
        <v>0.19</v>
      </c>
      <c r="O16" s="131">
        <f t="shared" si="1"/>
        <v>-1.6</v>
      </c>
    </row>
    <row r="17" spans="2:15" ht="15.75" thickBot="1">
      <c r="B17" s="132" t="s">
        <v>105</v>
      </c>
      <c r="C17" s="133">
        <v>9.5</v>
      </c>
      <c r="D17" s="134">
        <v>2</v>
      </c>
      <c r="E17" s="135">
        <v>0.01</v>
      </c>
      <c r="F17" s="135">
        <v>0.03</v>
      </c>
      <c r="G17" s="135">
        <v>0.24</v>
      </c>
      <c r="H17" s="135">
        <v>-0.02</v>
      </c>
      <c r="I17" s="135">
        <v>0</v>
      </c>
      <c r="J17" s="135">
        <v>0.06</v>
      </c>
      <c r="K17" s="135">
        <v>0.03</v>
      </c>
      <c r="L17" s="135">
        <v>0</v>
      </c>
      <c r="M17" s="135">
        <v>0.01</v>
      </c>
      <c r="N17" s="131">
        <f t="shared" si="0"/>
        <v>0.24</v>
      </c>
      <c r="O17" s="131">
        <f t="shared" si="1"/>
        <v>-0.02</v>
      </c>
    </row>
    <row r="18" spans="2:15" ht="15.75" thickBot="1">
      <c r="B18" s="132" t="s">
        <v>106</v>
      </c>
      <c r="C18" s="133">
        <v>20.1</v>
      </c>
      <c r="D18" s="134">
        <v>-6</v>
      </c>
      <c r="E18" s="135">
        <v>-0.22</v>
      </c>
      <c r="F18" s="135">
        <v>-0.09</v>
      </c>
      <c r="G18" s="135">
        <v>0.74</v>
      </c>
      <c r="H18" s="135">
        <v>0.09</v>
      </c>
      <c r="I18" s="135">
        <v>-0.06</v>
      </c>
      <c r="J18" s="135">
        <v>0.32</v>
      </c>
      <c r="K18" s="135">
        <v>0.07</v>
      </c>
      <c r="L18" s="135">
        <v>0.05</v>
      </c>
      <c r="M18" s="135">
        <v>0.07</v>
      </c>
      <c r="N18" s="131">
        <f t="shared" si="0"/>
        <v>0.74</v>
      </c>
      <c r="O18" s="131">
        <f t="shared" si="1"/>
        <v>-0.22</v>
      </c>
    </row>
    <row r="19" spans="2:15" ht="15.75" thickBot="1">
      <c r="B19" s="132" t="s">
        <v>107</v>
      </c>
      <c r="C19" s="133">
        <v>14.6</v>
      </c>
      <c r="D19" s="134">
        <v>-11</v>
      </c>
      <c r="E19" s="135">
        <v>0.19</v>
      </c>
      <c r="F19" s="135">
        <v>0.39</v>
      </c>
      <c r="G19" s="135">
        <v>-0.03</v>
      </c>
      <c r="H19" s="135">
        <v>-0.12</v>
      </c>
      <c r="I19" s="135">
        <v>-0.33</v>
      </c>
      <c r="J19" s="135">
        <v>-0.46</v>
      </c>
      <c r="K19" s="135">
        <v>0.03</v>
      </c>
      <c r="L19" s="135">
        <v>-0.02</v>
      </c>
      <c r="M19" s="135">
        <v>-0.1</v>
      </c>
      <c r="N19" s="131">
        <f t="shared" si="0"/>
        <v>0.39</v>
      </c>
      <c r="O19" s="131">
        <f t="shared" si="1"/>
        <v>-0.46</v>
      </c>
    </row>
    <row r="20" spans="2:15" ht="15.75" thickBot="1">
      <c r="B20" s="132" t="s">
        <v>108</v>
      </c>
      <c r="C20" s="133">
        <v>70.9</v>
      </c>
      <c r="D20" s="134">
        <v>-3</v>
      </c>
      <c r="E20" s="135">
        <v>0.32</v>
      </c>
      <c r="F20" s="135">
        <v>0.12</v>
      </c>
      <c r="G20" s="135">
        <v>0.11</v>
      </c>
      <c r="H20" s="135">
        <v>-0.01</v>
      </c>
      <c r="I20" s="135">
        <v>-0.2</v>
      </c>
      <c r="J20" s="135">
        <v>-0.23</v>
      </c>
      <c r="K20" s="135">
        <v>0.09</v>
      </c>
      <c r="L20" s="135">
        <v>0.05</v>
      </c>
      <c r="M20" s="135">
        <v>-0.01</v>
      </c>
      <c r="N20" s="131">
        <f t="shared" si="0"/>
        <v>0.32</v>
      </c>
      <c r="O20" s="131">
        <f t="shared" si="1"/>
        <v>-0.23</v>
      </c>
    </row>
    <row r="21" spans="2:15" ht="15.75" thickBot="1">
      <c r="B21" s="132" t="s">
        <v>109</v>
      </c>
      <c r="C21" s="133">
        <v>31.7</v>
      </c>
      <c r="D21" s="134">
        <v>0</v>
      </c>
      <c r="E21" s="135">
        <v>0.27</v>
      </c>
      <c r="F21" s="135">
        <v>0.72</v>
      </c>
      <c r="G21" s="135">
        <v>1</v>
      </c>
      <c r="H21" s="135">
        <v>0.17</v>
      </c>
      <c r="I21" s="135">
        <v>0.48</v>
      </c>
      <c r="J21" s="135">
        <v>0.37</v>
      </c>
      <c r="K21" s="135">
        <v>0.04</v>
      </c>
      <c r="L21" s="135">
        <v>0.04</v>
      </c>
      <c r="M21" s="135">
        <v>0.06</v>
      </c>
      <c r="N21" s="131">
        <f t="shared" si="0"/>
        <v>1</v>
      </c>
      <c r="O21" s="131">
        <f t="shared" si="1"/>
        <v>0.04</v>
      </c>
    </row>
    <row r="22" spans="2:15" ht="15.75" thickBot="1">
      <c r="B22" s="132" t="s">
        <v>110</v>
      </c>
      <c r="C22" s="133">
        <v>3</v>
      </c>
      <c r="D22" s="134">
        <v>-3</v>
      </c>
      <c r="E22" s="135">
        <v>-0.29</v>
      </c>
      <c r="F22" s="135">
        <v>-0.27</v>
      </c>
      <c r="G22" s="135">
        <v>-1.31</v>
      </c>
      <c r="H22" s="135">
        <v>-0.08</v>
      </c>
      <c r="I22" s="135">
        <v>-0.15</v>
      </c>
      <c r="J22" s="135">
        <v>-0.04</v>
      </c>
      <c r="K22" s="135">
        <v>-0.01</v>
      </c>
      <c r="L22" s="135">
        <v>-0.02</v>
      </c>
      <c r="M22" s="135">
        <v>-0.04</v>
      </c>
      <c r="N22" s="131">
        <f t="shared" si="0"/>
        <v>-0.01</v>
      </c>
      <c r="O22" s="131">
        <f t="shared" si="1"/>
        <v>-1.31</v>
      </c>
    </row>
    <row r="23" spans="2:15" ht="15.75" thickBot="1">
      <c r="B23" s="132" t="s">
        <v>111</v>
      </c>
      <c r="C23" s="133">
        <v>135.5</v>
      </c>
      <c r="D23" s="134">
        <v>-103</v>
      </c>
      <c r="E23" s="135">
        <v>0.86</v>
      </c>
      <c r="F23" s="135">
        <v>0.6</v>
      </c>
      <c r="G23" s="135">
        <v>0.09</v>
      </c>
      <c r="H23" s="135">
        <v>0.24</v>
      </c>
      <c r="I23" s="135">
        <v>-0.41</v>
      </c>
      <c r="J23" s="135">
        <v>-1.37</v>
      </c>
      <c r="K23" s="135">
        <v>0.27</v>
      </c>
      <c r="L23" s="135">
        <v>0.2</v>
      </c>
      <c r="M23" s="135">
        <v>0.07</v>
      </c>
      <c r="N23" s="131">
        <f t="shared" si="0"/>
        <v>0.86</v>
      </c>
      <c r="O23" s="131">
        <f t="shared" si="1"/>
        <v>-1.37</v>
      </c>
    </row>
    <row r="24" spans="2:15" ht="15.75" thickBot="1">
      <c r="B24" s="132" t="s">
        <v>112</v>
      </c>
      <c r="C24" s="133">
        <v>94.1</v>
      </c>
      <c r="D24" s="134">
        <v>-16</v>
      </c>
      <c r="E24" s="135">
        <v>0.29</v>
      </c>
      <c r="F24" s="135">
        <v>0.31</v>
      </c>
      <c r="G24" s="135">
        <v>0.47</v>
      </c>
      <c r="H24" s="135">
        <v>0.27</v>
      </c>
      <c r="I24" s="135">
        <v>0.16</v>
      </c>
      <c r="J24" s="135">
        <v>0.31</v>
      </c>
      <c r="K24" s="135">
        <v>0.15</v>
      </c>
      <c r="L24" s="135">
        <v>0.14</v>
      </c>
      <c r="M24" s="135">
        <v>0.1</v>
      </c>
      <c r="N24" s="131">
        <f t="shared" si="0"/>
        <v>0.47</v>
      </c>
      <c r="O24" s="131">
        <f t="shared" si="1"/>
        <v>0.1</v>
      </c>
    </row>
    <row r="25" spans="2:15" ht="15.75" thickBot="1">
      <c r="B25" s="132" t="s">
        <v>113</v>
      </c>
      <c r="C25" s="133">
        <v>20.1</v>
      </c>
      <c r="D25" s="136"/>
      <c r="E25" s="135">
        <v>0.31</v>
      </c>
      <c r="F25" s="135">
        <v>0.36</v>
      </c>
      <c r="G25" s="135">
        <v>0.21</v>
      </c>
      <c r="H25" s="135">
        <v>0.55</v>
      </c>
      <c r="I25" s="135">
        <v>0.67</v>
      </c>
      <c r="J25" s="135">
        <v>0.37</v>
      </c>
      <c r="K25" s="135">
        <v>0.16</v>
      </c>
      <c r="L25" s="135">
        <v>0.19</v>
      </c>
      <c r="M25" s="135">
        <v>0.12</v>
      </c>
      <c r="N25" s="131">
        <f t="shared" si="0"/>
        <v>0.67</v>
      </c>
      <c r="O25" s="131">
        <f t="shared" si="1"/>
        <v>0.12</v>
      </c>
    </row>
    <row r="26" spans="2:15" ht="15.75" thickBot="1">
      <c r="B26" s="132" t="s">
        <v>114</v>
      </c>
      <c r="C26" s="133">
        <v>49.5</v>
      </c>
      <c r="D26" s="136"/>
      <c r="E26" s="135">
        <v>0.37</v>
      </c>
      <c r="F26" s="135">
        <v>0.52</v>
      </c>
      <c r="G26" s="135">
        <v>1.32</v>
      </c>
      <c r="H26" s="135">
        <v>0.17</v>
      </c>
      <c r="I26" s="135">
        <v>0.33</v>
      </c>
      <c r="J26" s="135">
        <v>0.4</v>
      </c>
      <c r="K26" s="135">
        <v>0.27</v>
      </c>
      <c r="L26" s="135">
        <v>0.25</v>
      </c>
      <c r="M26" s="135">
        <v>0.28</v>
      </c>
      <c r="N26" s="131">
        <f t="shared" si="0"/>
        <v>1.32</v>
      </c>
      <c r="O26" s="131">
        <f t="shared" si="1"/>
        <v>0.17</v>
      </c>
    </row>
  </sheetData>
  <sheetProtection/>
  <mergeCells count="4">
    <mergeCell ref="E5:O5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5.7109375" style="0" customWidth="1"/>
    <col min="2" max="2" width="9.140625" style="0" customWidth="1"/>
    <col min="3" max="3" width="13.421875" style="0" customWidth="1"/>
    <col min="4" max="16384" width="9.140625" style="0" customWidth="1"/>
  </cols>
  <sheetData>
    <row r="2" ht="15.75">
      <c r="B2" s="66"/>
    </row>
    <row r="3" ht="15.75" thickBot="1">
      <c r="B3" s="6" t="s">
        <v>115</v>
      </c>
    </row>
    <row r="4" spans="2:11" ht="15.75" thickBot="1">
      <c r="B4" s="67"/>
      <c r="C4" s="57" t="s">
        <v>116</v>
      </c>
      <c r="D4" s="138" t="s">
        <v>36</v>
      </c>
      <c r="E4" s="169" t="s">
        <v>117</v>
      </c>
      <c r="F4" s="170"/>
      <c r="G4" s="170"/>
      <c r="H4" s="170"/>
      <c r="I4" s="170"/>
      <c r="J4" s="170"/>
      <c r="K4" s="171"/>
    </row>
    <row r="5" spans="2:11" ht="15.75" thickBot="1">
      <c r="B5" s="67"/>
      <c r="C5" s="63" t="s">
        <v>170</v>
      </c>
      <c r="D5" s="137" t="s">
        <v>118</v>
      </c>
      <c r="E5" s="55" t="s">
        <v>119</v>
      </c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57" t="s">
        <v>125</v>
      </c>
    </row>
    <row r="6" spans="2:11" ht="15.75" thickBot="1">
      <c r="B6" s="68" t="s">
        <v>126</v>
      </c>
      <c r="C6" s="129">
        <v>162.32</v>
      </c>
      <c r="D6" s="137">
        <v>1.25</v>
      </c>
      <c r="E6" s="69">
        <v>2.32</v>
      </c>
      <c r="F6" s="69">
        <v>0.23</v>
      </c>
      <c r="G6" s="69">
        <v>-0.21</v>
      </c>
      <c r="H6" s="69">
        <v>-0.23</v>
      </c>
      <c r="I6" s="69">
        <v>0.01</v>
      </c>
      <c r="J6" s="69">
        <v>-0.3</v>
      </c>
      <c r="K6" s="69">
        <v>-0.13</v>
      </c>
    </row>
    <row r="7" spans="2:11" ht="15.75" thickBot="1">
      <c r="B7" s="64" t="s">
        <v>127</v>
      </c>
      <c r="C7" s="129">
        <v>5.32</v>
      </c>
      <c r="D7" s="137">
        <v>0.95</v>
      </c>
      <c r="E7" s="70">
        <v>0.49</v>
      </c>
      <c r="F7" s="70">
        <v>-0.07</v>
      </c>
      <c r="G7" s="70">
        <v>-0.32</v>
      </c>
      <c r="H7" s="70">
        <v>-0.06</v>
      </c>
      <c r="I7" s="70">
        <v>0.12</v>
      </c>
      <c r="J7" s="70">
        <v>-0.07</v>
      </c>
      <c r="K7" s="70">
        <v>0.1</v>
      </c>
    </row>
    <row r="8" spans="2:11" ht="15.75" thickBot="1">
      <c r="B8" s="64" t="s">
        <v>128</v>
      </c>
      <c r="C8" s="129">
        <v>16.073</v>
      </c>
      <c r="D8" s="137">
        <v>0.83</v>
      </c>
      <c r="E8" s="70">
        <v>1.13</v>
      </c>
      <c r="F8" s="70">
        <v>0.03</v>
      </c>
      <c r="G8" s="70">
        <v>-0.15</v>
      </c>
      <c r="H8" s="70">
        <v>-0.04</v>
      </c>
      <c r="I8" s="70">
        <v>0.12</v>
      </c>
      <c r="J8" s="70">
        <v>-0.1</v>
      </c>
      <c r="K8" s="70">
        <v>0.12</v>
      </c>
    </row>
    <row r="9" spans="2:11" ht="15.75" thickBot="1">
      <c r="B9" s="64" t="s">
        <v>129</v>
      </c>
      <c r="C9" s="129">
        <v>35.676</v>
      </c>
      <c r="D9" s="137">
        <v>0.71</v>
      </c>
      <c r="E9" s="70">
        <v>1.35</v>
      </c>
      <c r="F9" s="70">
        <v>0.58</v>
      </c>
      <c r="G9" s="70">
        <v>0.15</v>
      </c>
      <c r="H9" s="70">
        <v>0.14</v>
      </c>
      <c r="I9" s="70">
        <v>0.1</v>
      </c>
      <c r="J9" s="70">
        <v>0.08</v>
      </c>
      <c r="K9" s="70">
        <v>0.35</v>
      </c>
    </row>
    <row r="10" spans="2:11" ht="15.75" thickBot="1">
      <c r="B10" s="64" t="s">
        <v>130</v>
      </c>
      <c r="C10" s="129">
        <v>63.719</v>
      </c>
      <c r="D10" s="137">
        <v>0.6</v>
      </c>
      <c r="E10" s="70">
        <v>2.62</v>
      </c>
      <c r="F10" s="70">
        <v>0.81</v>
      </c>
      <c r="G10" s="70">
        <v>0.07</v>
      </c>
      <c r="H10" s="70">
        <v>0.19</v>
      </c>
      <c r="I10" s="70">
        <v>0.06</v>
      </c>
      <c r="J10" s="70">
        <v>-0.06</v>
      </c>
      <c r="K10" s="70">
        <v>0.21</v>
      </c>
    </row>
    <row r="11" spans="2:11" ht="15.75" thickBot="1">
      <c r="B11" s="64" t="s">
        <v>131</v>
      </c>
      <c r="C11" s="129">
        <v>35.962</v>
      </c>
      <c r="D11" s="137">
        <v>0.46</v>
      </c>
      <c r="E11" s="70">
        <v>0.89</v>
      </c>
      <c r="F11" s="70">
        <v>0.56</v>
      </c>
      <c r="G11" s="70">
        <v>0.19</v>
      </c>
      <c r="H11" s="70">
        <v>0.2</v>
      </c>
      <c r="I11" s="70">
        <v>0.16</v>
      </c>
      <c r="J11" s="70">
        <v>0.09</v>
      </c>
      <c r="K11" s="70">
        <v>0.39</v>
      </c>
    </row>
    <row r="12" spans="2:11" ht="15.75" thickBot="1">
      <c r="B12" s="64" t="s">
        <v>132</v>
      </c>
      <c r="C12" s="129">
        <v>26.877</v>
      </c>
      <c r="D12" s="137">
        <v>0.35</v>
      </c>
      <c r="E12" s="70">
        <v>0.72</v>
      </c>
      <c r="F12" s="70">
        <v>0.23</v>
      </c>
      <c r="G12" s="70">
        <v>0.05</v>
      </c>
      <c r="H12" s="70">
        <v>0.22</v>
      </c>
      <c r="I12" s="70">
        <v>0.19</v>
      </c>
      <c r="J12" s="70">
        <v>0.06</v>
      </c>
      <c r="K12" s="70">
        <v>0.42</v>
      </c>
    </row>
    <row r="13" spans="2:11" ht="15.75" thickBot="1">
      <c r="B13" s="64" t="s">
        <v>133</v>
      </c>
      <c r="C13" s="129">
        <v>3.764</v>
      </c>
      <c r="D13" s="137">
        <v>0.21</v>
      </c>
      <c r="E13" s="70">
        <v>1.79</v>
      </c>
      <c r="F13" s="70">
        <v>0.44</v>
      </c>
      <c r="G13" s="70">
        <v>0.11</v>
      </c>
      <c r="H13" s="70">
        <v>0.16</v>
      </c>
      <c r="I13" s="70">
        <v>0.14</v>
      </c>
      <c r="J13" s="70">
        <v>0.02</v>
      </c>
      <c r="K13" s="70">
        <v>0.22</v>
      </c>
    </row>
  </sheetData>
  <sheetProtection/>
  <mergeCells count="1">
    <mergeCell ref="E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6384" width="9.140625" style="0" customWidth="1"/>
  </cols>
  <sheetData>
    <row r="2" ht="15.75" thickBot="1">
      <c r="B2" s="6" t="s">
        <v>134</v>
      </c>
    </row>
    <row r="3" spans="2:9" ht="15.75" thickBot="1">
      <c r="B3" s="58"/>
      <c r="C3" s="71" t="s">
        <v>119</v>
      </c>
      <c r="D3" s="57" t="s">
        <v>120</v>
      </c>
      <c r="E3" s="57" t="s">
        <v>121</v>
      </c>
      <c r="F3" s="57" t="s">
        <v>122</v>
      </c>
      <c r="G3" s="57" t="s">
        <v>123</v>
      </c>
      <c r="H3" s="57" t="s">
        <v>124</v>
      </c>
      <c r="I3" s="57" t="s">
        <v>125</v>
      </c>
    </row>
    <row r="4" spans="2:9" ht="15.75" thickBot="1">
      <c r="B4" s="72" t="s">
        <v>135</v>
      </c>
      <c r="C4" s="140">
        <v>1.05</v>
      </c>
      <c r="D4" s="140">
        <v>0.63</v>
      </c>
      <c r="E4" s="140">
        <v>0.3</v>
      </c>
      <c r="F4" s="140">
        <v>0.4</v>
      </c>
      <c r="G4" s="140">
        <v>0.21</v>
      </c>
      <c r="H4" s="140">
        <v>0.19</v>
      </c>
      <c r="I4" s="140">
        <v>0.52</v>
      </c>
    </row>
    <row r="5" spans="2:9" ht="15.75" thickBot="1">
      <c r="B5" s="73" t="s">
        <v>136</v>
      </c>
      <c r="C5" s="141">
        <v>0.5</v>
      </c>
      <c r="D5" s="141">
        <v>-0.41</v>
      </c>
      <c r="E5" s="141">
        <v>-0.46</v>
      </c>
      <c r="F5" s="141">
        <v>-0.48</v>
      </c>
      <c r="G5" s="141">
        <v>-0.15</v>
      </c>
      <c r="H5" s="141">
        <v>-0.32</v>
      </c>
      <c r="I5" s="141">
        <v>-0.46</v>
      </c>
    </row>
    <row r="6" spans="2:9" ht="15.75" thickBot="1">
      <c r="B6" s="73" t="s">
        <v>137</v>
      </c>
      <c r="C6" s="139">
        <v>0.004</v>
      </c>
      <c r="D6" s="139">
        <v>0.025</v>
      </c>
      <c r="E6" s="139">
        <v>0.093</v>
      </c>
      <c r="F6" s="139">
        <v>0.155</v>
      </c>
      <c r="G6" s="139">
        <v>0.029</v>
      </c>
      <c r="H6" s="139">
        <v>0.096</v>
      </c>
      <c r="I6" s="139">
        <v>0.112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2013-10-09T10:10:58Z</dcterms:created>
  <dcterms:modified xsi:type="dcterms:W3CDTF">2019-05-25T20:30:31Z</dcterms:modified>
  <cp:category/>
  <cp:version/>
  <cp:contentType/>
  <cp:contentStatus/>
</cp:coreProperties>
</file>