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Fernandez\Dropbox (IESE)\BookValuat&amp;CS\Figures bookVal&amp;CS WEB\"/>
    </mc:Choice>
  </mc:AlternateContent>
  <xr:revisionPtr revIDLastSave="0" documentId="13_ncr:1_{A762D642-E535-41FC-8677-38DD1EBB3188}" xr6:coauthVersionLast="43" xr6:coauthVersionMax="43" xr10:uidLastSave="{00000000-0000-0000-0000-000000000000}"/>
  <bookViews>
    <workbookView xWindow="165" yWindow="105" windowWidth="23250" windowHeight="15450" activeTab="1" xr2:uid="{00000000-000D-0000-FFFF-FFFF00000000}"/>
  </bookViews>
  <sheets>
    <sheet name="Cisco" sheetId="4" r:id="rId1"/>
    <sheet name="AT&amp;T" sheetId="5" r:id="rId2"/>
  </sheets>
  <definedNames>
    <definedName name="TRNR_08f6549bad8248d0b59a72873ba50fd2_341_1" hidden="1">Cisco!$Q$4</definedName>
    <definedName name="TRNR_1a15c2226c114e1eac26e945f661dae0_54_4" hidden="1">Cisco!$L$293</definedName>
    <definedName name="TRNR_2b8625082dc04ae0ade3be4e936539bd_54_4" hidden="1">'AT&amp;T'!$O$293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5" i="4" l="1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294" i="4"/>
  <c r="D295" i="4"/>
  <c r="D296" i="4"/>
  <c r="I296" i="4" s="1"/>
  <c r="D297" i="4"/>
  <c r="I297" i="4" s="1"/>
  <c r="D298" i="4"/>
  <c r="D299" i="4"/>
  <c r="I299" i="4" s="1"/>
  <c r="D300" i="4"/>
  <c r="I300" i="4" s="1"/>
  <c r="D301" i="4"/>
  <c r="G301" i="4" s="1"/>
  <c r="H301" i="4" s="1"/>
  <c r="D302" i="4"/>
  <c r="D303" i="4"/>
  <c r="I303" i="4" s="1"/>
  <c r="D304" i="4"/>
  <c r="G304" i="4" s="1"/>
  <c r="H304" i="4" s="1"/>
  <c r="D305" i="4"/>
  <c r="G305" i="4" s="1"/>
  <c r="H305" i="4" s="1"/>
  <c r="D306" i="4"/>
  <c r="D307" i="4"/>
  <c r="G307" i="4" s="1"/>
  <c r="H307" i="4" s="1"/>
  <c r="D308" i="4"/>
  <c r="G308" i="4" s="1"/>
  <c r="H308" i="4" s="1"/>
  <c r="D309" i="4"/>
  <c r="I309" i="4" s="1"/>
  <c r="D310" i="4"/>
  <c r="D311" i="4"/>
  <c r="G311" i="4" s="1"/>
  <c r="H311" i="4" s="1"/>
  <c r="D312" i="4"/>
  <c r="D313" i="4"/>
  <c r="D314" i="4"/>
  <c r="D315" i="4"/>
  <c r="I315" i="4" s="1"/>
  <c r="D316" i="4"/>
  <c r="I316" i="4" s="1"/>
  <c r="D317" i="4"/>
  <c r="G317" i="4" s="1"/>
  <c r="H317" i="4" s="1"/>
  <c r="D318" i="4"/>
  <c r="D319" i="4"/>
  <c r="I319" i="4" s="1"/>
  <c r="D320" i="4"/>
  <c r="D321" i="4"/>
  <c r="G321" i="4" s="1"/>
  <c r="H321" i="4" s="1"/>
  <c r="D322" i="4"/>
  <c r="I322" i="4" s="1"/>
  <c r="D323" i="4"/>
  <c r="G323" i="4" s="1"/>
  <c r="H323" i="4" s="1"/>
  <c r="D324" i="4"/>
  <c r="G324" i="4" s="1"/>
  <c r="H324" i="4" s="1"/>
  <c r="D325" i="4"/>
  <c r="I325" i="4" s="1"/>
  <c r="D326" i="4"/>
  <c r="D327" i="4"/>
  <c r="G327" i="4" s="1"/>
  <c r="H327" i="4" s="1"/>
  <c r="D328" i="4"/>
  <c r="D329" i="4"/>
  <c r="D330" i="4"/>
  <c r="D331" i="4"/>
  <c r="I331" i="4" s="1"/>
  <c r="D332" i="4"/>
  <c r="I332" i="4" s="1"/>
  <c r="D333" i="4"/>
  <c r="G333" i="4" s="1"/>
  <c r="H333" i="4" s="1"/>
  <c r="D334" i="4"/>
  <c r="D335" i="4"/>
  <c r="I335" i="4" s="1"/>
  <c r="D336" i="4"/>
  <c r="D337" i="4"/>
  <c r="G337" i="4" s="1"/>
  <c r="H337" i="4" s="1"/>
  <c r="D338" i="4"/>
  <c r="I338" i="4" s="1"/>
  <c r="D339" i="4"/>
  <c r="G339" i="4" s="1"/>
  <c r="H339" i="4" s="1"/>
  <c r="D340" i="4"/>
  <c r="G340" i="4" s="1"/>
  <c r="H340" i="4" s="1"/>
  <c r="D341" i="4"/>
  <c r="I341" i="4" s="1"/>
  <c r="D342" i="4"/>
  <c r="D343" i="4"/>
  <c r="G343" i="4" s="1"/>
  <c r="H343" i="4" s="1"/>
  <c r="D344" i="4"/>
  <c r="D345" i="4"/>
  <c r="D294" i="4"/>
  <c r="G294" i="4" s="1"/>
  <c r="H294" i="4" s="1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293" i="5"/>
  <c r="D294" i="5"/>
  <c r="D295" i="5"/>
  <c r="D296" i="5"/>
  <c r="D297" i="5"/>
  <c r="D298" i="5"/>
  <c r="D299" i="5"/>
  <c r="D300" i="5"/>
  <c r="D301" i="5"/>
  <c r="D302" i="5"/>
  <c r="D303" i="5"/>
  <c r="G303" i="5" s="1"/>
  <c r="H303" i="5" s="1"/>
  <c r="D304" i="5"/>
  <c r="D305" i="5"/>
  <c r="D306" i="5"/>
  <c r="D307" i="5"/>
  <c r="D308" i="5"/>
  <c r="D309" i="5"/>
  <c r="I309" i="5" s="1"/>
  <c r="D310" i="5"/>
  <c r="D311" i="5"/>
  <c r="I311" i="5" s="1"/>
  <c r="D312" i="5"/>
  <c r="I312" i="5" s="1"/>
  <c r="D313" i="5"/>
  <c r="I313" i="5" s="1"/>
  <c r="D314" i="5"/>
  <c r="D315" i="5"/>
  <c r="D316" i="5"/>
  <c r="D317" i="5"/>
  <c r="I317" i="5" s="1"/>
  <c r="D318" i="5"/>
  <c r="D319" i="5"/>
  <c r="G319" i="5" s="1"/>
  <c r="H319" i="5" s="1"/>
  <c r="D320" i="5"/>
  <c r="I320" i="5" s="1"/>
  <c r="D321" i="5"/>
  <c r="I321" i="5" s="1"/>
  <c r="D322" i="5"/>
  <c r="D323" i="5"/>
  <c r="D324" i="5"/>
  <c r="D325" i="5"/>
  <c r="I325" i="5" s="1"/>
  <c r="D326" i="5"/>
  <c r="D327" i="5"/>
  <c r="I327" i="5" s="1"/>
  <c r="D328" i="5"/>
  <c r="I328" i="5" s="1"/>
  <c r="D329" i="5"/>
  <c r="I329" i="5" s="1"/>
  <c r="D330" i="5"/>
  <c r="D331" i="5"/>
  <c r="D332" i="5"/>
  <c r="D333" i="5"/>
  <c r="I333" i="5" s="1"/>
  <c r="D334" i="5"/>
  <c r="D335" i="5"/>
  <c r="G335" i="5" s="1"/>
  <c r="H335" i="5" s="1"/>
  <c r="D336" i="5"/>
  <c r="I336" i="5" s="1"/>
  <c r="D337" i="5"/>
  <c r="I337" i="5" s="1"/>
  <c r="D338" i="5"/>
  <c r="D339" i="5"/>
  <c r="D340" i="5"/>
  <c r="D341" i="5"/>
  <c r="I341" i="5" s="1"/>
  <c r="D342" i="5"/>
  <c r="D343" i="5"/>
  <c r="I343" i="5" s="1"/>
  <c r="D344" i="5"/>
  <c r="I344" i="5" s="1"/>
  <c r="D293" i="5"/>
  <c r="Q4" i="4"/>
  <c r="L293" i="4"/>
  <c r="O293" i="5"/>
  <c r="I305" i="5" l="1"/>
  <c r="G342" i="4"/>
  <c r="H342" i="4" s="1"/>
  <c r="G334" i="4"/>
  <c r="H334" i="4" s="1"/>
  <c r="G326" i="4"/>
  <c r="H326" i="4" s="1"/>
  <c r="G318" i="4"/>
  <c r="H318" i="4" s="1"/>
  <c r="G310" i="4"/>
  <c r="H310" i="4" s="1"/>
  <c r="G302" i="4"/>
  <c r="H302" i="4" s="1"/>
  <c r="G330" i="4"/>
  <c r="H330" i="4" s="1"/>
  <c r="G314" i="4"/>
  <c r="H314" i="4" s="1"/>
  <c r="I306" i="4"/>
  <c r="G298" i="4"/>
  <c r="H298" i="4" s="1"/>
  <c r="G339" i="5"/>
  <c r="H339" i="5" s="1"/>
  <c r="G331" i="5"/>
  <c r="H331" i="5" s="1"/>
  <c r="I323" i="5"/>
  <c r="I315" i="5"/>
  <c r="I307" i="5"/>
  <c r="G299" i="5"/>
  <c r="H299" i="5" s="1"/>
  <c r="I344" i="4"/>
  <c r="G336" i="4"/>
  <c r="H336" i="4" s="1"/>
  <c r="I328" i="4"/>
  <c r="G320" i="4"/>
  <c r="H320" i="4" s="1"/>
  <c r="I312" i="4"/>
  <c r="I340" i="5"/>
  <c r="I332" i="5"/>
  <c r="I324" i="5"/>
  <c r="I316" i="5"/>
  <c r="I308" i="5"/>
  <c r="I345" i="4"/>
  <c r="I329" i="4"/>
  <c r="I313" i="4"/>
  <c r="G295" i="4"/>
  <c r="H295" i="4" s="1"/>
  <c r="G344" i="4"/>
  <c r="H344" i="4" s="1"/>
  <c r="I342" i="4"/>
  <c r="G341" i="4"/>
  <c r="H341" i="4" s="1"/>
  <c r="I339" i="4"/>
  <c r="G338" i="4"/>
  <c r="H338" i="4" s="1"/>
  <c r="I336" i="4"/>
  <c r="I333" i="4"/>
  <c r="G331" i="4"/>
  <c r="H331" i="4" s="1"/>
  <c r="G328" i="4"/>
  <c r="H328" i="4" s="1"/>
  <c r="I326" i="4"/>
  <c r="G325" i="4"/>
  <c r="H325" i="4" s="1"/>
  <c r="I323" i="4"/>
  <c r="G322" i="4"/>
  <c r="H322" i="4" s="1"/>
  <c r="I320" i="4"/>
  <c r="I317" i="4"/>
  <c r="G315" i="4"/>
  <c r="H315" i="4" s="1"/>
  <c r="G312" i="4"/>
  <c r="H312" i="4" s="1"/>
  <c r="I310" i="4"/>
  <c r="G309" i="4"/>
  <c r="H309" i="4" s="1"/>
  <c r="I307" i="4"/>
  <c r="G306" i="4"/>
  <c r="H306" i="4" s="1"/>
  <c r="I304" i="4"/>
  <c r="I301" i="4"/>
  <c r="G299" i="4"/>
  <c r="H299" i="4" s="1"/>
  <c r="G296" i="4"/>
  <c r="H296" i="4" s="1"/>
  <c r="I294" i="4"/>
  <c r="G345" i="4"/>
  <c r="H345" i="4" s="1"/>
  <c r="I343" i="4"/>
  <c r="I340" i="4"/>
  <c r="I337" i="4"/>
  <c r="G335" i="4"/>
  <c r="H335" i="4" s="1"/>
  <c r="G332" i="4"/>
  <c r="H332" i="4" s="1"/>
  <c r="I330" i="4"/>
  <c r="G329" i="4"/>
  <c r="H329" i="4" s="1"/>
  <c r="I327" i="4"/>
  <c r="I324" i="4"/>
  <c r="I321" i="4"/>
  <c r="G319" i="4"/>
  <c r="H319" i="4" s="1"/>
  <c r="G316" i="4"/>
  <c r="H316" i="4" s="1"/>
  <c r="I314" i="4"/>
  <c r="G313" i="4"/>
  <c r="H313" i="4" s="1"/>
  <c r="I311" i="4"/>
  <c r="I308" i="4"/>
  <c r="I305" i="4"/>
  <c r="G303" i="4"/>
  <c r="H303" i="4" s="1"/>
  <c r="G300" i="4"/>
  <c r="H300" i="4" s="1"/>
  <c r="I298" i="4"/>
  <c r="G297" i="4"/>
  <c r="H297" i="4" s="1"/>
  <c r="I295" i="4"/>
  <c r="I334" i="4"/>
  <c r="I318" i="4"/>
  <c r="I302" i="4"/>
  <c r="G327" i="5"/>
  <c r="H327" i="5" s="1"/>
  <c r="G311" i="5"/>
  <c r="H311" i="5" s="1"/>
  <c r="G295" i="5"/>
  <c r="H295" i="5" s="1"/>
  <c r="I335" i="5"/>
  <c r="I342" i="5"/>
  <c r="G342" i="5"/>
  <c r="H342" i="5" s="1"/>
  <c r="I334" i="5"/>
  <c r="G334" i="5"/>
  <c r="H334" i="5" s="1"/>
  <c r="I326" i="5"/>
  <c r="G326" i="5"/>
  <c r="H326" i="5" s="1"/>
  <c r="I322" i="5"/>
  <c r="G322" i="5"/>
  <c r="H322" i="5" s="1"/>
  <c r="I318" i="5"/>
  <c r="G318" i="5"/>
  <c r="H318" i="5" s="1"/>
  <c r="G310" i="5"/>
  <c r="H310" i="5" s="1"/>
  <c r="I310" i="5"/>
  <c r="I306" i="5"/>
  <c r="G306" i="5"/>
  <c r="H306" i="5" s="1"/>
  <c r="G302" i="5"/>
  <c r="H302" i="5" s="1"/>
  <c r="G294" i="5"/>
  <c r="H294" i="5" s="1"/>
  <c r="G323" i="5"/>
  <c r="H323" i="5" s="1"/>
  <c r="G307" i="5"/>
  <c r="H307" i="5" s="1"/>
  <c r="I331" i="5"/>
  <c r="G315" i="5"/>
  <c r="H315" i="5" s="1"/>
  <c r="I339" i="5"/>
  <c r="G343" i="5"/>
  <c r="H343" i="5" s="1"/>
  <c r="I319" i="5"/>
  <c r="I338" i="5"/>
  <c r="G338" i="5"/>
  <c r="H338" i="5" s="1"/>
  <c r="G330" i="5"/>
  <c r="H330" i="5" s="1"/>
  <c r="I330" i="5"/>
  <c r="I314" i="5"/>
  <c r="G314" i="5"/>
  <c r="H314" i="5" s="1"/>
  <c r="G298" i="5"/>
  <c r="H298" i="5" s="1"/>
  <c r="G344" i="5"/>
  <c r="H344" i="5" s="1"/>
  <c r="G340" i="5"/>
  <c r="H340" i="5" s="1"/>
  <c r="G336" i="5"/>
  <c r="H336" i="5" s="1"/>
  <c r="G332" i="5"/>
  <c r="H332" i="5" s="1"/>
  <c r="G328" i="5"/>
  <c r="H328" i="5" s="1"/>
  <c r="G324" i="5"/>
  <c r="H324" i="5" s="1"/>
  <c r="G320" i="5"/>
  <c r="H320" i="5" s="1"/>
  <c r="G316" i="5"/>
  <c r="H316" i="5" s="1"/>
  <c r="G312" i="5"/>
  <c r="H312" i="5" s="1"/>
  <c r="G308" i="5"/>
  <c r="H308" i="5" s="1"/>
  <c r="G304" i="5"/>
  <c r="H304" i="5" s="1"/>
  <c r="G300" i="5"/>
  <c r="H300" i="5" s="1"/>
  <c r="G296" i="5"/>
  <c r="H296" i="5" s="1"/>
  <c r="G341" i="5"/>
  <c r="H341" i="5" s="1"/>
  <c r="G337" i="5"/>
  <c r="H337" i="5" s="1"/>
  <c r="G333" i="5"/>
  <c r="H333" i="5" s="1"/>
  <c r="G329" i="5"/>
  <c r="H329" i="5" s="1"/>
  <c r="G325" i="5"/>
  <c r="H325" i="5" s="1"/>
  <c r="G321" i="5"/>
  <c r="H321" i="5" s="1"/>
  <c r="G317" i="5"/>
  <c r="H317" i="5" s="1"/>
  <c r="G313" i="5"/>
  <c r="H313" i="5" s="1"/>
  <c r="G309" i="5"/>
  <c r="H309" i="5" s="1"/>
  <c r="G305" i="5"/>
  <c r="H305" i="5" s="1"/>
  <c r="G301" i="5"/>
  <c r="H301" i="5" s="1"/>
  <c r="G297" i="5"/>
  <c r="H297" i="5" s="1"/>
  <c r="N4" i="5"/>
  <c r="N5" i="5" s="1"/>
  <c r="N6" i="5" s="1"/>
  <c r="N7" i="5" s="1"/>
  <c r="N8" i="5" s="1"/>
  <c r="N9" i="5" s="1"/>
  <c r="N10" i="5" s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N58" i="5" s="1"/>
  <c r="N59" i="5" s="1"/>
  <c r="N60" i="5" s="1"/>
  <c r="N61" i="5" s="1"/>
  <c r="N62" i="5" s="1"/>
  <c r="N63" i="5" s="1"/>
  <c r="N64" i="5" s="1"/>
  <c r="N65" i="5" s="1"/>
  <c r="N66" i="5" s="1"/>
  <c r="N67" i="5" s="1"/>
  <c r="N68" i="5" s="1"/>
  <c r="N69" i="5" s="1"/>
  <c r="N70" i="5" s="1"/>
  <c r="N71" i="5" s="1"/>
  <c r="N72" i="5" s="1"/>
  <c r="N73" i="5" s="1"/>
  <c r="N74" i="5" s="1"/>
  <c r="N75" i="5" s="1"/>
  <c r="N76" i="5" s="1"/>
  <c r="N77" i="5" s="1"/>
  <c r="N78" i="5" s="1"/>
  <c r="N79" i="5" s="1"/>
  <c r="N80" i="5" s="1"/>
  <c r="N81" i="5" s="1"/>
  <c r="N82" i="5" s="1"/>
  <c r="N83" i="5" s="1"/>
  <c r="N84" i="5" s="1"/>
  <c r="N85" i="5" s="1"/>
  <c r="N86" i="5" s="1"/>
  <c r="N87" i="5" s="1"/>
  <c r="N88" i="5" s="1"/>
  <c r="N89" i="5" s="1"/>
  <c r="N90" i="5" s="1"/>
  <c r="N91" i="5" s="1"/>
  <c r="N92" i="5" s="1"/>
  <c r="N93" i="5" s="1"/>
  <c r="N94" i="5" s="1"/>
  <c r="N95" i="5" s="1"/>
  <c r="N96" i="5" s="1"/>
  <c r="N97" i="5" s="1"/>
  <c r="N98" i="5" s="1"/>
  <c r="N99" i="5" s="1"/>
  <c r="N100" i="5" s="1"/>
  <c r="N101" i="5" s="1"/>
  <c r="N102" i="5" s="1"/>
  <c r="N103" i="5" s="1"/>
  <c r="N104" i="5" s="1"/>
  <c r="N105" i="5" s="1"/>
  <c r="N106" i="5" s="1"/>
  <c r="N107" i="5" s="1"/>
  <c r="N108" i="5" s="1"/>
  <c r="N109" i="5" s="1"/>
  <c r="N110" i="5" s="1"/>
  <c r="N111" i="5" s="1"/>
  <c r="N112" i="5" s="1"/>
  <c r="N113" i="5" s="1"/>
  <c r="N114" i="5" s="1"/>
  <c r="N115" i="5" s="1"/>
  <c r="N116" i="5" s="1"/>
  <c r="N117" i="5" s="1"/>
  <c r="N118" i="5" s="1"/>
  <c r="N119" i="5" s="1"/>
  <c r="N120" i="5" s="1"/>
  <c r="N121" i="5" s="1"/>
  <c r="N122" i="5" s="1"/>
  <c r="N123" i="5" s="1"/>
  <c r="N124" i="5" s="1"/>
  <c r="N125" i="5" s="1"/>
  <c r="N126" i="5" s="1"/>
  <c r="N127" i="5" s="1"/>
  <c r="N128" i="5" s="1"/>
  <c r="N129" i="5" s="1"/>
  <c r="N130" i="5" s="1"/>
  <c r="N131" i="5" s="1"/>
  <c r="N132" i="5" s="1"/>
  <c r="N133" i="5" s="1"/>
  <c r="N134" i="5" s="1"/>
  <c r="N135" i="5" s="1"/>
  <c r="N136" i="5" s="1"/>
  <c r="N137" i="5" s="1"/>
  <c r="N138" i="5" s="1"/>
  <c r="N139" i="5" s="1"/>
  <c r="N140" i="5" s="1"/>
  <c r="N141" i="5" s="1"/>
  <c r="N142" i="5" s="1"/>
  <c r="N143" i="5" s="1"/>
  <c r="N144" i="5" s="1"/>
  <c r="N145" i="5" s="1"/>
  <c r="N146" i="5" s="1"/>
  <c r="N147" i="5" s="1"/>
  <c r="N148" i="5" s="1"/>
  <c r="N149" i="5" s="1"/>
  <c r="N150" i="5" s="1"/>
  <c r="N151" i="5" s="1"/>
  <c r="N152" i="5" s="1"/>
  <c r="N153" i="5" s="1"/>
  <c r="N154" i="5" s="1"/>
  <c r="N155" i="5" s="1"/>
  <c r="N156" i="5" s="1"/>
  <c r="N157" i="5" s="1"/>
  <c r="N158" i="5" s="1"/>
  <c r="N159" i="5" s="1"/>
  <c r="N160" i="5" s="1"/>
  <c r="N161" i="5" s="1"/>
  <c r="N162" i="5" s="1"/>
  <c r="N163" i="5" s="1"/>
  <c r="N164" i="5" s="1"/>
  <c r="N165" i="5" s="1"/>
  <c r="N166" i="5" s="1"/>
  <c r="N167" i="5" s="1"/>
  <c r="N168" i="5" s="1"/>
  <c r="N169" i="5" s="1"/>
  <c r="N170" i="5" s="1"/>
  <c r="N171" i="5" s="1"/>
  <c r="N172" i="5" s="1"/>
  <c r="N173" i="5" s="1"/>
  <c r="N174" i="5" s="1"/>
  <c r="N175" i="5" s="1"/>
  <c r="N176" i="5" s="1"/>
  <c r="N177" i="5" s="1"/>
  <c r="N178" i="5" s="1"/>
  <c r="N179" i="5" s="1"/>
  <c r="N180" i="5" s="1"/>
  <c r="N181" i="5" s="1"/>
  <c r="N182" i="5" s="1"/>
  <c r="N183" i="5" s="1"/>
  <c r="N184" i="5" s="1"/>
  <c r="N185" i="5" s="1"/>
  <c r="N186" i="5" s="1"/>
  <c r="N187" i="5" s="1"/>
  <c r="N188" i="5" s="1"/>
  <c r="N189" i="5" s="1"/>
  <c r="N190" i="5" s="1"/>
  <c r="N191" i="5" s="1"/>
  <c r="N192" i="5" s="1"/>
  <c r="N193" i="5" s="1"/>
  <c r="N194" i="5" s="1"/>
  <c r="N195" i="5" s="1"/>
  <c r="N196" i="5" s="1"/>
  <c r="N197" i="5" s="1"/>
  <c r="N198" i="5" s="1"/>
  <c r="N199" i="5" s="1"/>
  <c r="N200" i="5" s="1"/>
  <c r="N201" i="5" s="1"/>
  <c r="N202" i="5" s="1"/>
  <c r="N203" i="5" s="1"/>
  <c r="N204" i="5" s="1"/>
  <c r="N205" i="5" s="1"/>
  <c r="N206" i="5" s="1"/>
  <c r="N207" i="5" s="1"/>
  <c r="N208" i="5" s="1"/>
  <c r="N209" i="5" s="1"/>
  <c r="N210" i="5" s="1"/>
  <c r="N211" i="5" s="1"/>
  <c r="N212" i="5" s="1"/>
  <c r="N213" i="5" s="1"/>
  <c r="N214" i="5" s="1"/>
  <c r="N215" i="5" s="1"/>
  <c r="N216" i="5" s="1"/>
  <c r="N217" i="5" s="1"/>
  <c r="N218" i="5" s="1"/>
  <c r="N219" i="5" s="1"/>
  <c r="N220" i="5" s="1"/>
  <c r="N221" i="5" s="1"/>
  <c r="N222" i="5" s="1"/>
  <c r="N223" i="5" s="1"/>
  <c r="N224" i="5" s="1"/>
  <c r="N225" i="5" s="1"/>
  <c r="N226" i="5" s="1"/>
  <c r="N227" i="5" s="1"/>
  <c r="N228" i="5" s="1"/>
  <c r="N229" i="5" s="1"/>
  <c r="N230" i="5" s="1"/>
  <c r="N231" i="5" s="1"/>
  <c r="N232" i="5" s="1"/>
  <c r="N233" i="5" s="1"/>
  <c r="N234" i="5" s="1"/>
  <c r="N235" i="5" s="1"/>
  <c r="N236" i="5" s="1"/>
  <c r="N237" i="5" s="1"/>
  <c r="N238" i="5" s="1"/>
  <c r="N239" i="5" s="1"/>
  <c r="N240" i="5" s="1"/>
  <c r="N241" i="5" s="1"/>
  <c r="N242" i="5" s="1"/>
  <c r="N243" i="5" s="1"/>
  <c r="N244" i="5" s="1"/>
  <c r="N245" i="5" s="1"/>
  <c r="N246" i="5" s="1"/>
  <c r="N247" i="5" s="1"/>
  <c r="N248" i="5" s="1"/>
  <c r="N249" i="5" s="1"/>
  <c r="N250" i="5" s="1"/>
  <c r="N251" i="5" s="1"/>
  <c r="N252" i="5" s="1"/>
  <c r="N253" i="5" s="1"/>
  <c r="N254" i="5" s="1"/>
  <c r="N255" i="5" s="1"/>
  <c r="N256" i="5" s="1"/>
  <c r="N257" i="5" s="1"/>
  <c r="N258" i="5" s="1"/>
  <c r="N259" i="5" s="1"/>
  <c r="N260" i="5" s="1"/>
  <c r="N261" i="5" s="1"/>
  <c r="N262" i="5" s="1"/>
  <c r="N263" i="5" s="1"/>
  <c r="N264" i="5" s="1"/>
  <c r="N265" i="5" s="1"/>
  <c r="N266" i="5" s="1"/>
  <c r="N267" i="5" s="1"/>
  <c r="N268" i="5" s="1"/>
  <c r="N269" i="5" s="1"/>
  <c r="N270" i="5" s="1"/>
  <c r="N271" i="5" s="1"/>
  <c r="N272" i="5" s="1"/>
  <c r="N273" i="5" s="1"/>
  <c r="N274" i="5" s="1"/>
  <c r="N275" i="5" s="1"/>
  <c r="N276" i="5" s="1"/>
  <c r="N277" i="5" s="1"/>
  <c r="N278" i="5" s="1"/>
  <c r="N279" i="5" s="1"/>
  <c r="N280" i="5" s="1"/>
  <c r="N281" i="5" s="1"/>
  <c r="N282" i="5" s="1"/>
  <c r="N283" i="5" s="1"/>
  <c r="N284" i="5" s="1"/>
  <c r="N285" i="5" s="1"/>
  <c r="N286" i="5" s="1"/>
  <c r="N287" i="5" s="1"/>
  <c r="N288" i="5" s="1"/>
  <c r="N289" i="5" s="1"/>
  <c r="N290" i="5" s="1"/>
  <c r="N291" i="5" s="1"/>
  <c r="N292" i="5" s="1"/>
  <c r="N293" i="5" s="1"/>
  <c r="K5" i="4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K193" i="4" s="1"/>
  <c r="K194" i="4" s="1"/>
  <c r="K195" i="4" s="1"/>
  <c r="K196" i="4" s="1"/>
  <c r="K197" i="4" s="1"/>
  <c r="K198" i="4" s="1"/>
  <c r="K199" i="4" s="1"/>
  <c r="K200" i="4" s="1"/>
  <c r="K201" i="4" s="1"/>
  <c r="K202" i="4" s="1"/>
  <c r="K203" i="4" s="1"/>
  <c r="K204" i="4" s="1"/>
  <c r="K205" i="4" s="1"/>
  <c r="K206" i="4" s="1"/>
  <c r="K207" i="4" s="1"/>
  <c r="K208" i="4" s="1"/>
  <c r="K209" i="4" s="1"/>
  <c r="K210" i="4" s="1"/>
  <c r="K211" i="4" s="1"/>
  <c r="K212" i="4" s="1"/>
  <c r="K213" i="4" s="1"/>
  <c r="K214" i="4" s="1"/>
  <c r="K215" i="4" s="1"/>
  <c r="K216" i="4" s="1"/>
  <c r="K217" i="4" s="1"/>
  <c r="K218" i="4" s="1"/>
  <c r="K219" i="4" s="1"/>
  <c r="K220" i="4" s="1"/>
  <c r="K221" i="4" s="1"/>
  <c r="K222" i="4" s="1"/>
  <c r="K223" i="4" s="1"/>
  <c r="K224" i="4" s="1"/>
  <c r="K225" i="4" s="1"/>
  <c r="K226" i="4" s="1"/>
  <c r="K227" i="4" s="1"/>
  <c r="K228" i="4" s="1"/>
  <c r="K229" i="4" s="1"/>
  <c r="K230" i="4" s="1"/>
  <c r="K231" i="4" s="1"/>
  <c r="K232" i="4" s="1"/>
  <c r="K233" i="4" s="1"/>
  <c r="K234" i="4" s="1"/>
  <c r="K235" i="4" s="1"/>
  <c r="K236" i="4" s="1"/>
  <c r="K237" i="4" s="1"/>
  <c r="K238" i="4" s="1"/>
  <c r="K239" i="4" s="1"/>
  <c r="K240" i="4" s="1"/>
  <c r="K241" i="4" s="1"/>
  <c r="K242" i="4" s="1"/>
  <c r="K243" i="4" s="1"/>
  <c r="K244" i="4" s="1"/>
  <c r="K245" i="4" s="1"/>
  <c r="K246" i="4" s="1"/>
  <c r="K247" i="4" s="1"/>
  <c r="K248" i="4" s="1"/>
  <c r="K249" i="4" s="1"/>
  <c r="K250" i="4" s="1"/>
  <c r="K251" i="4" s="1"/>
  <c r="K252" i="4" s="1"/>
  <c r="K253" i="4" s="1"/>
  <c r="K254" i="4" s="1"/>
  <c r="K255" i="4" s="1"/>
  <c r="K256" i="4" s="1"/>
  <c r="K257" i="4" s="1"/>
  <c r="K258" i="4" s="1"/>
  <c r="K259" i="4" s="1"/>
  <c r="K260" i="4" s="1"/>
  <c r="K261" i="4" s="1"/>
  <c r="K262" i="4" s="1"/>
  <c r="K263" i="4" s="1"/>
  <c r="K264" i="4" s="1"/>
  <c r="K265" i="4" s="1"/>
  <c r="K266" i="4" s="1"/>
  <c r="K267" i="4" s="1"/>
  <c r="K268" i="4" s="1"/>
  <c r="K269" i="4" s="1"/>
  <c r="K270" i="4" s="1"/>
  <c r="K271" i="4" s="1"/>
  <c r="K272" i="4" s="1"/>
  <c r="K273" i="4" s="1"/>
  <c r="K274" i="4" s="1"/>
  <c r="K275" i="4" s="1"/>
  <c r="K276" i="4" s="1"/>
  <c r="K277" i="4" s="1"/>
  <c r="K278" i="4" s="1"/>
  <c r="K279" i="4" s="1"/>
  <c r="K280" i="4" s="1"/>
  <c r="K281" i="4" s="1"/>
  <c r="K282" i="4" s="1"/>
  <c r="K283" i="4" s="1"/>
  <c r="K284" i="4" s="1"/>
  <c r="K285" i="4" s="1"/>
  <c r="K286" i="4" s="1"/>
  <c r="K287" i="4" s="1"/>
  <c r="K288" i="4" s="1"/>
  <c r="K289" i="4" s="1"/>
  <c r="K290" i="4" s="1"/>
  <c r="K291" i="4" s="1"/>
  <c r="K292" i="4" s="1"/>
  <c r="K293" i="4" s="1"/>
  <c r="K294" i="4" s="1"/>
  <c r="K295" i="4" s="1"/>
  <c r="K296" i="4" s="1"/>
  <c r="K297" i="4" s="1"/>
  <c r="K298" i="4" s="1"/>
  <c r="K299" i="4" s="1"/>
  <c r="K300" i="4" s="1"/>
  <c r="K301" i="4" s="1"/>
  <c r="K302" i="4" s="1"/>
  <c r="K303" i="4" s="1"/>
  <c r="K304" i="4" s="1"/>
  <c r="K305" i="4" s="1"/>
  <c r="K306" i="4" s="1"/>
  <c r="K307" i="4" s="1"/>
  <c r="K308" i="4" s="1"/>
  <c r="K309" i="4" s="1"/>
  <c r="K310" i="4" s="1"/>
  <c r="K311" i="4" s="1"/>
  <c r="K312" i="4" s="1"/>
  <c r="K313" i="4" s="1"/>
  <c r="K314" i="4" s="1"/>
  <c r="K315" i="4" s="1"/>
  <c r="K316" i="4" s="1"/>
  <c r="K317" i="4" s="1"/>
  <c r="K318" i="4" s="1"/>
  <c r="K319" i="4" s="1"/>
  <c r="K320" i="4" s="1"/>
  <c r="K321" i="4" s="1"/>
  <c r="K322" i="4" s="1"/>
  <c r="K323" i="4" s="1"/>
  <c r="K324" i="4" s="1"/>
  <c r="K325" i="4" s="1"/>
  <c r="K326" i="4" s="1"/>
  <c r="K327" i="4" s="1"/>
  <c r="K328" i="4" s="1"/>
  <c r="K329" i="4" s="1"/>
  <c r="K330" i="4" s="1"/>
  <c r="K331" i="4" s="1"/>
  <c r="K332" i="4" s="1"/>
  <c r="K333" i="4" s="1"/>
  <c r="K334" i="4" s="1"/>
  <c r="K335" i="4" s="1"/>
  <c r="K336" i="4" s="1"/>
  <c r="K337" i="4" s="1"/>
  <c r="K338" i="4" s="1"/>
  <c r="K339" i="4" s="1"/>
  <c r="K340" i="4" s="1"/>
  <c r="K341" i="4" s="1"/>
  <c r="K342" i="4" s="1"/>
  <c r="K343" i="4" s="1"/>
  <c r="K344" i="4" s="1"/>
  <c r="K345" i="4" s="1"/>
  <c r="N294" i="5" l="1"/>
  <c r="F293" i="5"/>
  <c r="E351" i="5"/>
  <c r="E354" i="5"/>
  <c r="E353" i="5"/>
  <c r="E356" i="5" s="1"/>
  <c r="C351" i="5"/>
  <c r="C354" i="5"/>
  <c r="C353" i="5"/>
  <c r="C356" i="5" s="1"/>
  <c r="D279" i="5"/>
  <c r="D280" i="5"/>
  <c r="I280" i="5" s="1"/>
  <c r="D281" i="5"/>
  <c r="I293" i="5" s="1"/>
  <c r="D282" i="5"/>
  <c r="I294" i="5" s="1"/>
  <c r="D283" i="5"/>
  <c r="I295" i="5" s="1"/>
  <c r="D284" i="5"/>
  <c r="I296" i="5" s="1"/>
  <c r="D285" i="5"/>
  <c r="I297" i="5" s="1"/>
  <c r="D286" i="5"/>
  <c r="I298" i="5" s="1"/>
  <c r="D287" i="5"/>
  <c r="I299" i="5" s="1"/>
  <c r="D288" i="5"/>
  <c r="I300" i="5" s="1"/>
  <c r="D289" i="5"/>
  <c r="I301" i="5" s="1"/>
  <c r="D290" i="5"/>
  <c r="I302" i="5" s="1"/>
  <c r="D291" i="5"/>
  <c r="I303" i="5" s="1"/>
  <c r="D292" i="5"/>
  <c r="F349" i="4"/>
  <c r="F348" i="4"/>
  <c r="F351" i="4" s="1"/>
  <c r="C346" i="4"/>
  <c r="E346" i="4"/>
  <c r="F346" i="4"/>
  <c r="E349" i="4"/>
  <c r="E348" i="4"/>
  <c r="E351" i="4" s="1"/>
  <c r="C349" i="4"/>
  <c r="C348" i="4"/>
  <c r="C350" i="4" s="1"/>
  <c r="H286" i="4"/>
  <c r="H287" i="4"/>
  <c r="H290" i="4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G287" i="4"/>
  <c r="G288" i="4"/>
  <c r="H288" i="4" s="1"/>
  <c r="G289" i="4"/>
  <c r="H289" i="4" s="1"/>
  <c r="G290" i="4"/>
  <c r="G291" i="4"/>
  <c r="H291" i="4" s="1"/>
  <c r="G292" i="4"/>
  <c r="H292" i="4" s="1"/>
  <c r="G293" i="4"/>
  <c r="H293" i="4" s="1"/>
  <c r="I292" i="4"/>
  <c r="I293" i="4"/>
  <c r="D278" i="5"/>
  <c r="D277" i="5"/>
  <c r="D276" i="5"/>
  <c r="D275" i="5"/>
  <c r="D274" i="5"/>
  <c r="D273" i="5"/>
  <c r="D272" i="5"/>
  <c r="D271" i="5"/>
  <c r="D270" i="5"/>
  <c r="D269" i="5"/>
  <c r="D268" i="5"/>
  <c r="I268" i="5" s="1"/>
  <c r="D267" i="5"/>
  <c r="I267" i="5" s="1"/>
  <c r="D266" i="5"/>
  <c r="D265" i="5"/>
  <c r="D264" i="5"/>
  <c r="D263" i="5"/>
  <c r="D262" i="5"/>
  <c r="D261" i="5"/>
  <c r="D260" i="5"/>
  <c r="I260" i="5" s="1"/>
  <c r="D259" i="5"/>
  <c r="D258" i="5"/>
  <c r="D257" i="5"/>
  <c r="D256" i="5"/>
  <c r="D255" i="5"/>
  <c r="G255" i="5" s="1"/>
  <c r="H255" i="5" s="1"/>
  <c r="D254" i="5"/>
  <c r="D253" i="5"/>
  <c r="D252" i="5"/>
  <c r="D251" i="5"/>
  <c r="G251" i="5" s="1"/>
  <c r="H251" i="5" s="1"/>
  <c r="D250" i="5"/>
  <c r="D249" i="5"/>
  <c r="D248" i="5"/>
  <c r="D247" i="5"/>
  <c r="D246" i="5"/>
  <c r="D245" i="5"/>
  <c r="D244" i="5"/>
  <c r="I244" i="5" s="1"/>
  <c r="D243" i="5"/>
  <c r="D242" i="5"/>
  <c r="D241" i="5"/>
  <c r="D240" i="5"/>
  <c r="D239" i="5"/>
  <c r="D238" i="5"/>
  <c r="D237" i="5"/>
  <c r="D236" i="5"/>
  <c r="I236" i="5" s="1"/>
  <c r="D235" i="5"/>
  <c r="I235" i="5" s="1"/>
  <c r="D234" i="5"/>
  <c r="D233" i="5"/>
  <c r="D232" i="5"/>
  <c r="D231" i="5"/>
  <c r="D230" i="5"/>
  <c r="D229" i="5"/>
  <c r="G230" i="5" s="1"/>
  <c r="H230" i="5" s="1"/>
  <c r="D228" i="5"/>
  <c r="D227" i="5"/>
  <c r="G227" i="5" s="1"/>
  <c r="H227" i="5" s="1"/>
  <c r="D226" i="5"/>
  <c r="D225" i="5"/>
  <c r="D224" i="5"/>
  <c r="I224" i="5" s="1"/>
  <c r="D223" i="5"/>
  <c r="D222" i="5"/>
  <c r="D221" i="5"/>
  <c r="G222" i="5" s="1"/>
  <c r="H222" i="5" s="1"/>
  <c r="D220" i="5"/>
  <c r="I220" i="5" s="1"/>
  <c r="D219" i="5"/>
  <c r="I219" i="5" s="1"/>
  <c r="D218" i="5"/>
  <c r="D217" i="5"/>
  <c r="D216" i="5"/>
  <c r="D215" i="5"/>
  <c r="D214" i="5"/>
  <c r="D213" i="5"/>
  <c r="D212" i="5"/>
  <c r="D211" i="5"/>
  <c r="I211" i="5" s="1"/>
  <c r="D210" i="5"/>
  <c r="D209" i="5"/>
  <c r="D208" i="5"/>
  <c r="D207" i="5"/>
  <c r="D206" i="5"/>
  <c r="D205" i="5"/>
  <c r="D204" i="5"/>
  <c r="I204" i="5" s="1"/>
  <c r="D203" i="5"/>
  <c r="I203" i="5" s="1"/>
  <c r="D202" i="5"/>
  <c r="D201" i="5"/>
  <c r="D200" i="5"/>
  <c r="D199" i="5"/>
  <c r="G200" i="5" s="1"/>
  <c r="H200" i="5" s="1"/>
  <c r="D198" i="5"/>
  <c r="D197" i="5"/>
  <c r="D196" i="5"/>
  <c r="I196" i="5" s="1"/>
  <c r="D195" i="5"/>
  <c r="I195" i="5" s="1"/>
  <c r="D194" i="5"/>
  <c r="D193" i="5"/>
  <c r="D192" i="5"/>
  <c r="D191" i="5"/>
  <c r="G192" i="5" s="1"/>
  <c r="H192" i="5" s="1"/>
  <c r="D190" i="5"/>
  <c r="D189" i="5"/>
  <c r="D188" i="5"/>
  <c r="I188" i="5" s="1"/>
  <c r="D187" i="5"/>
  <c r="D186" i="5"/>
  <c r="D185" i="5"/>
  <c r="D184" i="5"/>
  <c r="D183" i="5"/>
  <c r="D182" i="5"/>
  <c r="D181" i="5"/>
  <c r="D180" i="5"/>
  <c r="I192" i="5" s="1"/>
  <c r="D179" i="5"/>
  <c r="I179" i="5" s="1"/>
  <c r="D178" i="5"/>
  <c r="D177" i="5"/>
  <c r="D176" i="5"/>
  <c r="D175" i="5"/>
  <c r="G176" i="5" s="1"/>
  <c r="H176" i="5" s="1"/>
  <c r="D174" i="5"/>
  <c r="D173" i="5"/>
  <c r="D172" i="5"/>
  <c r="D171" i="5"/>
  <c r="I171" i="5" s="1"/>
  <c r="D170" i="5"/>
  <c r="D169" i="5"/>
  <c r="D168" i="5"/>
  <c r="D167" i="5"/>
  <c r="D166" i="5"/>
  <c r="D165" i="5"/>
  <c r="D164" i="5"/>
  <c r="I176" i="5" s="1"/>
  <c r="D163" i="5"/>
  <c r="G164" i="5" s="1"/>
  <c r="H164" i="5" s="1"/>
  <c r="D162" i="5"/>
  <c r="D161" i="5"/>
  <c r="D160" i="5"/>
  <c r="D159" i="5"/>
  <c r="D158" i="5"/>
  <c r="D157" i="5"/>
  <c r="D156" i="5"/>
  <c r="I156" i="5" s="1"/>
  <c r="D155" i="5"/>
  <c r="G155" i="5" s="1"/>
  <c r="H155" i="5" s="1"/>
  <c r="D154" i="5"/>
  <c r="D153" i="5"/>
  <c r="D152" i="5"/>
  <c r="D151" i="5"/>
  <c r="D150" i="5"/>
  <c r="D149" i="5"/>
  <c r="D148" i="5"/>
  <c r="I148" i="5" s="1"/>
  <c r="D147" i="5"/>
  <c r="G148" i="5" s="1"/>
  <c r="H148" i="5" s="1"/>
  <c r="D146" i="5"/>
  <c r="D145" i="5"/>
  <c r="D144" i="5"/>
  <c r="D143" i="5"/>
  <c r="G144" i="5" s="1"/>
  <c r="H144" i="5" s="1"/>
  <c r="D142" i="5"/>
  <c r="D141" i="5"/>
  <c r="D140" i="5"/>
  <c r="I140" i="5" s="1"/>
  <c r="D139" i="5"/>
  <c r="G140" i="5" s="1"/>
  <c r="H140" i="5" s="1"/>
  <c r="D138" i="5"/>
  <c r="D137" i="5"/>
  <c r="D136" i="5"/>
  <c r="D135" i="5"/>
  <c r="D134" i="5"/>
  <c r="D133" i="5"/>
  <c r="D132" i="5"/>
  <c r="I132" i="5" s="1"/>
  <c r="D131" i="5"/>
  <c r="I131" i="5" s="1"/>
  <c r="D130" i="5"/>
  <c r="D129" i="5"/>
  <c r="D128" i="5"/>
  <c r="I128" i="5" s="1"/>
  <c r="D127" i="5"/>
  <c r="D126" i="5"/>
  <c r="D125" i="5"/>
  <c r="D124" i="5"/>
  <c r="I124" i="5" s="1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G107" i="5" s="1"/>
  <c r="H107" i="5" s="1"/>
  <c r="D106" i="5"/>
  <c r="I106" i="5" s="1"/>
  <c r="D105" i="5"/>
  <c r="D104" i="5"/>
  <c r="D103" i="5"/>
  <c r="G104" i="5" s="1"/>
  <c r="H104" i="5" s="1"/>
  <c r="D102" i="5"/>
  <c r="D101" i="5"/>
  <c r="D100" i="5"/>
  <c r="D99" i="5"/>
  <c r="D98" i="5"/>
  <c r="D97" i="5"/>
  <c r="D96" i="5"/>
  <c r="D95" i="5"/>
  <c r="D94" i="5"/>
  <c r="D93" i="5"/>
  <c r="D92" i="5"/>
  <c r="G93" i="5" s="1"/>
  <c r="H93" i="5" s="1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I88" i="5" s="1"/>
  <c r="D75" i="5"/>
  <c r="G76" i="5" s="1"/>
  <c r="H76" i="5" s="1"/>
  <c r="D74" i="5"/>
  <c r="D73" i="5"/>
  <c r="D72" i="5"/>
  <c r="D71" i="5"/>
  <c r="D70" i="5"/>
  <c r="D69" i="5"/>
  <c r="D68" i="5"/>
  <c r="D67" i="5"/>
  <c r="D66" i="5"/>
  <c r="D65" i="5"/>
  <c r="D64" i="5"/>
  <c r="D63" i="5"/>
  <c r="G64" i="5" s="1"/>
  <c r="H64" i="5" s="1"/>
  <c r="D62" i="5"/>
  <c r="D61" i="5"/>
  <c r="D60" i="5"/>
  <c r="D59" i="5"/>
  <c r="D58" i="5"/>
  <c r="D57" i="5"/>
  <c r="D56" i="5"/>
  <c r="D55" i="5"/>
  <c r="D54" i="5"/>
  <c r="D53" i="5"/>
  <c r="D52" i="5"/>
  <c r="I64" i="5" s="1"/>
  <c r="D51" i="5"/>
  <c r="D50" i="5"/>
  <c r="D49" i="5"/>
  <c r="D48" i="5"/>
  <c r="D47" i="5"/>
  <c r="D46" i="5"/>
  <c r="G46" i="5" s="1"/>
  <c r="H46" i="5" s="1"/>
  <c r="D45" i="5"/>
  <c r="D44" i="5"/>
  <c r="D43" i="5"/>
  <c r="D42" i="5"/>
  <c r="D41" i="5"/>
  <c r="D40" i="5"/>
  <c r="D39" i="5"/>
  <c r="G39" i="5" s="1"/>
  <c r="H39" i="5" s="1"/>
  <c r="D38" i="5"/>
  <c r="D37" i="5"/>
  <c r="D36" i="5"/>
  <c r="D35" i="5"/>
  <c r="D34" i="5"/>
  <c r="D33" i="5"/>
  <c r="D32" i="5"/>
  <c r="D31" i="5"/>
  <c r="D30" i="5"/>
  <c r="D29" i="5"/>
  <c r="D28" i="5"/>
  <c r="D27" i="5"/>
  <c r="G28" i="5" s="1"/>
  <c r="H28" i="5" s="1"/>
  <c r="D26" i="5"/>
  <c r="G26" i="5" s="1"/>
  <c r="H26" i="5" s="1"/>
  <c r="D25" i="5"/>
  <c r="D24" i="5"/>
  <c r="D23" i="5"/>
  <c r="D22" i="5"/>
  <c r="G22" i="5" s="1"/>
  <c r="H22" i="5" s="1"/>
  <c r="D21" i="5"/>
  <c r="D20" i="5"/>
  <c r="D19" i="5"/>
  <c r="D18" i="5"/>
  <c r="G18" i="5" s="1"/>
  <c r="H18" i="5" s="1"/>
  <c r="D17" i="5"/>
  <c r="D16" i="5"/>
  <c r="D15" i="5"/>
  <c r="D14" i="5"/>
  <c r="D13" i="5"/>
  <c r="D12" i="5"/>
  <c r="D11" i="5"/>
  <c r="D10" i="5"/>
  <c r="D9" i="5"/>
  <c r="D8" i="5"/>
  <c r="D7" i="5"/>
  <c r="G8" i="5" s="1"/>
  <c r="H8" i="5" s="1"/>
  <c r="D6" i="5"/>
  <c r="D5" i="5"/>
  <c r="I17" i="5" s="1"/>
  <c r="D4" i="5"/>
  <c r="I16" i="5" s="1"/>
  <c r="I87" i="5"/>
  <c r="I164" i="5"/>
  <c r="I168" i="5"/>
  <c r="G183" i="5"/>
  <c r="H183" i="5" s="1"/>
  <c r="G208" i="5"/>
  <c r="H208" i="5" s="1"/>
  <c r="I212" i="5"/>
  <c r="I214" i="5"/>
  <c r="I252" i="5"/>
  <c r="I256" i="5"/>
  <c r="I274" i="5"/>
  <c r="D5" i="4"/>
  <c r="D6" i="4"/>
  <c r="D7" i="4"/>
  <c r="I19" i="4" s="1"/>
  <c r="D8" i="4"/>
  <c r="D9" i="4"/>
  <c r="D10" i="4"/>
  <c r="D11" i="4"/>
  <c r="D12" i="4"/>
  <c r="D13" i="4"/>
  <c r="G13" i="4" s="1"/>
  <c r="H13" i="4" s="1"/>
  <c r="D14" i="4"/>
  <c r="D15" i="4"/>
  <c r="I27" i="4" s="1"/>
  <c r="D16" i="4"/>
  <c r="D17" i="4"/>
  <c r="D18" i="4"/>
  <c r="D19" i="4"/>
  <c r="D20" i="4"/>
  <c r="D21" i="4"/>
  <c r="D22" i="4"/>
  <c r="I34" i="4" s="1"/>
  <c r="D23" i="4"/>
  <c r="I23" i="4" s="1"/>
  <c r="D24" i="4"/>
  <c r="D25" i="4"/>
  <c r="D26" i="4"/>
  <c r="D27" i="4"/>
  <c r="D28" i="4"/>
  <c r="I28" i="4" s="1"/>
  <c r="D29" i="4"/>
  <c r="I41" i="4" s="1"/>
  <c r="D30" i="4"/>
  <c r="G30" i="4" s="1"/>
  <c r="H30" i="4" s="1"/>
  <c r="D31" i="4"/>
  <c r="G31" i="4" s="1"/>
  <c r="H31" i="4" s="1"/>
  <c r="D32" i="4"/>
  <c r="D33" i="4"/>
  <c r="D34" i="4"/>
  <c r="D35" i="4"/>
  <c r="D36" i="4"/>
  <c r="D37" i="4"/>
  <c r="D38" i="4"/>
  <c r="G39" i="4" s="1"/>
  <c r="H39" i="4" s="1"/>
  <c r="D39" i="4"/>
  <c r="D40" i="4"/>
  <c r="D41" i="4"/>
  <c r="D42" i="4"/>
  <c r="D43" i="4"/>
  <c r="D44" i="4"/>
  <c r="D45" i="4"/>
  <c r="I45" i="4" s="1"/>
  <c r="D46" i="4"/>
  <c r="G46" i="4" s="1"/>
  <c r="H46" i="4" s="1"/>
  <c r="D47" i="4"/>
  <c r="D48" i="4"/>
  <c r="D49" i="4"/>
  <c r="G49" i="4" s="1"/>
  <c r="H49" i="4" s="1"/>
  <c r="D50" i="4"/>
  <c r="D51" i="4"/>
  <c r="D52" i="4"/>
  <c r="D53" i="4"/>
  <c r="G53" i="4" s="1"/>
  <c r="H53" i="4" s="1"/>
  <c r="D54" i="4"/>
  <c r="D55" i="4"/>
  <c r="D56" i="4"/>
  <c r="D57" i="4"/>
  <c r="D58" i="4"/>
  <c r="D59" i="4"/>
  <c r="D60" i="4"/>
  <c r="I60" i="4" s="1"/>
  <c r="D61" i="4"/>
  <c r="I61" i="4" s="1"/>
  <c r="D62" i="4"/>
  <c r="D63" i="4"/>
  <c r="D64" i="4"/>
  <c r="D65" i="4"/>
  <c r="D66" i="4"/>
  <c r="D67" i="4"/>
  <c r="D68" i="4"/>
  <c r="I80" i="4" s="1"/>
  <c r="D69" i="4"/>
  <c r="I81" i="4" s="1"/>
  <c r="D70" i="4"/>
  <c r="I70" i="4" s="1"/>
  <c r="D71" i="4"/>
  <c r="D72" i="4"/>
  <c r="D73" i="4"/>
  <c r="D74" i="4"/>
  <c r="D75" i="4"/>
  <c r="I87" i="4" s="1"/>
  <c r="D76" i="4"/>
  <c r="I88" i="4" s="1"/>
  <c r="D77" i="4"/>
  <c r="I89" i="4" s="1"/>
  <c r="D78" i="4"/>
  <c r="G79" i="4" s="1"/>
  <c r="H79" i="4" s="1"/>
  <c r="D79" i="4"/>
  <c r="D80" i="4"/>
  <c r="D81" i="4"/>
  <c r="D82" i="4"/>
  <c r="D83" i="4"/>
  <c r="D84" i="4"/>
  <c r="I96" i="4" s="1"/>
  <c r="D85" i="4"/>
  <c r="I85" i="4" s="1"/>
  <c r="D86" i="4"/>
  <c r="D87" i="4"/>
  <c r="D88" i="4"/>
  <c r="D89" i="4"/>
  <c r="G90" i="4" s="1"/>
  <c r="H90" i="4" s="1"/>
  <c r="D90" i="4"/>
  <c r="D91" i="4"/>
  <c r="I91" i="4" s="1"/>
  <c r="D92" i="4"/>
  <c r="D93" i="4"/>
  <c r="G94" i="4" s="1"/>
  <c r="H94" i="4" s="1"/>
  <c r="D94" i="4"/>
  <c r="D95" i="4"/>
  <c r="D96" i="4"/>
  <c r="D97" i="4"/>
  <c r="G97" i="4" s="1"/>
  <c r="H97" i="4" s="1"/>
  <c r="D98" i="4"/>
  <c r="D99" i="4"/>
  <c r="D100" i="4"/>
  <c r="I112" i="4" s="1"/>
  <c r="D101" i="4"/>
  <c r="D102" i="4"/>
  <c r="D103" i="4"/>
  <c r="I103" i="4" s="1"/>
  <c r="D104" i="4"/>
  <c r="G104" i="4" s="1"/>
  <c r="H104" i="4" s="1"/>
  <c r="D105" i="4"/>
  <c r="D106" i="4"/>
  <c r="I106" i="4"/>
  <c r="D107" i="4"/>
  <c r="G108" i="4" s="1"/>
  <c r="H108" i="4" s="1"/>
  <c r="D108" i="4"/>
  <c r="I108" i="4" s="1"/>
  <c r="D109" i="4"/>
  <c r="D110" i="4"/>
  <c r="D111" i="4"/>
  <c r="G112" i="4" s="1"/>
  <c r="H112" i="4" s="1"/>
  <c r="D112" i="4"/>
  <c r="D113" i="4"/>
  <c r="I113" i="4" s="1"/>
  <c r="D114" i="4"/>
  <c r="G115" i="4" s="1"/>
  <c r="H115" i="4" s="1"/>
  <c r="D115" i="4"/>
  <c r="D116" i="4"/>
  <c r="I116" i="4"/>
  <c r="D117" i="4"/>
  <c r="I117" i="4" s="1"/>
  <c r="D118" i="4"/>
  <c r="I118" i="4"/>
  <c r="D119" i="4"/>
  <c r="I131" i="4" s="1"/>
  <c r="D120" i="4"/>
  <c r="D121" i="4"/>
  <c r="D122" i="4"/>
  <c r="D123" i="4"/>
  <c r="I123" i="4" s="1"/>
  <c r="D124" i="4"/>
  <c r="I124" i="4" s="1"/>
  <c r="D125" i="4"/>
  <c r="D126" i="4"/>
  <c r="G126" i="4" s="1"/>
  <c r="H126" i="4" s="1"/>
  <c r="D127" i="4"/>
  <c r="G127" i="4" s="1"/>
  <c r="H127" i="4" s="1"/>
  <c r="D128" i="4"/>
  <c r="D129" i="4"/>
  <c r="D130" i="4"/>
  <c r="D131" i="4"/>
  <c r="D132" i="4"/>
  <c r="G132" i="4" s="1"/>
  <c r="H132" i="4" s="1"/>
  <c r="D133" i="4"/>
  <c r="I145" i="4" s="1"/>
  <c r="D134" i="4"/>
  <c r="G134" i="4" s="1"/>
  <c r="H134" i="4" s="1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I161" i="4" s="1"/>
  <c r="D150" i="4"/>
  <c r="G150" i="4" s="1"/>
  <c r="H150" i="4" s="1"/>
  <c r="D151" i="4"/>
  <c r="D152" i="4"/>
  <c r="D153" i="4"/>
  <c r="D154" i="4"/>
  <c r="I166" i="4" s="1"/>
  <c r="D155" i="4"/>
  <c r="D156" i="4"/>
  <c r="G157" i="4" s="1"/>
  <c r="H157" i="4" s="1"/>
  <c r="I156" i="4"/>
  <c r="D157" i="4"/>
  <c r="D158" i="4"/>
  <c r="D159" i="4"/>
  <c r="D160" i="4"/>
  <c r="D161" i="4"/>
  <c r="I173" i="4" s="1"/>
  <c r="D162" i="4"/>
  <c r="D163" i="4"/>
  <c r="D164" i="4"/>
  <c r="G164" i="4" s="1"/>
  <c r="H164" i="4" s="1"/>
  <c r="D165" i="4"/>
  <c r="D166" i="4"/>
  <c r="D167" i="4"/>
  <c r="D168" i="4"/>
  <c r="D169" i="4"/>
  <c r="D170" i="4"/>
  <c r="I170" i="4"/>
  <c r="D171" i="4"/>
  <c r="I171" i="4" s="1"/>
  <c r="D172" i="4"/>
  <c r="D173" i="4"/>
  <c r="D174" i="4"/>
  <c r="D175" i="4"/>
  <c r="I175" i="4" s="1"/>
  <c r="D176" i="4"/>
  <c r="D177" i="4"/>
  <c r="D178" i="4"/>
  <c r="G178" i="4" s="1"/>
  <c r="H178" i="4" s="1"/>
  <c r="I178" i="4"/>
  <c r="D179" i="4"/>
  <c r="I191" i="4" s="1"/>
  <c r="D180" i="4"/>
  <c r="D181" i="4"/>
  <c r="G181" i="4" s="1"/>
  <c r="H181" i="4" s="1"/>
  <c r="D182" i="4"/>
  <c r="G182" i="4" s="1"/>
  <c r="H182" i="4" s="1"/>
  <c r="D183" i="4"/>
  <c r="I195" i="4" s="1"/>
  <c r="D184" i="4"/>
  <c r="D185" i="4"/>
  <c r="G185" i="4" s="1"/>
  <c r="H185" i="4" s="1"/>
  <c r="D186" i="4"/>
  <c r="D187" i="4"/>
  <c r="D188" i="4"/>
  <c r="D189" i="4"/>
  <c r="D190" i="4"/>
  <c r="D191" i="4"/>
  <c r="I203" i="4" s="1"/>
  <c r="D192" i="4"/>
  <c r="I192" i="4"/>
  <c r="D193" i="4"/>
  <c r="D194" i="4"/>
  <c r="D195" i="4"/>
  <c r="D196" i="4"/>
  <c r="I196" i="4" s="1"/>
  <c r="D197" i="4"/>
  <c r="D198" i="4"/>
  <c r="D199" i="4"/>
  <c r="D200" i="4"/>
  <c r="D201" i="4"/>
  <c r="G202" i="4" s="1"/>
  <c r="H202" i="4" s="1"/>
  <c r="D202" i="4"/>
  <c r="G203" i="4" s="1"/>
  <c r="H203" i="4" s="1"/>
  <c r="D203" i="4"/>
  <c r="D204" i="4"/>
  <c r="I204" i="4" s="1"/>
  <c r="D205" i="4"/>
  <c r="G205" i="4" s="1"/>
  <c r="H205" i="4" s="1"/>
  <c r="D206" i="4"/>
  <c r="G207" i="4" s="1"/>
  <c r="H207" i="4" s="1"/>
  <c r="D207" i="4"/>
  <c r="D208" i="4"/>
  <c r="D209" i="4"/>
  <c r="I209" i="4" s="1"/>
  <c r="D210" i="4"/>
  <c r="D211" i="4"/>
  <c r="D212" i="4"/>
  <c r="D213" i="4"/>
  <c r="D214" i="4"/>
  <c r="D215" i="4"/>
  <c r="D216" i="4"/>
  <c r="D217" i="4"/>
  <c r="G217" i="4" s="1"/>
  <c r="H217" i="4" s="1"/>
  <c r="D218" i="4"/>
  <c r="I218" i="4" s="1"/>
  <c r="D219" i="4"/>
  <c r="D220" i="4"/>
  <c r="G220" i="4" s="1"/>
  <c r="H220" i="4" s="1"/>
  <c r="D221" i="4"/>
  <c r="D222" i="4"/>
  <c r="D223" i="4"/>
  <c r="D224" i="4"/>
  <c r="G224" i="4" s="1"/>
  <c r="H224" i="4" s="1"/>
  <c r="D225" i="4"/>
  <c r="G225" i="4" s="1"/>
  <c r="H225" i="4" s="1"/>
  <c r="D226" i="4"/>
  <c r="D227" i="4"/>
  <c r="D228" i="4"/>
  <c r="D229" i="4"/>
  <c r="D230" i="4"/>
  <c r="D231" i="4"/>
  <c r="D232" i="4"/>
  <c r="G232" i="4" s="1"/>
  <c r="H232" i="4" s="1"/>
  <c r="D233" i="4"/>
  <c r="G233" i="4" s="1"/>
  <c r="H233" i="4" s="1"/>
  <c r="D234" i="4"/>
  <c r="G235" i="4" s="1"/>
  <c r="H235" i="4" s="1"/>
  <c r="D235" i="4"/>
  <c r="D236" i="4"/>
  <c r="D237" i="4"/>
  <c r="G237" i="4" s="1"/>
  <c r="H237" i="4" s="1"/>
  <c r="D238" i="4"/>
  <c r="D239" i="4"/>
  <c r="D240" i="4"/>
  <c r="D241" i="4"/>
  <c r="I253" i="4" s="1"/>
  <c r="D242" i="4"/>
  <c r="G242" i="4" s="1"/>
  <c r="H242" i="4" s="1"/>
  <c r="D243" i="4"/>
  <c r="D244" i="4"/>
  <c r="D245" i="4"/>
  <c r="I245" i="4" s="1"/>
  <c r="D246" i="4"/>
  <c r="G246" i="4" s="1"/>
  <c r="H246" i="4" s="1"/>
  <c r="D247" i="4"/>
  <c r="D248" i="4"/>
  <c r="D249" i="4"/>
  <c r="G249" i="4" s="1"/>
  <c r="H249" i="4" s="1"/>
  <c r="D250" i="4"/>
  <c r="G250" i="4" s="1"/>
  <c r="H250" i="4" s="1"/>
  <c r="D251" i="4"/>
  <c r="D252" i="4"/>
  <c r="D253" i="4"/>
  <c r="D254" i="4"/>
  <c r="D255" i="4"/>
  <c r="D256" i="4"/>
  <c r="D257" i="4"/>
  <c r="G258" i="4" s="1"/>
  <c r="H258" i="4" s="1"/>
  <c r="D258" i="4"/>
  <c r="I258" i="4" s="1"/>
  <c r="D259" i="4"/>
  <c r="D260" i="4"/>
  <c r="D261" i="4"/>
  <c r="I261" i="4" s="1"/>
  <c r="D262" i="4"/>
  <c r="D263" i="4"/>
  <c r="D264" i="4"/>
  <c r="I264" i="4" s="1"/>
  <c r="D265" i="4"/>
  <c r="G266" i="4" s="1"/>
  <c r="H266" i="4" s="1"/>
  <c r="D266" i="4"/>
  <c r="I266" i="4" s="1"/>
  <c r="D267" i="4"/>
  <c r="D268" i="4"/>
  <c r="I280" i="4" s="1"/>
  <c r="D269" i="4"/>
  <c r="I281" i="4" s="1"/>
  <c r="D270" i="4"/>
  <c r="D271" i="4"/>
  <c r="I283" i="4" s="1"/>
  <c r="D272" i="4"/>
  <c r="D273" i="4"/>
  <c r="I285" i="4" s="1"/>
  <c r="D274" i="4"/>
  <c r="I274" i="4" s="1"/>
  <c r="D275" i="4"/>
  <c r="I287" i="4" s="1"/>
  <c r="D276" i="4"/>
  <c r="D277" i="4"/>
  <c r="D278" i="4"/>
  <c r="I290" i="4" s="1"/>
  <c r="D279" i="4"/>
  <c r="I291" i="4" s="1"/>
  <c r="G114" i="4"/>
  <c r="H114" i="4" s="1"/>
  <c r="G64" i="4"/>
  <c r="H64" i="4" s="1"/>
  <c r="G44" i="4"/>
  <c r="H44" i="4" s="1"/>
  <c r="G96" i="4"/>
  <c r="H96" i="4" s="1"/>
  <c r="G98" i="4"/>
  <c r="H98" i="4" s="1"/>
  <c r="G80" i="4"/>
  <c r="H80" i="4" s="1"/>
  <c r="G140" i="4"/>
  <c r="H140" i="4" s="1"/>
  <c r="I75" i="4"/>
  <c r="I79" i="4"/>
  <c r="I51" i="4"/>
  <c r="I257" i="4"/>
  <c r="G253" i="4"/>
  <c r="H253" i="4" s="1"/>
  <c r="I250" i="4"/>
  <c r="I249" i="4"/>
  <c r="G278" i="4"/>
  <c r="H278" i="4" s="1"/>
  <c r="I254" i="4"/>
  <c r="G254" i="4"/>
  <c r="H254" i="4" s="1"/>
  <c r="G239" i="4"/>
  <c r="H239" i="4" s="1"/>
  <c r="I231" i="4"/>
  <c r="I223" i="4"/>
  <c r="G223" i="4"/>
  <c r="H223" i="4" s="1"/>
  <c r="I207" i="4"/>
  <c r="G191" i="4"/>
  <c r="H191" i="4" s="1"/>
  <c r="G192" i="4"/>
  <c r="H192" i="4" s="1"/>
  <c r="G159" i="4"/>
  <c r="H159" i="4" s="1"/>
  <c r="I143" i="4"/>
  <c r="I121" i="4"/>
  <c r="G121" i="4"/>
  <c r="H121" i="4" s="1"/>
  <c r="I222" i="4"/>
  <c r="I206" i="4"/>
  <c r="G206" i="4"/>
  <c r="H206" i="4" s="1"/>
  <c r="G153" i="4"/>
  <c r="H153" i="4" s="1"/>
  <c r="G145" i="4"/>
  <c r="H145" i="4"/>
  <c r="I238" i="4"/>
  <c r="I214" i="4"/>
  <c r="I243" i="4"/>
  <c r="I240" i="4"/>
  <c r="I235" i="4"/>
  <c r="I227" i="4"/>
  <c r="G227" i="4"/>
  <c r="H227" i="4" s="1"/>
  <c r="I219" i="4"/>
  <c r="I216" i="4"/>
  <c r="I211" i="4"/>
  <c r="G195" i="4"/>
  <c r="H195" i="4" s="1"/>
  <c r="G174" i="4"/>
  <c r="H174" i="4" s="1"/>
  <c r="G155" i="4"/>
  <c r="H155" i="4" s="1"/>
  <c r="G123" i="4"/>
  <c r="H123" i="4" s="1"/>
  <c r="I189" i="4"/>
  <c r="G189" i="4"/>
  <c r="H189" i="4" s="1"/>
  <c r="G149" i="4"/>
  <c r="H149" i="4"/>
  <c r="G125" i="4"/>
  <c r="H125" i="4" s="1"/>
  <c r="G118" i="4"/>
  <c r="H118" i="4"/>
  <c r="I260" i="4"/>
  <c r="G117" i="4"/>
  <c r="H117" i="4" s="1"/>
  <c r="G109" i="4"/>
  <c r="H109" i="4"/>
  <c r="G105" i="4"/>
  <c r="H105" i="4" s="1"/>
  <c r="G95" i="4"/>
  <c r="H95" i="4" s="1"/>
  <c r="G91" i="4"/>
  <c r="H91" i="4"/>
  <c r="G89" i="4"/>
  <c r="H89" i="4" s="1"/>
  <c r="G83" i="4"/>
  <c r="H83" i="4" s="1"/>
  <c r="G34" i="4"/>
  <c r="H34" i="4" s="1"/>
  <c r="I63" i="4"/>
  <c r="I31" i="4"/>
  <c r="I94" i="4"/>
  <c r="I78" i="4"/>
  <c r="G73" i="4"/>
  <c r="H73" i="4" s="1"/>
  <c r="I68" i="4"/>
  <c r="G65" i="4"/>
  <c r="H65" i="4" s="1"/>
  <c r="G55" i="4"/>
  <c r="H55" i="4" s="1"/>
  <c r="I54" i="4"/>
  <c r="G50" i="4"/>
  <c r="H50" i="4" s="1"/>
  <c r="G27" i="4"/>
  <c r="H27" i="4" s="1"/>
  <c r="G22" i="4"/>
  <c r="H22" i="4" s="1"/>
  <c r="I42" i="4"/>
  <c r="G42" i="4"/>
  <c r="H42" i="4" s="1"/>
  <c r="I61" i="5"/>
  <c r="I29" i="5"/>
  <c r="I97" i="5"/>
  <c r="I261" i="5"/>
  <c r="G246" i="5"/>
  <c r="H246" i="5" s="1"/>
  <c r="G65" i="5"/>
  <c r="H65" i="5" s="1"/>
  <c r="I60" i="5"/>
  <c r="G6" i="5"/>
  <c r="I18" i="5"/>
  <c r="I143" i="5"/>
  <c r="I77" i="5"/>
  <c r="G16" i="4" l="1"/>
  <c r="H16" i="4" s="1"/>
  <c r="G5" i="5"/>
  <c r="G38" i="4"/>
  <c r="H38" i="4" s="1"/>
  <c r="G165" i="4"/>
  <c r="H165" i="4" s="1"/>
  <c r="I77" i="4"/>
  <c r="G61" i="4"/>
  <c r="H61" i="4" s="1"/>
  <c r="I232" i="4"/>
  <c r="G238" i="4"/>
  <c r="H238" i="4" s="1"/>
  <c r="G257" i="4"/>
  <c r="H257" i="4" s="1"/>
  <c r="I53" i="4"/>
  <c r="G151" i="4"/>
  <c r="H151" i="4" s="1"/>
  <c r="G135" i="4"/>
  <c r="H135" i="4" s="1"/>
  <c r="I114" i="4"/>
  <c r="I46" i="4"/>
  <c r="I39" i="4"/>
  <c r="G24" i="4"/>
  <c r="H24" i="4" s="1"/>
  <c r="G260" i="5"/>
  <c r="H260" i="5" s="1"/>
  <c r="G220" i="5"/>
  <c r="H220" i="5" s="1"/>
  <c r="I119" i="5"/>
  <c r="G108" i="5"/>
  <c r="H108" i="5" s="1"/>
  <c r="I149" i="4"/>
  <c r="G176" i="4"/>
  <c r="H176" i="4" s="1"/>
  <c r="I217" i="4"/>
  <c r="G262" i="4"/>
  <c r="H262" i="4" s="1"/>
  <c r="I265" i="4"/>
  <c r="G261" i="4"/>
  <c r="H261" i="4" s="1"/>
  <c r="I35" i="4"/>
  <c r="G156" i="4"/>
  <c r="H156" i="4" s="1"/>
  <c r="G154" i="4"/>
  <c r="H154" i="4" s="1"/>
  <c r="G272" i="4"/>
  <c r="H272" i="4" s="1"/>
  <c r="G264" i="4"/>
  <c r="H264" i="4" s="1"/>
  <c r="G255" i="4"/>
  <c r="H255" i="4" s="1"/>
  <c r="G240" i="4"/>
  <c r="H240" i="4" s="1"/>
  <c r="G216" i="4"/>
  <c r="H216" i="4" s="1"/>
  <c r="I132" i="4"/>
  <c r="I137" i="4"/>
  <c r="G84" i="4"/>
  <c r="H84" i="4" s="1"/>
  <c r="I48" i="4"/>
  <c r="G156" i="5"/>
  <c r="H156" i="5" s="1"/>
  <c r="G265" i="4"/>
  <c r="H265" i="4" s="1"/>
  <c r="G201" i="4"/>
  <c r="H201" i="4" s="1"/>
  <c r="G172" i="5"/>
  <c r="H172" i="5" s="1"/>
  <c r="G228" i="5"/>
  <c r="H228" i="5" s="1"/>
  <c r="G276" i="5"/>
  <c r="H276" i="5" s="1"/>
  <c r="I247" i="5"/>
  <c r="I262" i="4"/>
  <c r="I273" i="4"/>
  <c r="G60" i="4"/>
  <c r="H60" i="4" s="1"/>
  <c r="I226" i="4"/>
  <c r="I176" i="4"/>
  <c r="I154" i="4"/>
  <c r="I139" i="4"/>
  <c r="I82" i="4"/>
  <c r="I50" i="4"/>
  <c r="I43" i="4"/>
  <c r="G35" i="4"/>
  <c r="H35" i="4" s="1"/>
  <c r="G28" i="4"/>
  <c r="H28" i="4" s="1"/>
  <c r="I20" i="4"/>
  <c r="G12" i="4"/>
  <c r="H12" i="4" s="1"/>
  <c r="I276" i="5"/>
  <c r="I240" i="5"/>
  <c r="I152" i="5"/>
  <c r="I26" i="5"/>
  <c r="I70" i="5"/>
  <c r="G113" i="4"/>
  <c r="H113" i="4" s="1"/>
  <c r="I276" i="4"/>
  <c r="I241" i="4"/>
  <c r="I168" i="4"/>
  <c r="I57" i="4"/>
  <c r="I231" i="5"/>
  <c r="I67" i="5"/>
  <c r="I111" i="5"/>
  <c r="I127" i="5"/>
  <c r="I167" i="5"/>
  <c r="I223" i="5"/>
  <c r="I271" i="5"/>
  <c r="G289" i="5"/>
  <c r="H289" i="5" s="1"/>
  <c r="G119" i="4"/>
  <c r="H119" i="4" s="1"/>
  <c r="I269" i="4"/>
  <c r="I221" i="4"/>
  <c r="G245" i="4"/>
  <c r="H245" i="4" s="1"/>
  <c r="I272" i="5"/>
  <c r="G132" i="5"/>
  <c r="H132" i="5" s="1"/>
  <c r="I52" i="5"/>
  <c r="I120" i="5"/>
  <c r="I136" i="5"/>
  <c r="I144" i="5"/>
  <c r="I160" i="5"/>
  <c r="I184" i="5"/>
  <c r="I200" i="5"/>
  <c r="I208" i="5"/>
  <c r="I216" i="5"/>
  <c r="I232" i="5"/>
  <c r="I248" i="5"/>
  <c r="G256" i="5"/>
  <c r="H256" i="5" s="1"/>
  <c r="I264" i="5"/>
  <c r="G280" i="4"/>
  <c r="H280" i="4" s="1"/>
  <c r="I289" i="5"/>
  <c r="I159" i="5"/>
  <c r="G180" i="5"/>
  <c r="H180" i="5" s="1"/>
  <c r="G218" i="4"/>
  <c r="H218" i="4" s="1"/>
  <c r="G200" i="4"/>
  <c r="H200" i="4" s="1"/>
  <c r="G229" i="4"/>
  <c r="H229" i="4" s="1"/>
  <c r="I58" i="4"/>
  <c r="I201" i="4"/>
  <c r="I64" i="4"/>
  <c r="I228" i="5"/>
  <c r="I24" i="4"/>
  <c r="G43" i="4"/>
  <c r="H43" i="4" s="1"/>
  <c r="G133" i="4"/>
  <c r="H133" i="4" s="1"/>
  <c r="I185" i="4"/>
  <c r="G215" i="4"/>
  <c r="H215" i="4" s="1"/>
  <c r="I229" i="4"/>
  <c r="I278" i="4"/>
  <c r="G136" i="4"/>
  <c r="H136" i="4" s="1"/>
  <c r="G124" i="4"/>
  <c r="H124" i="4" s="1"/>
  <c r="G260" i="4"/>
  <c r="H260" i="4" s="1"/>
  <c r="G251" i="4"/>
  <c r="H251" i="4" s="1"/>
  <c r="G243" i="4"/>
  <c r="H243" i="4" s="1"/>
  <c r="G116" i="4"/>
  <c r="H116" i="4" s="1"/>
  <c r="I109" i="4"/>
  <c r="I95" i="4"/>
  <c r="G63" i="4"/>
  <c r="H63" i="4" s="1"/>
  <c r="I52" i="4"/>
  <c r="G33" i="4"/>
  <c r="H33" i="4" s="1"/>
  <c r="G9" i="4"/>
  <c r="H9" i="4" s="1"/>
  <c r="G268" i="5"/>
  <c r="H268" i="5" s="1"/>
  <c r="I180" i="5"/>
  <c r="I53" i="5"/>
  <c r="C351" i="4"/>
  <c r="I292" i="5"/>
  <c r="I147" i="5"/>
  <c r="G272" i="5"/>
  <c r="H272" i="5" s="1"/>
  <c r="G212" i="5"/>
  <c r="H212" i="5" s="1"/>
  <c r="G285" i="5"/>
  <c r="H285" i="5" s="1"/>
  <c r="I288" i="5"/>
  <c r="G27" i="5"/>
  <c r="H27" i="5" s="1"/>
  <c r="I172" i="5"/>
  <c r="I107" i="5"/>
  <c r="I108" i="5"/>
  <c r="G248" i="5"/>
  <c r="H248" i="5" s="1"/>
  <c r="G29" i="5"/>
  <c r="H29" i="5" s="1"/>
  <c r="I37" i="5"/>
  <c r="G49" i="5"/>
  <c r="H49" i="5" s="1"/>
  <c r="G78" i="5"/>
  <c r="H78" i="5" s="1"/>
  <c r="I81" i="5"/>
  <c r="G90" i="5"/>
  <c r="H90" i="5" s="1"/>
  <c r="G94" i="5"/>
  <c r="H94" i="5" s="1"/>
  <c r="I118" i="5"/>
  <c r="G135" i="5"/>
  <c r="H135" i="5" s="1"/>
  <c r="G151" i="5"/>
  <c r="H151" i="5" s="1"/>
  <c r="G175" i="5"/>
  <c r="H175" i="5" s="1"/>
  <c r="G187" i="5"/>
  <c r="H187" i="5" s="1"/>
  <c r="G235" i="5"/>
  <c r="H235" i="5" s="1"/>
  <c r="G243" i="5"/>
  <c r="H243" i="5" s="1"/>
  <c r="G263" i="5"/>
  <c r="H263" i="5" s="1"/>
  <c r="G275" i="5"/>
  <c r="H275" i="5" s="1"/>
  <c r="I281" i="5"/>
  <c r="G224" i="5"/>
  <c r="H224" i="5" s="1"/>
  <c r="G139" i="5"/>
  <c r="H139" i="5" s="1"/>
  <c r="G15" i="5"/>
  <c r="H15" i="5" s="1"/>
  <c r="I51" i="5"/>
  <c r="G147" i="5"/>
  <c r="H147" i="5" s="1"/>
  <c r="I112" i="5"/>
  <c r="G117" i="5"/>
  <c r="H117" i="5" s="1"/>
  <c r="G165" i="5"/>
  <c r="H165" i="5" s="1"/>
  <c r="G189" i="5"/>
  <c r="H189" i="5" s="1"/>
  <c r="G197" i="5"/>
  <c r="H197" i="5" s="1"/>
  <c r="G209" i="5"/>
  <c r="H209" i="5" s="1"/>
  <c r="G213" i="5"/>
  <c r="H213" i="5" s="1"/>
  <c r="G217" i="5"/>
  <c r="H217" i="5" s="1"/>
  <c r="G241" i="5"/>
  <c r="H241" i="5" s="1"/>
  <c r="G253" i="5"/>
  <c r="H253" i="5" s="1"/>
  <c r="G261" i="5"/>
  <c r="H261" i="5" s="1"/>
  <c r="G265" i="5"/>
  <c r="H265" i="5" s="1"/>
  <c r="G269" i="5"/>
  <c r="H269" i="5" s="1"/>
  <c r="I285" i="5"/>
  <c r="G277" i="5"/>
  <c r="H277" i="5" s="1"/>
  <c r="G293" i="5"/>
  <c r="H293" i="5" s="1"/>
  <c r="I304" i="5"/>
  <c r="G281" i="5"/>
  <c r="H281" i="5" s="1"/>
  <c r="I284" i="5"/>
  <c r="C355" i="5"/>
  <c r="F294" i="5"/>
  <c r="N295" i="5"/>
  <c r="I279" i="4"/>
  <c r="I267" i="4"/>
  <c r="G248" i="4"/>
  <c r="H248" i="4" s="1"/>
  <c r="I247" i="4"/>
  <c r="G247" i="4"/>
  <c r="H247" i="4" s="1"/>
  <c r="G130" i="4"/>
  <c r="H130" i="4" s="1"/>
  <c r="I129" i="4"/>
  <c r="G45" i="4"/>
  <c r="H45" i="4" s="1"/>
  <c r="I44" i="4"/>
  <c r="I56" i="4"/>
  <c r="I33" i="4"/>
  <c r="I21" i="4"/>
  <c r="I291" i="5"/>
  <c r="G291" i="5"/>
  <c r="H291" i="5" s="1"/>
  <c r="G292" i="5"/>
  <c r="H292" i="5" s="1"/>
  <c r="I287" i="5"/>
  <c r="G287" i="5"/>
  <c r="H287" i="5" s="1"/>
  <c r="G288" i="5"/>
  <c r="H288" i="5" s="1"/>
  <c r="I283" i="5"/>
  <c r="G283" i="5"/>
  <c r="H283" i="5" s="1"/>
  <c r="G284" i="5"/>
  <c r="H284" i="5" s="1"/>
  <c r="I279" i="5"/>
  <c r="G279" i="5"/>
  <c r="H279" i="5" s="1"/>
  <c r="G280" i="5"/>
  <c r="H280" i="5" s="1"/>
  <c r="G41" i="4"/>
  <c r="H41" i="4" s="1"/>
  <c r="I239" i="4"/>
  <c r="I289" i="4"/>
  <c r="I277" i="4"/>
  <c r="G271" i="4"/>
  <c r="H271" i="4" s="1"/>
  <c r="I282" i="4"/>
  <c r="I184" i="4"/>
  <c r="G173" i="4"/>
  <c r="H173" i="4" s="1"/>
  <c r="G166" i="4"/>
  <c r="H166" i="4" s="1"/>
  <c r="I177" i="4"/>
  <c r="G158" i="4"/>
  <c r="H158" i="4" s="1"/>
  <c r="I157" i="4"/>
  <c r="G148" i="4"/>
  <c r="H148" i="4" s="1"/>
  <c r="I147" i="4"/>
  <c r="G147" i="4"/>
  <c r="H147" i="4" s="1"/>
  <c r="I66" i="4"/>
  <c r="G67" i="4"/>
  <c r="H67" i="4" s="1"/>
  <c r="I165" i="4"/>
  <c r="G139" i="4"/>
  <c r="H139" i="4" s="1"/>
  <c r="G177" i="4"/>
  <c r="H177" i="4" s="1"/>
  <c r="I159" i="4"/>
  <c r="G214" i="4"/>
  <c r="H214" i="4" s="1"/>
  <c r="I213" i="4"/>
  <c r="I190" i="4"/>
  <c r="G190" i="4"/>
  <c r="H190" i="4" s="1"/>
  <c r="G187" i="4"/>
  <c r="H187" i="4" s="1"/>
  <c r="G186" i="4"/>
  <c r="H186" i="4" s="1"/>
  <c r="I107" i="4"/>
  <c r="G107" i="4"/>
  <c r="H107" i="4" s="1"/>
  <c r="I93" i="4"/>
  <c r="D354" i="5"/>
  <c r="G32" i="4"/>
  <c r="H32" i="4" s="1"/>
  <c r="I32" i="4"/>
  <c r="I17" i="4"/>
  <c r="I29" i="4"/>
  <c r="G17" i="4"/>
  <c r="H17" i="4" s="1"/>
  <c r="G18" i="4"/>
  <c r="H18" i="4" s="1"/>
  <c r="D346" i="4"/>
  <c r="D349" i="4"/>
  <c r="D348" i="4"/>
  <c r="G21" i="4"/>
  <c r="H21" i="4" s="1"/>
  <c r="G180" i="4"/>
  <c r="H180" i="4" s="1"/>
  <c r="G179" i="4"/>
  <c r="H179" i="4" s="1"/>
  <c r="I181" i="4"/>
  <c r="G170" i="4"/>
  <c r="H170" i="4" s="1"/>
  <c r="G144" i="4"/>
  <c r="H144" i="4" s="1"/>
  <c r="I155" i="4"/>
  <c r="G78" i="4"/>
  <c r="H78" i="4" s="1"/>
  <c r="I90" i="4"/>
  <c r="G74" i="4"/>
  <c r="H74" i="4" s="1"/>
  <c r="I74" i="4"/>
  <c r="G37" i="4"/>
  <c r="H37" i="4" s="1"/>
  <c r="I169" i="4"/>
  <c r="G129" i="4"/>
  <c r="H129" i="4" s="1"/>
  <c r="G161" i="4"/>
  <c r="H161" i="4" s="1"/>
  <c r="I225" i="4"/>
  <c r="G143" i="4"/>
  <c r="H143" i="4" s="1"/>
  <c r="G277" i="4"/>
  <c r="H277" i="4" s="1"/>
  <c r="I236" i="4"/>
  <c r="G236" i="4"/>
  <c r="H236" i="4" s="1"/>
  <c r="I248" i="4"/>
  <c r="I228" i="4"/>
  <c r="G228" i="4"/>
  <c r="H228" i="4" s="1"/>
  <c r="I126" i="4"/>
  <c r="I138" i="4"/>
  <c r="I134" i="4"/>
  <c r="G122" i="4"/>
  <c r="H122" i="4" s="1"/>
  <c r="I110" i="4"/>
  <c r="G111" i="4"/>
  <c r="H111" i="4" s="1"/>
  <c r="G110" i="4"/>
  <c r="H110" i="4" s="1"/>
  <c r="I286" i="4"/>
  <c r="I65" i="5"/>
  <c r="I69" i="5"/>
  <c r="G245" i="5"/>
  <c r="H245" i="5" s="1"/>
  <c r="I245" i="5"/>
  <c r="I290" i="5"/>
  <c r="G290" i="5"/>
  <c r="H290" i="5" s="1"/>
  <c r="I286" i="5"/>
  <c r="G286" i="5"/>
  <c r="H286" i="5" s="1"/>
  <c r="I282" i="5"/>
  <c r="G282" i="5"/>
  <c r="H282" i="5" s="1"/>
  <c r="I41" i="5"/>
  <c r="G57" i="4"/>
  <c r="H57" i="4" s="1"/>
  <c r="I49" i="4"/>
  <c r="I125" i="4"/>
  <c r="I133" i="4"/>
  <c r="G197" i="4"/>
  <c r="H197" i="4" s="1"/>
  <c r="I119" i="4"/>
  <c r="G219" i="4"/>
  <c r="H219" i="4" s="1"/>
  <c r="G222" i="4"/>
  <c r="H222" i="4" s="1"/>
  <c r="I127" i="4"/>
  <c r="G275" i="4"/>
  <c r="H275" i="4" s="1"/>
  <c r="G204" i="4"/>
  <c r="H204" i="4" s="1"/>
  <c r="G196" i="4"/>
  <c r="H196" i="4" s="1"/>
  <c r="I284" i="4"/>
  <c r="I272" i="4"/>
  <c r="I268" i="4"/>
  <c r="G211" i="4"/>
  <c r="H211" i="4" s="1"/>
  <c r="G142" i="4"/>
  <c r="H142" i="4" s="1"/>
  <c r="I115" i="4"/>
  <c r="G106" i="4"/>
  <c r="H106" i="4" s="1"/>
  <c r="I102" i="4"/>
  <c r="G68" i="4"/>
  <c r="H68" i="4" s="1"/>
  <c r="G69" i="4"/>
  <c r="H69" i="4" s="1"/>
  <c r="G52" i="4"/>
  <c r="H52" i="4" s="1"/>
  <c r="I27" i="5"/>
  <c r="G23" i="5"/>
  <c r="H23" i="5" s="1"/>
  <c r="I30" i="5"/>
  <c r="I34" i="5"/>
  <c r="G38" i="5"/>
  <c r="H38" i="5" s="1"/>
  <c r="I66" i="5"/>
  <c r="G67" i="5"/>
  <c r="H67" i="5" s="1"/>
  <c r="I86" i="5"/>
  <c r="I104" i="5"/>
  <c r="I114" i="5"/>
  <c r="G115" i="5"/>
  <c r="H115" i="5" s="1"/>
  <c r="I142" i="5"/>
  <c r="I146" i="5"/>
  <c r="I154" i="5"/>
  <c r="I182" i="5"/>
  <c r="I194" i="5"/>
  <c r="I218" i="5"/>
  <c r="I226" i="5"/>
  <c r="I254" i="5"/>
  <c r="I266" i="5"/>
  <c r="H5" i="5"/>
  <c r="I69" i="4"/>
  <c r="G103" i="4"/>
  <c r="H103" i="4" s="1"/>
  <c r="I197" i="4"/>
  <c r="I73" i="4"/>
  <c r="G210" i="4"/>
  <c r="H210" i="4" s="1"/>
  <c r="I202" i="4"/>
  <c r="I140" i="4"/>
  <c r="I105" i="4"/>
  <c r="I101" i="4"/>
  <c r="I59" i="4"/>
  <c r="G51" i="4"/>
  <c r="H51" i="4" s="1"/>
  <c r="D353" i="5"/>
  <c r="D356" i="5" s="1"/>
  <c r="D351" i="5"/>
  <c r="G8" i="4"/>
  <c r="H8" i="4" s="1"/>
  <c r="I31" i="5"/>
  <c r="I35" i="5"/>
  <c r="G47" i="5"/>
  <c r="H47" i="5" s="1"/>
  <c r="G79" i="5"/>
  <c r="H79" i="5" s="1"/>
  <c r="I83" i="5"/>
  <c r="I90" i="5"/>
  <c r="G188" i="5"/>
  <c r="H188" i="5" s="1"/>
  <c r="G196" i="5"/>
  <c r="H196" i="5" s="1"/>
  <c r="G204" i="5"/>
  <c r="H204" i="5" s="1"/>
  <c r="G232" i="5"/>
  <c r="H232" i="5" s="1"/>
  <c r="G236" i="5"/>
  <c r="H236" i="5" s="1"/>
  <c r="G240" i="5"/>
  <c r="H240" i="5" s="1"/>
  <c r="G244" i="5"/>
  <c r="H244" i="5" s="1"/>
  <c r="G264" i="5"/>
  <c r="H264" i="5" s="1"/>
  <c r="F350" i="4"/>
  <c r="G276" i="4"/>
  <c r="H276" i="4" s="1"/>
  <c r="G269" i="4"/>
  <c r="H269" i="4" s="1"/>
  <c r="I199" i="4"/>
  <c r="G184" i="4"/>
  <c r="H184" i="4" s="1"/>
  <c r="I164" i="4"/>
  <c r="I144" i="4"/>
  <c r="I99" i="4"/>
  <c r="I65" i="4"/>
  <c r="G54" i="4"/>
  <c r="H54" i="4" s="1"/>
  <c r="G29" i="4"/>
  <c r="H29" i="4" s="1"/>
  <c r="G23" i="4"/>
  <c r="H23" i="4" s="1"/>
  <c r="I30" i="4"/>
  <c r="G14" i="4"/>
  <c r="H14" i="4" s="1"/>
  <c r="G10" i="4"/>
  <c r="H10" i="4" s="1"/>
  <c r="I75" i="5"/>
  <c r="I21" i="5"/>
  <c r="G45" i="5"/>
  <c r="H45" i="5" s="1"/>
  <c r="G61" i="5"/>
  <c r="H61" i="5" s="1"/>
  <c r="G68" i="5"/>
  <c r="H68" i="5" s="1"/>
  <c r="I72" i="5"/>
  <c r="I76" i="5"/>
  <c r="I80" i="5"/>
  <c r="G85" i="5"/>
  <c r="H85" i="5" s="1"/>
  <c r="I288" i="4"/>
  <c r="F351" i="5"/>
  <c r="I84" i="5"/>
  <c r="I47" i="5"/>
  <c r="G56" i="5"/>
  <c r="H56" i="5" s="1"/>
  <c r="I162" i="5"/>
  <c r="I198" i="5"/>
  <c r="I222" i="5"/>
  <c r="I258" i="5"/>
  <c r="I93" i="5"/>
  <c r="G31" i="5"/>
  <c r="H31" i="5" s="1"/>
  <c r="I38" i="5"/>
  <c r="G41" i="5"/>
  <c r="H41" i="5" s="1"/>
  <c r="G70" i="5"/>
  <c r="H70" i="5" s="1"/>
  <c r="I40" i="5"/>
  <c r="I49" i="5"/>
  <c r="I209" i="5"/>
  <c r="G266" i="5"/>
  <c r="H266" i="5" s="1"/>
  <c r="I102" i="5"/>
  <c r="G63" i="5"/>
  <c r="H63" i="5" s="1"/>
  <c r="G9" i="5"/>
  <c r="H9" i="5" s="1"/>
  <c r="G30" i="5"/>
  <c r="H30" i="5" s="1"/>
  <c r="G40" i="5"/>
  <c r="H40" i="5" s="1"/>
  <c r="I57" i="5"/>
  <c r="G77" i="5"/>
  <c r="H77" i="5" s="1"/>
  <c r="G96" i="5"/>
  <c r="H96" i="5" s="1"/>
  <c r="G98" i="5"/>
  <c r="H98" i="5" s="1"/>
  <c r="I155" i="5"/>
  <c r="G171" i="5"/>
  <c r="H171" i="5" s="1"/>
  <c r="G247" i="5"/>
  <c r="H247" i="5" s="1"/>
  <c r="I255" i="5"/>
  <c r="I221" i="5"/>
  <c r="I225" i="5"/>
  <c r="I237" i="5"/>
  <c r="G19" i="5"/>
  <c r="H19" i="5" s="1"/>
  <c r="G21" i="5"/>
  <c r="H21" i="5" s="1"/>
  <c r="G34" i="5"/>
  <c r="H34" i="5" s="1"/>
  <c r="G97" i="5"/>
  <c r="H97" i="5" s="1"/>
  <c r="G278" i="5"/>
  <c r="H278" i="5" s="1"/>
  <c r="G75" i="5"/>
  <c r="H75" i="5" s="1"/>
  <c r="G87" i="5"/>
  <c r="H87" i="5" s="1"/>
  <c r="I166" i="5"/>
  <c r="I206" i="5"/>
  <c r="G214" i="5"/>
  <c r="H214" i="5" s="1"/>
  <c r="I238" i="5"/>
  <c r="I270" i="5"/>
  <c r="G35" i="5"/>
  <c r="H35" i="5" s="1"/>
  <c r="I46" i="5"/>
  <c r="G57" i="5"/>
  <c r="H57" i="5" s="1"/>
  <c r="G229" i="5"/>
  <c r="H229" i="5" s="1"/>
  <c r="I229" i="5"/>
  <c r="I96" i="5"/>
  <c r="E355" i="5"/>
  <c r="G237" i="5"/>
  <c r="H237" i="5" s="1"/>
  <c r="G215" i="5"/>
  <c r="H215" i="5" s="1"/>
  <c r="I150" i="5"/>
  <c r="I116" i="5"/>
  <c r="I91" i="5"/>
  <c r="I79" i="5"/>
  <c r="G20" i="5"/>
  <c r="H20" i="5" s="1"/>
  <c r="I24" i="5"/>
  <c r="I39" i="5"/>
  <c r="G55" i="5"/>
  <c r="H55" i="5" s="1"/>
  <c r="G66" i="5"/>
  <c r="H66" i="5" s="1"/>
  <c r="G71" i="5"/>
  <c r="H71" i="5" s="1"/>
  <c r="G86" i="5"/>
  <c r="H86" i="5" s="1"/>
  <c r="I99" i="5"/>
  <c r="H6" i="5"/>
  <c r="G17" i="5"/>
  <c r="H17" i="5" s="1"/>
  <c r="G16" i="5"/>
  <c r="H16" i="5" s="1"/>
  <c r="I28" i="5"/>
  <c r="G32" i="5"/>
  <c r="H32" i="5" s="1"/>
  <c r="I32" i="5"/>
  <c r="G36" i="5"/>
  <c r="H36" i="5" s="1"/>
  <c r="G37" i="5"/>
  <c r="H37" i="5" s="1"/>
  <c r="G42" i="5"/>
  <c r="H42" i="5" s="1"/>
  <c r="I42" i="5"/>
  <c r="G43" i="5"/>
  <c r="H43" i="5" s="1"/>
  <c r="G59" i="5"/>
  <c r="H59" i="5" s="1"/>
  <c r="I59" i="5"/>
  <c r="I109" i="5"/>
  <c r="G109" i="5"/>
  <c r="H109" i="5" s="1"/>
  <c r="I113" i="5"/>
  <c r="G113" i="5"/>
  <c r="H113" i="5" s="1"/>
  <c r="I121" i="5"/>
  <c r="G121" i="5"/>
  <c r="H121" i="5" s="1"/>
  <c r="I125" i="5"/>
  <c r="G126" i="5"/>
  <c r="H126" i="5" s="1"/>
  <c r="I129" i="5"/>
  <c r="G129" i="5"/>
  <c r="H129" i="5" s="1"/>
  <c r="G133" i="5"/>
  <c r="H133" i="5" s="1"/>
  <c r="I133" i="5"/>
  <c r="G137" i="5"/>
  <c r="H137" i="5" s="1"/>
  <c r="I137" i="5"/>
  <c r="I141" i="5"/>
  <c r="G141" i="5"/>
  <c r="H141" i="5" s="1"/>
  <c r="I145" i="5"/>
  <c r="G145" i="5"/>
  <c r="H145" i="5" s="1"/>
  <c r="G149" i="5"/>
  <c r="H149" i="5" s="1"/>
  <c r="G150" i="5"/>
  <c r="H150" i="5" s="1"/>
  <c r="I149" i="5"/>
  <c r="I153" i="5"/>
  <c r="G153" i="5"/>
  <c r="H153" i="5" s="1"/>
  <c r="I157" i="5"/>
  <c r="G157" i="5"/>
  <c r="H157" i="5" s="1"/>
  <c r="I161" i="5"/>
  <c r="G162" i="5"/>
  <c r="H162" i="5" s="1"/>
  <c r="I165" i="5"/>
  <c r="I169" i="5"/>
  <c r="G169" i="5"/>
  <c r="H169" i="5" s="1"/>
  <c r="I173" i="5"/>
  <c r="G173" i="5"/>
  <c r="H173" i="5" s="1"/>
  <c r="I177" i="5"/>
  <c r="G177" i="5"/>
  <c r="H177" i="5" s="1"/>
  <c r="I181" i="5"/>
  <c r="G181" i="5"/>
  <c r="H181" i="5" s="1"/>
  <c r="I185" i="5"/>
  <c r="G193" i="5"/>
  <c r="H193" i="5" s="1"/>
  <c r="I193" i="5"/>
  <c r="I197" i="5"/>
  <c r="G198" i="5"/>
  <c r="H198" i="5" s="1"/>
  <c r="I205" i="5"/>
  <c r="G190" i="5"/>
  <c r="H190" i="5" s="1"/>
  <c r="I117" i="5"/>
  <c r="G13" i="5"/>
  <c r="H13" i="5" s="1"/>
  <c r="G14" i="5"/>
  <c r="H14" i="5" s="1"/>
  <c r="G74" i="5"/>
  <c r="H74" i="5" s="1"/>
  <c r="I73" i="5"/>
  <c r="G73" i="5"/>
  <c r="H73" i="5" s="1"/>
  <c r="I85" i="5"/>
  <c r="G80" i="5"/>
  <c r="H80" i="5" s="1"/>
  <c r="I101" i="5"/>
  <c r="G102" i="5"/>
  <c r="H102" i="5" s="1"/>
  <c r="G101" i="5"/>
  <c r="H101" i="5" s="1"/>
  <c r="G142" i="5"/>
  <c r="H142" i="5" s="1"/>
  <c r="G154" i="5"/>
  <c r="H154" i="5" s="1"/>
  <c r="G182" i="5"/>
  <c r="H182" i="5" s="1"/>
  <c r="I54" i="5"/>
  <c r="I48" i="5"/>
  <c r="G114" i="5"/>
  <c r="H114" i="5" s="1"/>
  <c r="G161" i="5"/>
  <c r="H161" i="5" s="1"/>
  <c r="G125" i="5"/>
  <c r="H125" i="5" s="1"/>
  <c r="G10" i="5"/>
  <c r="H10" i="5" s="1"/>
  <c r="I22" i="5"/>
  <c r="G50" i="5"/>
  <c r="H50" i="5" s="1"/>
  <c r="I50" i="5"/>
  <c r="G89" i="5"/>
  <c r="H89" i="5" s="1"/>
  <c r="G88" i="5"/>
  <c r="H88" i="5" s="1"/>
  <c r="I100" i="5"/>
  <c r="I103" i="5"/>
  <c r="G91" i="5"/>
  <c r="H91" i="5" s="1"/>
  <c r="G185" i="5"/>
  <c r="H185" i="5" s="1"/>
  <c r="I36" i="5"/>
  <c r="I189" i="5"/>
  <c r="G166" i="5"/>
  <c r="H166" i="5" s="1"/>
  <c r="I98" i="5"/>
  <c r="I71" i="5"/>
  <c r="G62" i="5"/>
  <c r="H62" i="5" s="1"/>
  <c r="I74" i="5"/>
  <c r="I62" i="5"/>
  <c r="I94" i="5"/>
  <c r="G82" i="5"/>
  <c r="H82" i="5" s="1"/>
  <c r="I82" i="5"/>
  <c r="I201" i="5"/>
  <c r="I217" i="5"/>
  <c r="G233" i="5"/>
  <c r="H233" i="5" s="1"/>
  <c r="I233" i="5"/>
  <c r="I249" i="5"/>
  <c r="I257" i="5"/>
  <c r="I273" i="5"/>
  <c r="G221" i="5"/>
  <c r="H221" i="5" s="1"/>
  <c r="G273" i="5"/>
  <c r="H273" i="5" s="1"/>
  <c r="I213" i="5"/>
  <c r="I265" i="5"/>
  <c r="G274" i="5"/>
  <c r="H274" i="5" s="1"/>
  <c r="G254" i="5"/>
  <c r="H254" i="5" s="1"/>
  <c r="I19" i="5"/>
  <c r="G7" i="5"/>
  <c r="H7" i="5" s="1"/>
  <c r="G11" i="5"/>
  <c r="H11" i="5" s="1"/>
  <c r="I45" i="5"/>
  <c r="G33" i="5"/>
  <c r="H33" i="5" s="1"/>
  <c r="I43" i="5"/>
  <c r="I55" i="5"/>
  <c r="G83" i="5"/>
  <c r="H83" i="5" s="1"/>
  <c r="G92" i="5"/>
  <c r="H92" i="5" s="1"/>
  <c r="I95" i="5"/>
  <c r="I110" i="5"/>
  <c r="I122" i="5"/>
  <c r="I126" i="5"/>
  <c r="I130" i="5"/>
  <c r="I134" i="5"/>
  <c r="I138" i="5"/>
  <c r="G138" i="5"/>
  <c r="H138" i="5" s="1"/>
  <c r="G146" i="5"/>
  <c r="H146" i="5" s="1"/>
  <c r="I158" i="5"/>
  <c r="G158" i="5"/>
  <c r="H158" i="5" s="1"/>
  <c r="I170" i="5"/>
  <c r="I174" i="5"/>
  <c r="G178" i="5"/>
  <c r="H178" i="5" s="1"/>
  <c r="I186" i="5"/>
  <c r="G186" i="5"/>
  <c r="H186" i="5" s="1"/>
  <c r="I190" i="5"/>
  <c r="G194" i="5"/>
  <c r="H194" i="5" s="1"/>
  <c r="I202" i="5"/>
  <c r="G202" i="5"/>
  <c r="H202" i="5" s="1"/>
  <c r="G210" i="5"/>
  <c r="H210" i="5" s="1"/>
  <c r="G218" i="5"/>
  <c r="H218" i="5" s="1"/>
  <c r="G226" i="5"/>
  <c r="H226" i="5" s="1"/>
  <c r="I230" i="5"/>
  <c r="G234" i="5"/>
  <c r="H234" i="5" s="1"/>
  <c r="I242" i="5"/>
  <c r="G242" i="5"/>
  <c r="H242" i="5" s="1"/>
  <c r="I246" i="5"/>
  <c r="I250" i="5"/>
  <c r="I262" i="5"/>
  <c r="I278" i="5"/>
  <c r="G81" i="5"/>
  <c r="H81" i="5" s="1"/>
  <c r="I56" i="5"/>
  <c r="G118" i="5"/>
  <c r="H118" i="5" s="1"/>
  <c r="G130" i="5"/>
  <c r="H130" i="5" s="1"/>
  <c r="G201" i="5"/>
  <c r="H201" i="5" s="1"/>
  <c r="G249" i="5"/>
  <c r="H249" i="5" s="1"/>
  <c r="I269" i="5"/>
  <c r="G262" i="5"/>
  <c r="H262" i="5" s="1"/>
  <c r="G238" i="5"/>
  <c r="H238" i="5" s="1"/>
  <c r="G206" i="5"/>
  <c r="H206" i="5" s="1"/>
  <c r="G271" i="5"/>
  <c r="H271" i="5" s="1"/>
  <c r="G259" i="5"/>
  <c r="H259" i="5" s="1"/>
  <c r="I241" i="5"/>
  <c r="G239" i="5"/>
  <c r="H239" i="5" s="1"/>
  <c r="I234" i="5"/>
  <c r="G223" i="5"/>
  <c r="H223" i="5" s="1"/>
  <c r="I210" i="5"/>
  <c r="G203" i="5"/>
  <c r="H203" i="5" s="1"/>
  <c r="I178" i="5"/>
  <c r="G134" i="5"/>
  <c r="H134" i="5" s="1"/>
  <c r="G131" i="5"/>
  <c r="H131" i="5" s="1"/>
  <c r="G123" i="5"/>
  <c r="H123" i="5" s="1"/>
  <c r="G24" i="5"/>
  <c r="H24" i="5" s="1"/>
  <c r="I25" i="5"/>
  <c r="G25" i="5"/>
  <c r="H25" i="5" s="1"/>
  <c r="G44" i="5"/>
  <c r="H44" i="5" s="1"/>
  <c r="I44" i="5"/>
  <c r="G84" i="5"/>
  <c r="H84" i="5" s="1"/>
  <c r="G100" i="5"/>
  <c r="H100" i="5" s="1"/>
  <c r="G105" i="5"/>
  <c r="H105" i="5" s="1"/>
  <c r="G106" i="5"/>
  <c r="H106" i="5" s="1"/>
  <c r="G112" i="5"/>
  <c r="H112" i="5" s="1"/>
  <c r="G111" i="5"/>
  <c r="H111" i="5" s="1"/>
  <c r="G116" i="5"/>
  <c r="H116" i="5" s="1"/>
  <c r="I115" i="5"/>
  <c r="G120" i="5"/>
  <c r="H120" i="5" s="1"/>
  <c r="G119" i="5"/>
  <c r="H119" i="5" s="1"/>
  <c r="G124" i="5"/>
  <c r="H124" i="5" s="1"/>
  <c r="I123" i="5"/>
  <c r="G128" i="5"/>
  <c r="H128" i="5" s="1"/>
  <c r="G127" i="5"/>
  <c r="H127" i="5" s="1"/>
  <c r="G136" i="5"/>
  <c r="H136" i="5" s="1"/>
  <c r="I135" i="5"/>
  <c r="I151" i="5"/>
  <c r="G160" i="5"/>
  <c r="H160" i="5" s="1"/>
  <c r="G159" i="5"/>
  <c r="H159" i="5" s="1"/>
  <c r="G163" i="5"/>
  <c r="H163" i="5" s="1"/>
  <c r="G168" i="5"/>
  <c r="H168" i="5" s="1"/>
  <c r="G167" i="5"/>
  <c r="H167" i="5" s="1"/>
  <c r="I175" i="5"/>
  <c r="G179" i="5"/>
  <c r="H179" i="5" s="1"/>
  <c r="I183" i="5"/>
  <c r="G184" i="5"/>
  <c r="H184" i="5" s="1"/>
  <c r="G191" i="5"/>
  <c r="H191" i="5" s="1"/>
  <c r="I199" i="5"/>
  <c r="G199" i="5"/>
  <c r="H199" i="5" s="1"/>
  <c r="G207" i="5"/>
  <c r="H207" i="5" s="1"/>
  <c r="I207" i="5"/>
  <c r="G211" i="5"/>
  <c r="H211" i="5" s="1"/>
  <c r="I215" i="5"/>
  <c r="G216" i="5"/>
  <c r="H216" i="5" s="1"/>
  <c r="G219" i="5"/>
  <c r="H219" i="5" s="1"/>
  <c r="I227" i="5"/>
  <c r="I251" i="5"/>
  <c r="I259" i="5"/>
  <c r="G267" i="5"/>
  <c r="H267" i="5" s="1"/>
  <c r="I275" i="5"/>
  <c r="I89" i="5"/>
  <c r="I139" i="5"/>
  <c r="I163" i="5"/>
  <c r="I239" i="5"/>
  <c r="I92" i="5"/>
  <c r="I68" i="5"/>
  <c r="G54" i="5"/>
  <c r="H54" i="5" s="1"/>
  <c r="G110" i="5"/>
  <c r="H110" i="5" s="1"/>
  <c r="G122" i="5"/>
  <c r="H122" i="5" s="1"/>
  <c r="G170" i="5"/>
  <c r="H170" i="5" s="1"/>
  <c r="G205" i="5"/>
  <c r="H205" i="5" s="1"/>
  <c r="G225" i="5"/>
  <c r="H225" i="5" s="1"/>
  <c r="G257" i="5"/>
  <c r="H257" i="5" s="1"/>
  <c r="I253" i="5"/>
  <c r="I277" i="5"/>
  <c r="G270" i="5"/>
  <c r="H270" i="5" s="1"/>
  <c r="G258" i="5"/>
  <c r="H258" i="5" s="1"/>
  <c r="I105" i="5"/>
  <c r="I20" i="5"/>
  <c r="I263" i="5"/>
  <c r="G252" i="5"/>
  <c r="H252" i="5" s="1"/>
  <c r="G250" i="5"/>
  <c r="H250" i="5" s="1"/>
  <c r="I243" i="5"/>
  <c r="G231" i="5"/>
  <c r="H231" i="5" s="1"/>
  <c r="G195" i="5"/>
  <c r="H195" i="5" s="1"/>
  <c r="I191" i="5"/>
  <c r="I187" i="5"/>
  <c r="G174" i="5"/>
  <c r="H174" i="5" s="1"/>
  <c r="G152" i="5"/>
  <c r="H152" i="5" s="1"/>
  <c r="G143" i="5"/>
  <c r="H143" i="5" s="1"/>
  <c r="G99" i="5"/>
  <c r="H99" i="5" s="1"/>
  <c r="G95" i="5"/>
  <c r="H95" i="5" s="1"/>
  <c r="G72" i="5"/>
  <c r="H72" i="5" s="1"/>
  <c r="G69" i="5"/>
  <c r="H69" i="5" s="1"/>
  <c r="I33" i="5"/>
  <c r="I23" i="5"/>
  <c r="G52" i="5"/>
  <c r="H52" i="5" s="1"/>
  <c r="G53" i="5"/>
  <c r="H53" i="5" s="1"/>
  <c r="G58" i="5"/>
  <c r="H58" i="5" s="1"/>
  <c r="I58" i="5"/>
  <c r="G12" i="5"/>
  <c r="H12" i="5" s="1"/>
  <c r="G48" i="5"/>
  <c r="H48" i="5" s="1"/>
  <c r="G51" i="5"/>
  <c r="H51" i="5" s="1"/>
  <c r="I63" i="5"/>
  <c r="G60" i="5"/>
  <c r="H60" i="5" s="1"/>
  <c r="I78" i="5"/>
  <c r="G103" i="5"/>
  <c r="H103" i="5" s="1"/>
  <c r="E350" i="4"/>
  <c r="G209" i="4"/>
  <c r="H209" i="4" s="1"/>
  <c r="I220" i="4"/>
  <c r="G193" i="4"/>
  <c r="H193" i="4" s="1"/>
  <c r="G194" i="4"/>
  <c r="H194" i="4" s="1"/>
  <c r="I158" i="4"/>
  <c r="I146" i="4"/>
  <c r="I136" i="4"/>
  <c r="G137" i="4"/>
  <c r="H137" i="4" s="1"/>
  <c r="I71" i="4"/>
  <c r="I83" i="4"/>
  <c r="G71" i="4"/>
  <c r="H71" i="4" s="1"/>
  <c r="I205" i="4"/>
  <c r="G85" i="4"/>
  <c r="H85" i="4" s="1"/>
  <c r="G11" i="4"/>
  <c r="H11" i="4" s="1"/>
  <c r="G208" i="4"/>
  <c r="H208" i="4" s="1"/>
  <c r="I215" i="4"/>
  <c r="I244" i="4"/>
  <c r="G244" i="4"/>
  <c r="H244" i="4" s="1"/>
  <c r="I256" i="4"/>
  <c r="G241" i="4"/>
  <c r="H241" i="4" s="1"/>
  <c r="I252" i="4"/>
  <c r="G226" i="4"/>
  <c r="H226" i="4" s="1"/>
  <c r="I237" i="4"/>
  <c r="G221" i="4"/>
  <c r="H221" i="4" s="1"/>
  <c r="I233" i="4"/>
  <c r="I194" i="4"/>
  <c r="I182" i="4"/>
  <c r="G183" i="4"/>
  <c r="H183" i="4" s="1"/>
  <c r="G172" i="4"/>
  <c r="H172" i="4" s="1"/>
  <c r="I183" i="4"/>
  <c r="G171" i="4"/>
  <c r="H171" i="4" s="1"/>
  <c r="G168" i="4"/>
  <c r="H168" i="4" s="1"/>
  <c r="G169" i="4"/>
  <c r="H169" i="4" s="1"/>
  <c r="I163" i="4"/>
  <c r="I151" i="4"/>
  <c r="G58" i="4"/>
  <c r="H58" i="4" s="1"/>
  <c r="G59" i="4"/>
  <c r="H59" i="4" s="1"/>
  <c r="I38" i="4"/>
  <c r="I26" i="4"/>
  <c r="G26" i="4"/>
  <c r="H26" i="4" s="1"/>
  <c r="I22" i="4"/>
  <c r="G20" i="4"/>
  <c r="H20" i="4" s="1"/>
  <c r="G19" i="4"/>
  <c r="H19" i="4" s="1"/>
  <c r="I212" i="4"/>
  <c r="G212" i="4"/>
  <c r="H212" i="4" s="1"/>
  <c r="G213" i="4"/>
  <c r="H213" i="4" s="1"/>
  <c r="G81" i="4"/>
  <c r="H81" i="4" s="1"/>
  <c r="G75" i="4"/>
  <c r="H75" i="4" s="1"/>
  <c r="I187" i="4"/>
  <c r="G146" i="4"/>
  <c r="H146" i="4" s="1"/>
  <c r="I234" i="4"/>
  <c r="G234" i="4"/>
  <c r="H234" i="4" s="1"/>
  <c r="I242" i="4"/>
  <c r="G230" i="4"/>
  <c r="H230" i="4" s="1"/>
  <c r="G231" i="4"/>
  <c r="H231" i="4" s="1"/>
  <c r="G162" i="4"/>
  <c r="H162" i="4" s="1"/>
  <c r="I162" i="4"/>
  <c r="G163" i="4"/>
  <c r="H163" i="4" s="1"/>
  <c r="I152" i="4"/>
  <c r="G152" i="4"/>
  <c r="H152" i="4" s="1"/>
  <c r="I148" i="4"/>
  <c r="I141" i="4"/>
  <c r="I153" i="4"/>
  <c r="G141" i="4"/>
  <c r="H141" i="4" s="1"/>
  <c r="G6" i="4"/>
  <c r="G7" i="4"/>
  <c r="H7" i="4" s="1"/>
  <c r="I18" i="4"/>
  <c r="G99" i="4"/>
  <c r="H99" i="4" s="1"/>
  <c r="I208" i="4"/>
  <c r="I224" i="4"/>
  <c r="I193" i="4"/>
  <c r="I230" i="4"/>
  <c r="I135" i="4"/>
  <c r="G100" i="4"/>
  <c r="H100" i="4" s="1"/>
  <c r="G273" i="4"/>
  <c r="H273" i="4" s="1"/>
  <c r="G274" i="4"/>
  <c r="H274" i="4" s="1"/>
  <c r="I270" i="4"/>
  <c r="G270" i="4"/>
  <c r="H270" i="4" s="1"/>
  <c r="G267" i="4"/>
  <c r="H267" i="4" s="1"/>
  <c r="G268" i="4"/>
  <c r="H268" i="4" s="1"/>
  <c r="I275" i="4"/>
  <c r="I263" i="4"/>
  <c r="G263" i="4"/>
  <c r="H263" i="4" s="1"/>
  <c r="I259" i="4"/>
  <c r="G259" i="4"/>
  <c r="H259" i="4" s="1"/>
  <c r="I271" i="4"/>
  <c r="G256" i="4"/>
  <c r="H256" i="4" s="1"/>
  <c r="I255" i="4"/>
  <c r="G252" i="4"/>
  <c r="H252" i="4" s="1"/>
  <c r="I251" i="4"/>
  <c r="I210" i="4"/>
  <c r="I198" i="4"/>
  <c r="G199" i="4"/>
  <c r="H199" i="4" s="1"/>
  <c r="G198" i="4"/>
  <c r="H198" i="4" s="1"/>
  <c r="I188" i="4"/>
  <c r="I200" i="4"/>
  <c r="G188" i="4"/>
  <c r="H188" i="4" s="1"/>
  <c r="I174" i="4"/>
  <c r="I186" i="4"/>
  <c r="G175" i="4"/>
  <c r="H175" i="4" s="1"/>
  <c r="I167" i="4"/>
  <c r="I179" i="4"/>
  <c r="G167" i="4"/>
  <c r="H167" i="4" s="1"/>
  <c r="I142" i="4"/>
  <c r="I130" i="4"/>
  <c r="G131" i="4"/>
  <c r="H131" i="4" s="1"/>
  <c r="I120" i="4"/>
  <c r="G120" i="4"/>
  <c r="H120" i="4" s="1"/>
  <c r="I111" i="4"/>
  <c r="G102" i="4"/>
  <c r="H102" i="4" s="1"/>
  <c r="G101" i="4"/>
  <c r="H101" i="4" s="1"/>
  <c r="I97" i="4"/>
  <c r="G86" i="4"/>
  <c r="H86" i="4" s="1"/>
  <c r="I98" i="4"/>
  <c r="G87" i="4"/>
  <c r="H87" i="4" s="1"/>
  <c r="I86" i="4"/>
  <c r="G82" i="4"/>
  <c r="H82" i="4" s="1"/>
  <c r="G77" i="4"/>
  <c r="H77" i="4" s="1"/>
  <c r="G76" i="4"/>
  <c r="H76" i="4" s="1"/>
  <c r="I76" i="4"/>
  <c r="G72" i="4"/>
  <c r="H72" i="4" s="1"/>
  <c r="I72" i="4"/>
  <c r="I84" i="4"/>
  <c r="G48" i="4"/>
  <c r="H48" i="4" s="1"/>
  <c r="G47" i="4"/>
  <c r="H47" i="4" s="1"/>
  <c r="I47" i="4"/>
  <c r="G40" i="4"/>
  <c r="H40" i="4" s="1"/>
  <c r="I40" i="4"/>
  <c r="G36" i="4"/>
  <c r="H36" i="4" s="1"/>
  <c r="I36" i="4"/>
  <c r="I37" i="4"/>
  <c r="I25" i="4"/>
  <c r="G25" i="4"/>
  <c r="H25" i="4" s="1"/>
  <c r="G15" i="4"/>
  <c r="H15" i="4" s="1"/>
  <c r="G279" i="4"/>
  <c r="H279" i="4" s="1"/>
  <c r="I246" i="4"/>
  <c r="I180" i="4"/>
  <c r="I160" i="4"/>
  <c r="G160" i="4"/>
  <c r="H160" i="4" s="1"/>
  <c r="I172" i="4"/>
  <c r="G138" i="4"/>
  <c r="H138" i="4" s="1"/>
  <c r="I150" i="4"/>
  <c r="I128" i="4"/>
  <c r="G128" i="4"/>
  <c r="H128" i="4" s="1"/>
  <c r="I122" i="4"/>
  <c r="I92" i="4"/>
  <c r="G93" i="4"/>
  <c r="H93" i="4" s="1"/>
  <c r="I104" i="4"/>
  <c r="G92" i="4"/>
  <c r="H92" i="4" s="1"/>
  <c r="G88" i="4"/>
  <c r="H88" i="4" s="1"/>
  <c r="I100" i="4"/>
  <c r="G70" i="4"/>
  <c r="H70" i="4" s="1"/>
  <c r="G66" i="4"/>
  <c r="H66" i="4" s="1"/>
  <c r="I62" i="4"/>
  <c r="G62" i="4"/>
  <c r="H62" i="4" s="1"/>
  <c r="I55" i="4"/>
  <c r="I67" i="4"/>
  <c r="G56" i="4"/>
  <c r="H56" i="4" s="1"/>
  <c r="N296" i="5" l="1"/>
  <c r="F295" i="5"/>
  <c r="D350" i="4"/>
  <c r="D351" i="4"/>
  <c r="G347" i="4"/>
  <c r="G352" i="5"/>
  <c r="H352" i="5"/>
  <c r="F354" i="5"/>
  <c r="F353" i="5"/>
  <c r="F356" i="5" s="1"/>
  <c r="D355" i="5"/>
  <c r="H6" i="4"/>
  <c r="H347" i="4" s="1"/>
  <c r="N297" i="5" l="1"/>
  <c r="F296" i="5"/>
  <c r="F355" i="5"/>
  <c r="N298" i="5" l="1"/>
  <c r="F297" i="5"/>
  <c r="N299" i="5" l="1"/>
  <c r="F298" i="5"/>
  <c r="N300" i="5" l="1"/>
  <c r="F299" i="5"/>
  <c r="N301" i="5" l="1"/>
  <c r="F300" i="5"/>
  <c r="N302" i="5" l="1"/>
  <c r="F301" i="5"/>
  <c r="N303" i="5" l="1"/>
  <c r="F302" i="5"/>
  <c r="N304" i="5" l="1"/>
  <c r="F303" i="5"/>
  <c r="N305" i="5" l="1"/>
  <c r="F304" i="5"/>
  <c r="N306" i="5" l="1"/>
  <c r="F305" i="5"/>
  <c r="N307" i="5" l="1"/>
  <c r="F306" i="5"/>
  <c r="N308" i="5" l="1"/>
  <c r="F307" i="5"/>
  <c r="N309" i="5" l="1"/>
  <c r="F308" i="5"/>
  <c r="N310" i="5" l="1"/>
  <c r="F309" i="5"/>
  <c r="N311" i="5" l="1"/>
  <c r="F310" i="5"/>
  <c r="N312" i="5" l="1"/>
  <c r="F311" i="5"/>
  <c r="N313" i="5" l="1"/>
  <c r="F312" i="5"/>
  <c r="N314" i="5" l="1"/>
  <c r="F313" i="5"/>
  <c r="N315" i="5" l="1"/>
  <c r="F314" i="5"/>
  <c r="N316" i="5" l="1"/>
  <c r="F315" i="5"/>
  <c r="N317" i="5" l="1"/>
  <c r="F316" i="5"/>
  <c r="N318" i="5" l="1"/>
  <c r="F317" i="5"/>
  <c r="N319" i="5" l="1"/>
  <c r="F318" i="5"/>
  <c r="N320" i="5" l="1"/>
  <c r="F319" i="5"/>
  <c r="N321" i="5" l="1"/>
  <c r="F320" i="5"/>
  <c r="N322" i="5" l="1"/>
  <c r="F321" i="5"/>
  <c r="N323" i="5" l="1"/>
  <c r="F322" i="5"/>
  <c r="N324" i="5" l="1"/>
  <c r="F323" i="5"/>
  <c r="N325" i="5" l="1"/>
  <c r="F324" i="5"/>
  <c r="N326" i="5" l="1"/>
  <c r="F325" i="5"/>
  <c r="N327" i="5" l="1"/>
  <c r="F326" i="5"/>
  <c r="N328" i="5" l="1"/>
  <c r="F327" i="5"/>
  <c r="N329" i="5" l="1"/>
  <c r="F328" i="5"/>
  <c r="N330" i="5" l="1"/>
  <c r="F329" i="5"/>
  <c r="N331" i="5" l="1"/>
  <c r="F330" i="5"/>
  <c r="N332" i="5" l="1"/>
  <c r="F331" i="5"/>
  <c r="N333" i="5" l="1"/>
  <c r="F332" i="5"/>
  <c r="N334" i="5" l="1"/>
  <c r="F333" i="5"/>
  <c r="N335" i="5" l="1"/>
  <c r="F334" i="5"/>
  <c r="N336" i="5" l="1"/>
  <c r="F335" i="5"/>
  <c r="N337" i="5" l="1"/>
  <c r="F336" i="5"/>
  <c r="N338" i="5" l="1"/>
  <c r="F337" i="5"/>
  <c r="N339" i="5" l="1"/>
  <c r="F338" i="5"/>
  <c r="N340" i="5" l="1"/>
  <c r="F339" i="5"/>
  <c r="N341" i="5" l="1"/>
  <c r="F340" i="5"/>
  <c r="N342" i="5" l="1"/>
  <c r="F341" i="5"/>
  <c r="N343" i="5" l="1"/>
  <c r="F342" i="5"/>
  <c r="N344" i="5" l="1"/>
  <c r="F344" i="5" s="1"/>
  <c r="F34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Martínez, Mª del Mar</author>
  </authors>
  <commentList>
    <comment ref="Q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=DSGRID("@CSCO","RI","1990-12-31","TIME","M","RowHeader=true;ColHeader=true;DispSeriesDescription=false;YearlyTSFormat=false;QuarterlyTSFormat=false","")</t>
        </r>
      </text>
    </comment>
    <comment ref="L29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=DSGRID("@CSCO","P;NOSH;MV;RI","2014-11-30","TIME","M","RowHeader=true;ColHeader=true;DispSeriesDescription=false;YearlyTSFormat=false;QuarterlyTSFormat=false","")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Martínez, Mª del Mar</author>
  </authors>
  <commentList>
    <comment ref="O293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=DSGRID("U:T","P;NOSH;MV;RI","2014-11-30","TIME","M","RowHeader=true;ColHeader=true;DispSeriesDescription=false;YearlyTSFormat=false;QuarterlyTSFormat=false","")</t>
        </r>
      </text>
    </comment>
  </commentList>
</comments>
</file>

<file path=xl/sharedStrings.xml><?xml version="1.0" encoding="utf-8"?>
<sst xmlns="http://schemas.openxmlformats.org/spreadsheetml/2006/main" count="39" uniqueCount="22">
  <si>
    <t>Total Return</t>
  </si>
  <si>
    <t>Cap billion US$</t>
  </si>
  <si>
    <t>CISCO SYSTEMS</t>
  </si>
  <si>
    <t>Number of sh</t>
  </si>
  <si>
    <t>Source: Datastream</t>
  </si>
  <si>
    <t>Increase of Number of shares (bn)</t>
  </si>
  <si>
    <t>Increase of Number of shares ($ bn)</t>
  </si>
  <si>
    <t>Share price</t>
  </si>
  <si>
    <t>MAX</t>
  </si>
  <si>
    <t>min</t>
  </si>
  <si>
    <t>Max / min</t>
  </si>
  <si>
    <t>increase in the number of shares (vs. a year ago)</t>
  </si>
  <si>
    <t>Capitalization</t>
  </si>
  <si>
    <t>Final / Max</t>
  </si>
  <si>
    <t>AT&amp;T</t>
  </si>
  <si>
    <t>AT&amp;T - NUMBER OF SHARES</t>
  </si>
  <si>
    <t>AT&amp;T - MARKET VALUE</t>
  </si>
  <si>
    <t>AT&amp;T - TOT RETURN IND</t>
  </si>
  <si>
    <t>CISCO SYSTEMS - NUMBER OF SHARES</t>
  </si>
  <si>
    <t>CISCO SYSTEMS - MARKET VALUE</t>
  </si>
  <si>
    <t>CISCO SYSTEMS - TOT RETURN IND</t>
  </si>
  <si>
    <t>Total return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</si>
</sst>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/>
    <xf numFmtId="14" fontId="4" fillId="0" borderId="1" xfId="0" applyNumberFormat="1" applyFont="1" applyBorder="1"/>
    <xf numFmtId="165" fontId="1" fillId="0" borderId="0" xfId="1" applyNumberFormat="1" applyFont="1"/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165" fontId="4" fillId="0" borderId="0" xfId="1" applyNumberFormat="1" applyFont="1"/>
    <xf numFmtId="2" fontId="4" fillId="0" borderId="0" xfId="0" applyNumberFormat="1" applyFont="1"/>
    <xf numFmtId="164" fontId="4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0" fontId="2" fillId="0" borderId="0" xfId="0" applyFont="1"/>
    <xf numFmtId="2" fontId="4" fillId="0" borderId="0" xfId="0" applyNumberFormat="1" applyFont="1" applyBorder="1"/>
    <xf numFmtId="0" fontId="0" fillId="0" borderId="1" xfId="0" applyBorder="1"/>
    <xf numFmtId="0" fontId="3" fillId="0" borderId="1" xfId="0" applyFont="1" applyFill="1" applyBorder="1"/>
    <xf numFmtId="0" fontId="4" fillId="0" borderId="1" xfId="0" applyFont="1" applyBorder="1"/>
    <xf numFmtId="9" fontId="4" fillId="0" borderId="1" xfId="1" applyFont="1" applyBorder="1"/>
    <xf numFmtId="0" fontId="0" fillId="0" borderId="0" xfId="0" applyBorder="1"/>
    <xf numFmtId="0" fontId="3" fillId="0" borderId="2" xfId="0" applyFont="1" applyBorder="1"/>
    <xf numFmtId="14" fontId="0" fillId="0" borderId="0" xfId="0" applyNumberFormat="1"/>
    <xf numFmtId="14" fontId="4" fillId="0" borderId="0" xfId="0" applyNumberFormat="1" applyFont="1"/>
    <xf numFmtId="0" fontId="4" fillId="0" borderId="0" xfId="0" applyFont="1" applyBorder="1"/>
    <xf numFmtId="0" fontId="3" fillId="0" borderId="0" xfId="0" applyFont="1" applyFill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5740842904194E-2"/>
          <c:y val="4.6530539614751544E-2"/>
          <c:w val="0.91731196816958394"/>
          <c:h val="0.81522688216898331"/>
        </c:manualLayout>
      </c:layout>
      <c:lineChart>
        <c:grouping val="standard"/>
        <c:varyColors val="0"/>
        <c:ser>
          <c:idx val="0"/>
          <c:order val="0"/>
          <c:tx>
            <c:strRef>
              <c:f>Cisco!$C$2</c:f>
              <c:strCache>
                <c:ptCount val="1"/>
                <c:pt idx="0">
                  <c:v>CISCO SYSTEMS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Cisco!$B$5:$B$345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41608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41790</c:v>
                </c:pt>
                <c:pt idx="282">
                  <c:v>41820</c:v>
                </c:pt>
                <c:pt idx="283">
                  <c:v>41851</c:v>
                </c:pt>
                <c:pt idx="284">
                  <c:v>41882</c:v>
                </c:pt>
                <c:pt idx="285">
                  <c:v>41912</c:v>
                </c:pt>
                <c:pt idx="286">
                  <c:v>41943</c:v>
                </c:pt>
                <c:pt idx="287">
                  <c:v>41973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Cisco!$E$5:$E$345</c:f>
              <c:numCache>
                <c:formatCode>0.00</c:formatCode>
                <c:ptCount val="341"/>
                <c:pt idx="0">
                  <c:v>0.63052999999999992</c:v>
                </c:pt>
                <c:pt idx="1">
                  <c:v>0.80050999999999994</c:v>
                </c:pt>
                <c:pt idx="2">
                  <c:v>0.76630000000000009</c:v>
                </c:pt>
                <c:pt idx="3">
                  <c:v>0.67231000000000007</c:v>
                </c:pt>
                <c:pt idx="4">
                  <c:v>0.82056000000000007</c:v>
                </c:pt>
                <c:pt idx="5">
                  <c:v>0.88951999999999998</c:v>
                </c:pt>
                <c:pt idx="6">
                  <c:v>0.84914999999999996</c:v>
                </c:pt>
                <c:pt idx="7">
                  <c:v>1.09276</c:v>
                </c:pt>
                <c:pt idx="8">
                  <c:v>1.26329</c:v>
                </c:pt>
                <c:pt idx="9">
                  <c:v>1.1414800000000001</c:v>
                </c:pt>
                <c:pt idx="10">
                  <c:v>1.3902999999999999</c:v>
                </c:pt>
                <c:pt idx="11">
                  <c:v>1.4116900000000001</c:v>
                </c:pt>
                <c:pt idx="12">
                  <c:v>1.9274100000000001</c:v>
                </c:pt>
                <c:pt idx="13">
                  <c:v>2.1856100000000001</c:v>
                </c:pt>
                <c:pt idx="14">
                  <c:v>2.3710800000000001</c:v>
                </c:pt>
                <c:pt idx="15">
                  <c:v>2.3425500000000001</c:v>
                </c:pt>
                <c:pt idx="16">
                  <c:v>2.1646300000000003</c:v>
                </c:pt>
                <c:pt idx="17">
                  <c:v>2.7132000000000001</c:v>
                </c:pt>
                <c:pt idx="18">
                  <c:v>2.7873299999999999</c:v>
                </c:pt>
                <c:pt idx="19">
                  <c:v>3.1654</c:v>
                </c:pt>
                <c:pt idx="20">
                  <c:v>2.7799200000000002</c:v>
                </c:pt>
                <c:pt idx="21">
                  <c:v>3.15394</c:v>
                </c:pt>
                <c:pt idx="22">
                  <c:v>3.6066599999999998</c:v>
                </c:pt>
                <c:pt idx="23">
                  <c:v>4.49329</c:v>
                </c:pt>
                <c:pt idx="24">
                  <c:v>4.79101</c:v>
                </c:pt>
                <c:pt idx="25">
                  <c:v>5.3927399999999999</c:v>
                </c:pt>
                <c:pt idx="26">
                  <c:v>5.3470399999999998</c:v>
                </c:pt>
                <c:pt idx="27">
                  <c:v>5.4536800000000003</c:v>
                </c:pt>
                <c:pt idx="28">
                  <c:v>5.0271300000000005</c:v>
                </c:pt>
                <c:pt idx="29">
                  <c:v>6.6202300000000003</c:v>
                </c:pt>
                <c:pt idx="30">
                  <c:v>6.71218</c:v>
                </c:pt>
                <c:pt idx="31">
                  <c:v>6.3597099999999998</c:v>
                </c:pt>
                <c:pt idx="32">
                  <c:v>5.8540000000000001</c:v>
                </c:pt>
                <c:pt idx="33">
                  <c:v>6.17089</c:v>
                </c:pt>
                <c:pt idx="34">
                  <c:v>6.3400299999999996</c:v>
                </c:pt>
                <c:pt idx="35">
                  <c:v>6.9585699999999999</c:v>
                </c:pt>
                <c:pt idx="36">
                  <c:v>7.9946299999999999</c:v>
                </c:pt>
                <c:pt idx="37">
                  <c:v>8.9688300000000005</c:v>
                </c:pt>
                <c:pt idx="38">
                  <c:v>9.3418399999999995</c:v>
                </c:pt>
                <c:pt idx="39">
                  <c:v>8.6768199999999993</c:v>
                </c:pt>
                <c:pt idx="40">
                  <c:v>7.7598799999999999</c:v>
                </c:pt>
                <c:pt idx="41">
                  <c:v>6.3359000000000005</c:v>
                </c:pt>
                <c:pt idx="42">
                  <c:v>5.9839000000000002</c:v>
                </c:pt>
                <c:pt idx="43">
                  <c:v>5.4041600000000001</c:v>
                </c:pt>
                <c:pt idx="44">
                  <c:v>6.4894800000000004</c:v>
                </c:pt>
                <c:pt idx="45">
                  <c:v>7.1596800000000007</c:v>
                </c:pt>
                <c:pt idx="46">
                  <c:v>7.7631199999999998</c:v>
                </c:pt>
                <c:pt idx="47">
                  <c:v>8.3107199999999999</c:v>
                </c:pt>
                <c:pt idx="48">
                  <c:v>9.0516000000000005</c:v>
                </c:pt>
                <c:pt idx="49">
                  <c:v>8.7295599999999993</c:v>
                </c:pt>
                <c:pt idx="50">
                  <c:v>8.8276399999999988</c:v>
                </c:pt>
                <c:pt idx="51">
                  <c:v>10.242620000000001</c:v>
                </c:pt>
                <c:pt idx="52">
                  <c:v>10.712770000000001</c:v>
                </c:pt>
                <c:pt idx="53">
                  <c:v>11.753819999999999</c:v>
                </c:pt>
                <c:pt idx="54">
                  <c:v>13.718960000000001</c:v>
                </c:pt>
                <c:pt idx="55">
                  <c:v>15.126470000000001</c:v>
                </c:pt>
                <c:pt idx="56">
                  <c:v>17.805820000000001</c:v>
                </c:pt>
                <c:pt idx="57">
                  <c:v>18.721550000000001</c:v>
                </c:pt>
                <c:pt idx="58">
                  <c:v>21.099049999999998</c:v>
                </c:pt>
                <c:pt idx="59">
                  <c:v>23.019629999999999</c:v>
                </c:pt>
                <c:pt idx="60">
                  <c:v>20.420080000000002</c:v>
                </c:pt>
                <c:pt idx="61">
                  <c:v>22.997979999999998</c:v>
                </c:pt>
                <c:pt idx="62">
                  <c:v>26.243940000000002</c:v>
                </c:pt>
                <c:pt idx="63">
                  <c:v>26.224820000000001</c:v>
                </c:pt>
                <c:pt idx="64">
                  <c:v>29.335039999999999</c:v>
                </c:pt>
                <c:pt idx="65">
                  <c:v>31.12509</c:v>
                </c:pt>
                <c:pt idx="66">
                  <c:v>32.191020000000002</c:v>
                </c:pt>
                <c:pt idx="67">
                  <c:v>33.2224</c:v>
                </c:pt>
                <c:pt idx="68">
                  <c:v>34.143699999999995</c:v>
                </c:pt>
                <c:pt idx="69">
                  <c:v>40.171430000000001</c:v>
                </c:pt>
                <c:pt idx="70">
                  <c:v>40.174450000000007</c:v>
                </c:pt>
                <c:pt idx="71">
                  <c:v>44.070129999999999</c:v>
                </c:pt>
                <c:pt idx="72">
                  <c:v>41.310690000000001</c:v>
                </c:pt>
                <c:pt idx="73">
                  <c:v>45.854759999999999</c:v>
                </c:pt>
                <c:pt idx="74">
                  <c:v>36.568760000000005</c:v>
                </c:pt>
                <c:pt idx="75">
                  <c:v>31.937999999999999</c:v>
                </c:pt>
                <c:pt idx="76">
                  <c:v>34.343720000000005</c:v>
                </c:pt>
                <c:pt idx="77">
                  <c:v>44.962040000000002</c:v>
                </c:pt>
                <c:pt idx="78">
                  <c:v>44.91272</c:v>
                </c:pt>
                <c:pt idx="79">
                  <c:v>53.234520000000003</c:v>
                </c:pt>
                <c:pt idx="80">
                  <c:v>50.432700000000004</c:v>
                </c:pt>
                <c:pt idx="81">
                  <c:v>49.106660000000005</c:v>
                </c:pt>
                <c:pt idx="82">
                  <c:v>55.134740000000001</c:v>
                </c:pt>
                <c:pt idx="83">
                  <c:v>57.970230000000001</c:v>
                </c:pt>
                <c:pt idx="84">
                  <c:v>56.568460000000002</c:v>
                </c:pt>
                <c:pt idx="85">
                  <c:v>63.988289999999999</c:v>
                </c:pt>
                <c:pt idx="86">
                  <c:v>66.842060000000004</c:v>
                </c:pt>
                <c:pt idx="87">
                  <c:v>69.946690000000004</c:v>
                </c:pt>
                <c:pt idx="88">
                  <c:v>74.933750000000003</c:v>
                </c:pt>
                <c:pt idx="89">
                  <c:v>77.363309999999998</c:v>
                </c:pt>
                <c:pt idx="90">
                  <c:v>95.427250000000001</c:v>
                </c:pt>
                <c:pt idx="91">
                  <c:v>99.249499999999998</c:v>
                </c:pt>
                <c:pt idx="92">
                  <c:v>84.867440000000002</c:v>
                </c:pt>
                <c:pt idx="93">
                  <c:v>97.001310000000004</c:v>
                </c:pt>
                <c:pt idx="94">
                  <c:v>98.864809999999991</c:v>
                </c:pt>
                <c:pt idx="95">
                  <c:v>118.40260000000001</c:v>
                </c:pt>
                <c:pt idx="96">
                  <c:v>146.55500000000001</c:v>
                </c:pt>
                <c:pt idx="97">
                  <c:v>176.16210000000001</c:v>
                </c:pt>
                <c:pt idx="98">
                  <c:v>154.45020000000002</c:v>
                </c:pt>
                <c:pt idx="99">
                  <c:v>174.99260000000001</c:v>
                </c:pt>
                <c:pt idx="100">
                  <c:v>182.18</c:v>
                </c:pt>
                <c:pt idx="101">
                  <c:v>174.0942</c:v>
                </c:pt>
                <c:pt idx="102">
                  <c:v>209.48839999999998</c:v>
                </c:pt>
                <c:pt idx="103">
                  <c:v>201.97039999999998</c:v>
                </c:pt>
                <c:pt idx="104">
                  <c:v>220.4606</c:v>
                </c:pt>
                <c:pt idx="105">
                  <c:v>222.8989</c:v>
                </c:pt>
                <c:pt idx="106">
                  <c:v>244.01580000000001</c:v>
                </c:pt>
                <c:pt idx="107">
                  <c:v>294.0967</c:v>
                </c:pt>
                <c:pt idx="108">
                  <c:v>366.49810000000002</c:v>
                </c:pt>
                <c:pt idx="109">
                  <c:v>374.62349999999998</c:v>
                </c:pt>
                <c:pt idx="110">
                  <c:v>452.24240000000003</c:v>
                </c:pt>
                <c:pt idx="111">
                  <c:v>529.00540000000001</c:v>
                </c:pt>
                <c:pt idx="112">
                  <c:v>474.37290000000002</c:v>
                </c:pt>
                <c:pt idx="113">
                  <c:v>396.06470000000002</c:v>
                </c:pt>
                <c:pt idx="114">
                  <c:v>446.45350000000002</c:v>
                </c:pt>
                <c:pt idx="115">
                  <c:v>459.62329999999997</c:v>
                </c:pt>
                <c:pt idx="116">
                  <c:v>482.01179999999999</c:v>
                </c:pt>
                <c:pt idx="117">
                  <c:v>388.06779999999998</c:v>
                </c:pt>
                <c:pt idx="118">
                  <c:v>378.40990000000005</c:v>
                </c:pt>
                <c:pt idx="119">
                  <c:v>336.26679999999999</c:v>
                </c:pt>
                <c:pt idx="120">
                  <c:v>268.66230000000002</c:v>
                </c:pt>
                <c:pt idx="121">
                  <c:v>269.44319999999999</c:v>
                </c:pt>
                <c:pt idx="122">
                  <c:v>170.48239999999998</c:v>
                </c:pt>
                <c:pt idx="123">
                  <c:v>115.0579</c:v>
                </c:pt>
                <c:pt idx="124">
                  <c:v>123.5531</c:v>
                </c:pt>
                <c:pt idx="125">
                  <c:v>140.14330000000001</c:v>
                </c:pt>
                <c:pt idx="126">
                  <c:v>133.20520000000002</c:v>
                </c:pt>
                <c:pt idx="127">
                  <c:v>140.6704</c:v>
                </c:pt>
                <c:pt idx="128">
                  <c:v>119.51860000000001</c:v>
                </c:pt>
                <c:pt idx="129">
                  <c:v>89.328249999999997</c:v>
                </c:pt>
                <c:pt idx="130">
                  <c:v>124.0915</c:v>
                </c:pt>
                <c:pt idx="131">
                  <c:v>149.9254</c:v>
                </c:pt>
                <c:pt idx="132">
                  <c:v>132.83510000000001</c:v>
                </c:pt>
                <c:pt idx="133">
                  <c:v>145.2311</c:v>
                </c:pt>
                <c:pt idx="134">
                  <c:v>104.4778</c:v>
                </c:pt>
                <c:pt idx="135">
                  <c:v>123.95290000000001</c:v>
                </c:pt>
                <c:pt idx="136">
                  <c:v>107.2599</c:v>
                </c:pt>
                <c:pt idx="137">
                  <c:v>115.4555</c:v>
                </c:pt>
                <c:pt idx="138">
                  <c:v>102.06610000000001</c:v>
                </c:pt>
                <c:pt idx="139">
                  <c:v>96.505560000000003</c:v>
                </c:pt>
                <c:pt idx="140">
                  <c:v>100.69110000000001</c:v>
                </c:pt>
                <c:pt idx="141">
                  <c:v>76.356189999999998</c:v>
                </c:pt>
                <c:pt idx="142">
                  <c:v>81.456310000000002</c:v>
                </c:pt>
                <c:pt idx="143">
                  <c:v>108.7056</c:v>
                </c:pt>
                <c:pt idx="144">
                  <c:v>95.445309999999992</c:v>
                </c:pt>
                <c:pt idx="145">
                  <c:v>97.412499999999994</c:v>
                </c:pt>
                <c:pt idx="146">
                  <c:v>99.423810000000003</c:v>
                </c:pt>
                <c:pt idx="147">
                  <c:v>92.311940000000007</c:v>
                </c:pt>
                <c:pt idx="148">
                  <c:v>106.67790000000001</c:v>
                </c:pt>
                <c:pt idx="149">
                  <c:v>115.17740000000001</c:v>
                </c:pt>
                <c:pt idx="150">
                  <c:v>117.8446</c:v>
                </c:pt>
                <c:pt idx="151">
                  <c:v>136.79520000000002</c:v>
                </c:pt>
                <c:pt idx="152">
                  <c:v>134.33870000000002</c:v>
                </c:pt>
                <c:pt idx="153">
                  <c:v>136.10839999999999</c:v>
                </c:pt>
                <c:pt idx="154">
                  <c:v>145.41849999999999</c:v>
                </c:pt>
                <c:pt idx="155">
                  <c:v>156.70570000000001</c:v>
                </c:pt>
                <c:pt idx="156">
                  <c:v>167.26780000000002</c:v>
                </c:pt>
                <c:pt idx="157">
                  <c:v>177.4847</c:v>
                </c:pt>
                <c:pt idx="158">
                  <c:v>159.1729</c:v>
                </c:pt>
                <c:pt idx="159">
                  <c:v>161.99080000000001</c:v>
                </c:pt>
                <c:pt idx="160">
                  <c:v>143.70930000000001</c:v>
                </c:pt>
                <c:pt idx="161">
                  <c:v>151.2544</c:v>
                </c:pt>
                <c:pt idx="162">
                  <c:v>160.24720000000002</c:v>
                </c:pt>
                <c:pt idx="163">
                  <c:v>141.45030000000003</c:v>
                </c:pt>
                <c:pt idx="164">
                  <c:v>126.84540000000001</c:v>
                </c:pt>
                <c:pt idx="165">
                  <c:v>120.3728</c:v>
                </c:pt>
                <c:pt idx="166">
                  <c:v>127.79540000000001</c:v>
                </c:pt>
                <c:pt idx="167">
                  <c:v>123.46380000000001</c:v>
                </c:pt>
                <c:pt idx="168">
                  <c:v>127.217</c:v>
                </c:pt>
                <c:pt idx="169">
                  <c:v>118.7886</c:v>
                </c:pt>
                <c:pt idx="170">
                  <c:v>112.60190000000001</c:v>
                </c:pt>
                <c:pt idx="171">
                  <c:v>115.6401</c:v>
                </c:pt>
                <c:pt idx="172">
                  <c:v>111.6323</c:v>
                </c:pt>
                <c:pt idx="173">
                  <c:v>123.97890000000001</c:v>
                </c:pt>
                <c:pt idx="174">
                  <c:v>121.93390000000001</c:v>
                </c:pt>
                <c:pt idx="175">
                  <c:v>122.3813</c:v>
                </c:pt>
                <c:pt idx="176">
                  <c:v>112.6036</c:v>
                </c:pt>
                <c:pt idx="177">
                  <c:v>112.4426</c:v>
                </c:pt>
                <c:pt idx="178">
                  <c:v>109.49340000000001</c:v>
                </c:pt>
                <c:pt idx="179">
                  <c:v>107.7402</c:v>
                </c:pt>
                <c:pt idx="180">
                  <c:v>105.16030000000001</c:v>
                </c:pt>
                <c:pt idx="181">
                  <c:v>114.06699999999999</c:v>
                </c:pt>
                <c:pt idx="182">
                  <c:v>124.4872</c:v>
                </c:pt>
                <c:pt idx="183">
                  <c:v>133.2826</c:v>
                </c:pt>
                <c:pt idx="184">
                  <c:v>128.85410000000002</c:v>
                </c:pt>
                <c:pt idx="185">
                  <c:v>120.13890000000001</c:v>
                </c:pt>
                <c:pt idx="186">
                  <c:v>119.22330000000001</c:v>
                </c:pt>
                <c:pt idx="187">
                  <c:v>109.15060000000001</c:v>
                </c:pt>
                <c:pt idx="188">
                  <c:v>134.2405</c:v>
                </c:pt>
                <c:pt idx="189">
                  <c:v>139.4914</c:v>
                </c:pt>
                <c:pt idx="190">
                  <c:v>146.47210000000001</c:v>
                </c:pt>
                <c:pt idx="191">
                  <c:v>163.41670000000002</c:v>
                </c:pt>
                <c:pt idx="192">
                  <c:v>165.96730000000002</c:v>
                </c:pt>
                <c:pt idx="193">
                  <c:v>161.65559999999999</c:v>
                </c:pt>
                <c:pt idx="194">
                  <c:v>156.67830000000001</c:v>
                </c:pt>
                <c:pt idx="195">
                  <c:v>154.202</c:v>
                </c:pt>
                <c:pt idx="196">
                  <c:v>161.5104</c:v>
                </c:pt>
                <c:pt idx="197">
                  <c:v>163.43810000000002</c:v>
                </c:pt>
                <c:pt idx="198">
                  <c:v>169.08430000000001</c:v>
                </c:pt>
                <c:pt idx="199">
                  <c:v>175.5198</c:v>
                </c:pt>
                <c:pt idx="200">
                  <c:v>193.79430000000002</c:v>
                </c:pt>
                <c:pt idx="201">
                  <c:v>201.7902</c:v>
                </c:pt>
                <c:pt idx="202">
                  <c:v>201.36439999999999</c:v>
                </c:pt>
                <c:pt idx="203">
                  <c:v>169.99620000000002</c:v>
                </c:pt>
                <c:pt idx="204">
                  <c:v>164.232</c:v>
                </c:pt>
                <c:pt idx="205">
                  <c:v>148.64060000000001</c:v>
                </c:pt>
                <c:pt idx="206">
                  <c:v>145.3886</c:v>
                </c:pt>
                <c:pt idx="207">
                  <c:v>143.6003</c:v>
                </c:pt>
                <c:pt idx="208">
                  <c:v>152.8399</c:v>
                </c:pt>
                <c:pt idx="209">
                  <c:v>157.83860000000001</c:v>
                </c:pt>
                <c:pt idx="210">
                  <c:v>137.3999</c:v>
                </c:pt>
                <c:pt idx="211">
                  <c:v>129.89779999999999</c:v>
                </c:pt>
                <c:pt idx="212">
                  <c:v>142.06649999999999</c:v>
                </c:pt>
                <c:pt idx="213">
                  <c:v>132.721</c:v>
                </c:pt>
                <c:pt idx="214">
                  <c:v>104.54130000000001</c:v>
                </c:pt>
                <c:pt idx="215">
                  <c:v>96.843059999999994</c:v>
                </c:pt>
                <c:pt idx="216">
                  <c:v>95.437809999999999</c:v>
                </c:pt>
                <c:pt idx="217">
                  <c:v>87.650630000000007</c:v>
                </c:pt>
                <c:pt idx="218">
                  <c:v>85.045249999999996</c:v>
                </c:pt>
                <c:pt idx="219">
                  <c:v>97.886630000000011</c:v>
                </c:pt>
                <c:pt idx="220">
                  <c:v>112.7711</c:v>
                </c:pt>
                <c:pt idx="221">
                  <c:v>106.7058</c:v>
                </c:pt>
                <c:pt idx="222">
                  <c:v>107.57090000000001</c:v>
                </c:pt>
                <c:pt idx="223">
                  <c:v>126.9509</c:v>
                </c:pt>
                <c:pt idx="224">
                  <c:v>124.5861</c:v>
                </c:pt>
                <c:pt idx="225">
                  <c:v>136.2816</c:v>
                </c:pt>
                <c:pt idx="226">
                  <c:v>132.05539999999999</c:v>
                </c:pt>
                <c:pt idx="227">
                  <c:v>134.6104</c:v>
                </c:pt>
                <c:pt idx="228">
                  <c:v>137.71679999999998</c:v>
                </c:pt>
                <c:pt idx="229">
                  <c:v>129.2604</c:v>
                </c:pt>
                <c:pt idx="230">
                  <c:v>139.30459999999999</c:v>
                </c:pt>
                <c:pt idx="231">
                  <c:v>149.03820000000002</c:v>
                </c:pt>
                <c:pt idx="232">
                  <c:v>154.19130000000001</c:v>
                </c:pt>
                <c:pt idx="233">
                  <c:v>132.27010000000001</c:v>
                </c:pt>
                <c:pt idx="234">
                  <c:v>121.7046</c:v>
                </c:pt>
                <c:pt idx="235">
                  <c:v>131.7561</c:v>
                </c:pt>
                <c:pt idx="236">
                  <c:v>114.13719999999999</c:v>
                </c:pt>
                <c:pt idx="237">
                  <c:v>122.30990000000001</c:v>
                </c:pt>
                <c:pt idx="238">
                  <c:v>127.67140000000001</c:v>
                </c:pt>
                <c:pt idx="239">
                  <c:v>106.19919999999999</c:v>
                </c:pt>
                <c:pt idx="240">
                  <c:v>112.13</c:v>
                </c:pt>
                <c:pt idx="241">
                  <c:v>117.22930000000001</c:v>
                </c:pt>
                <c:pt idx="242">
                  <c:v>102.59950000000001</c:v>
                </c:pt>
                <c:pt idx="243">
                  <c:v>94.805059999999997</c:v>
                </c:pt>
                <c:pt idx="244">
                  <c:v>96.850309999999993</c:v>
                </c:pt>
                <c:pt idx="245">
                  <c:v>92.402940000000001</c:v>
                </c:pt>
                <c:pt idx="246">
                  <c:v>85.857810000000001</c:v>
                </c:pt>
                <c:pt idx="247">
                  <c:v>87.837879999999998</c:v>
                </c:pt>
                <c:pt idx="248">
                  <c:v>86.187809999999999</c:v>
                </c:pt>
                <c:pt idx="249">
                  <c:v>83.434190000000001</c:v>
                </c:pt>
                <c:pt idx="250">
                  <c:v>99.413309999999996</c:v>
                </c:pt>
                <c:pt idx="251">
                  <c:v>100.206</c:v>
                </c:pt>
                <c:pt idx="252">
                  <c:v>97.195440000000005</c:v>
                </c:pt>
                <c:pt idx="253">
                  <c:v>105.6087</c:v>
                </c:pt>
                <c:pt idx="254">
                  <c:v>107.0724</c:v>
                </c:pt>
                <c:pt idx="255">
                  <c:v>113.91249999999999</c:v>
                </c:pt>
                <c:pt idx="256">
                  <c:v>108.5535</c:v>
                </c:pt>
                <c:pt idx="257">
                  <c:v>87.477689999999996</c:v>
                </c:pt>
                <c:pt idx="258">
                  <c:v>91.977559999999997</c:v>
                </c:pt>
                <c:pt idx="259">
                  <c:v>85.442130000000006</c:v>
                </c:pt>
                <c:pt idx="260">
                  <c:v>102.20910000000001</c:v>
                </c:pt>
                <c:pt idx="261">
                  <c:v>101.25019999999999</c:v>
                </c:pt>
                <c:pt idx="262">
                  <c:v>90.910380000000004</c:v>
                </c:pt>
                <c:pt idx="263">
                  <c:v>100.3978</c:v>
                </c:pt>
                <c:pt idx="264">
                  <c:v>104.3235</c:v>
                </c:pt>
                <c:pt idx="265">
                  <c:v>109.2111</c:v>
                </c:pt>
                <c:pt idx="266">
                  <c:v>111.1982</c:v>
                </c:pt>
                <c:pt idx="267">
                  <c:v>111.41140000000001</c:v>
                </c:pt>
                <c:pt idx="268">
                  <c:v>111.54480000000001</c:v>
                </c:pt>
                <c:pt idx="269">
                  <c:v>128.87860000000001</c:v>
                </c:pt>
                <c:pt idx="270">
                  <c:v>130.05430000000001</c:v>
                </c:pt>
                <c:pt idx="271">
                  <c:v>136.76150000000001</c:v>
                </c:pt>
                <c:pt idx="272">
                  <c:v>124.57640000000001</c:v>
                </c:pt>
                <c:pt idx="273">
                  <c:v>126.16330000000001</c:v>
                </c:pt>
                <c:pt idx="274">
                  <c:v>121.47340000000001</c:v>
                </c:pt>
                <c:pt idx="275" formatCode="General">
                  <c:v>113.6156</c:v>
                </c:pt>
                <c:pt idx="276" formatCode="General">
                  <c:v>119.92449999999999</c:v>
                </c:pt>
                <c:pt idx="277" formatCode="General">
                  <c:v>117.1443</c:v>
                </c:pt>
                <c:pt idx="278" formatCode="General">
                  <c:v>112.29780000000001</c:v>
                </c:pt>
                <c:pt idx="279" formatCode="General">
                  <c:v>115.4659</c:v>
                </c:pt>
                <c:pt idx="280" formatCode="General">
                  <c:v>119.0459</c:v>
                </c:pt>
                <c:pt idx="281" formatCode="General">
                  <c:v>126.12050000000001</c:v>
                </c:pt>
                <c:pt idx="282" formatCode="General">
                  <c:v>127.2987</c:v>
                </c:pt>
                <c:pt idx="283" formatCode="General">
                  <c:v>129.24540000000002</c:v>
                </c:pt>
                <c:pt idx="284" formatCode="General">
                  <c:v>128.01590000000002</c:v>
                </c:pt>
                <c:pt idx="285" formatCode="General">
                  <c:v>128.8734</c:v>
                </c:pt>
                <c:pt idx="286" formatCode="General">
                  <c:v>125.2893</c:v>
                </c:pt>
                <c:pt idx="287" formatCode="General">
                  <c:v>141.33949999999999</c:v>
                </c:pt>
                <c:pt idx="288" formatCode="General">
                  <c:v>142.23439999999999</c:v>
                </c:pt>
                <c:pt idx="289" formatCode="General">
                  <c:v>134.81970000000001</c:v>
                </c:pt>
                <c:pt idx="290" formatCode="General">
                  <c:v>150.64079999999998</c:v>
                </c:pt>
                <c:pt idx="291" formatCode="General">
                  <c:v>140.50779999999997</c:v>
                </c:pt>
                <c:pt idx="292" formatCode="General">
                  <c:v>147.1696</c:v>
                </c:pt>
                <c:pt idx="293" formatCode="General">
                  <c:v>149.06729999999999</c:v>
                </c:pt>
                <c:pt idx="294" formatCode="General">
                  <c:v>139.6584</c:v>
                </c:pt>
                <c:pt idx="295" formatCode="General">
                  <c:v>144.54089999999999</c:v>
                </c:pt>
                <c:pt idx="296" formatCode="General">
                  <c:v>131.62279999999998</c:v>
                </c:pt>
                <c:pt idx="297" formatCode="General">
                  <c:v>133.53779999999998</c:v>
                </c:pt>
                <c:pt idx="298" formatCode="General">
                  <c:v>146.76429999999999</c:v>
                </c:pt>
                <c:pt idx="299" formatCode="General">
                  <c:v>138.32310000000001</c:v>
                </c:pt>
                <c:pt idx="300" formatCode="General">
                  <c:v>137.8409</c:v>
                </c:pt>
                <c:pt idx="301" formatCode="General">
                  <c:v>120.7598</c:v>
                </c:pt>
                <c:pt idx="302" formatCode="General">
                  <c:v>131.74079999999998</c:v>
                </c:pt>
                <c:pt idx="303" formatCode="General">
                  <c:v>143.26439999999999</c:v>
                </c:pt>
                <c:pt idx="304" formatCode="General">
                  <c:v>138.3329</c:v>
                </c:pt>
                <c:pt idx="305" formatCode="General">
                  <c:v>146.113</c:v>
                </c:pt>
                <c:pt idx="306" formatCode="General">
                  <c:v>144.3023</c:v>
                </c:pt>
                <c:pt idx="307" formatCode="General">
                  <c:v>153.55689999999998</c:v>
                </c:pt>
                <c:pt idx="308" formatCode="General">
                  <c:v>158.13399999999999</c:v>
                </c:pt>
                <c:pt idx="309" formatCode="General">
                  <c:v>159.05520000000001</c:v>
                </c:pt>
                <c:pt idx="310" formatCode="General">
                  <c:v>154.20620000000002</c:v>
                </c:pt>
                <c:pt idx="311" formatCode="General">
                  <c:v>149.6892</c:v>
                </c:pt>
                <c:pt idx="312" formatCode="General">
                  <c:v>151.69710000000001</c:v>
                </c:pt>
                <c:pt idx="313" formatCode="General">
                  <c:v>154.20689999999999</c:v>
                </c:pt>
                <c:pt idx="314" formatCode="General">
                  <c:v>171.16839999999999</c:v>
                </c:pt>
                <c:pt idx="315" formatCode="General">
                  <c:v>169.2655</c:v>
                </c:pt>
                <c:pt idx="316" formatCode="General">
                  <c:v>170.61770000000001</c:v>
                </c:pt>
                <c:pt idx="317" formatCode="General">
                  <c:v>157.6516</c:v>
                </c:pt>
                <c:pt idx="318" formatCode="General">
                  <c:v>156.5016</c:v>
                </c:pt>
                <c:pt idx="319" formatCode="General">
                  <c:v>157.2516</c:v>
                </c:pt>
                <c:pt idx="320" formatCode="General">
                  <c:v>161.05160000000001</c:v>
                </c:pt>
                <c:pt idx="321" formatCode="General">
                  <c:v>166.5343</c:v>
                </c:pt>
                <c:pt idx="322" formatCode="General">
                  <c:v>169.10329999999999</c:v>
                </c:pt>
                <c:pt idx="323" formatCode="General">
                  <c:v>184.39699999999999</c:v>
                </c:pt>
                <c:pt idx="324" formatCode="General">
                  <c:v>189.34059999999999</c:v>
                </c:pt>
                <c:pt idx="325" formatCode="General">
                  <c:v>205.3579</c:v>
                </c:pt>
                <c:pt idx="326" formatCode="General">
                  <c:v>215.72829999999999</c:v>
                </c:pt>
                <c:pt idx="327" formatCode="General">
                  <c:v>206.62320000000003</c:v>
                </c:pt>
                <c:pt idx="328" formatCode="General">
                  <c:v>213.36770000000001</c:v>
                </c:pt>
                <c:pt idx="329" formatCode="General">
                  <c:v>200.86</c:v>
                </c:pt>
                <c:pt idx="330" formatCode="General">
                  <c:v>202.36490000000001</c:v>
                </c:pt>
                <c:pt idx="331" formatCode="General">
                  <c:v>198.88479999999998</c:v>
                </c:pt>
                <c:pt idx="332" formatCode="General">
                  <c:v>218.37260000000001</c:v>
                </c:pt>
                <c:pt idx="333" formatCode="General">
                  <c:v>222.39529999999999</c:v>
                </c:pt>
                <c:pt idx="334" formatCode="General">
                  <c:v>209.13839999999999</c:v>
                </c:pt>
                <c:pt idx="335" formatCode="General">
                  <c:v>215.2216</c:v>
                </c:pt>
                <c:pt idx="336" formatCode="General">
                  <c:v>194.81</c:v>
                </c:pt>
                <c:pt idx="337" formatCode="General">
                  <c:v>212.6139</c:v>
                </c:pt>
                <c:pt idx="338" formatCode="General">
                  <c:v>227.8929</c:v>
                </c:pt>
                <c:pt idx="339" formatCode="General">
                  <c:v>237.66540000000001</c:v>
                </c:pt>
                <c:pt idx="340" formatCode="General">
                  <c:v>246.29339999999999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F-46F3-B18A-EC39A4D57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575800"/>
        <c:axId val="564576192"/>
      </c:lineChart>
      <c:dateAx>
        <c:axId val="564575800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ES"/>
          </a:p>
        </c:txPr>
        <c:crossAx val="564576192"/>
        <c:crosses val="autoZero"/>
        <c:auto val="1"/>
        <c:lblOffset val="100"/>
        <c:baseTimeUnit val="months"/>
        <c:majorUnit val="24"/>
        <c:majorTimeUnit val="months"/>
      </c:dateAx>
      <c:valAx>
        <c:axId val="564576192"/>
        <c:scaling>
          <c:orientation val="minMax"/>
          <c:max val="600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564575800"/>
        <c:crosses val="autoZero"/>
        <c:crossBetween val="between"/>
        <c:majorUnit val="10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035937751875504"/>
          <c:y val="0.1015335012057503"/>
          <c:w val="0.25863062392791458"/>
          <c:h val="0.12728976674525852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26450581237154E-2"/>
          <c:y val="6.1596346019455267E-2"/>
          <c:w val="0.92156509144490906"/>
          <c:h val="0.75462101328243059"/>
        </c:manualLayout>
      </c:layout>
      <c:lineChart>
        <c:grouping val="standard"/>
        <c:varyColors val="0"/>
        <c:ser>
          <c:idx val="0"/>
          <c:order val="0"/>
          <c:tx>
            <c:strRef>
              <c:f>Cisco!$C$2</c:f>
              <c:strCache>
                <c:ptCount val="1"/>
                <c:pt idx="0">
                  <c:v>CISCO SYSTEMS</c:v>
                </c:pt>
              </c:strCache>
            </c:strRef>
          </c:tx>
          <c:spPr>
            <a:ln w="31750">
              <a:solidFill>
                <a:srgbClr val="003399"/>
              </a:solidFill>
              <a:prstDash val="solid"/>
            </a:ln>
          </c:spPr>
          <c:marker>
            <c:symbol val="none"/>
          </c:marker>
          <c:cat>
            <c:numRef>
              <c:f>Cisco!$B$5:$B$345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41608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41790</c:v>
                </c:pt>
                <c:pt idx="282">
                  <c:v>41820</c:v>
                </c:pt>
                <c:pt idx="283">
                  <c:v>41851</c:v>
                </c:pt>
                <c:pt idx="284">
                  <c:v>41882</c:v>
                </c:pt>
                <c:pt idx="285">
                  <c:v>41912</c:v>
                </c:pt>
                <c:pt idx="286">
                  <c:v>41943</c:v>
                </c:pt>
                <c:pt idx="287">
                  <c:v>41973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Cisco!$D$5:$D$345</c:f>
              <c:numCache>
                <c:formatCode>0.00</c:formatCode>
                <c:ptCount val="341"/>
                <c:pt idx="0">
                  <c:v>3.9408124999999994</c:v>
                </c:pt>
                <c:pt idx="1">
                  <c:v>3.9414574101427866</c:v>
                </c:pt>
                <c:pt idx="2">
                  <c:v>3.9398457583547559</c:v>
                </c:pt>
                <c:pt idx="3">
                  <c:v>3.9711163614884821</c:v>
                </c:pt>
                <c:pt idx="4">
                  <c:v>3.9717328170377542</c:v>
                </c:pt>
                <c:pt idx="5">
                  <c:v>3.9710714285714284</c:v>
                </c:pt>
                <c:pt idx="6">
                  <c:v>4.0092067988668552</c:v>
                </c:pt>
                <c:pt idx="7">
                  <c:v>4.008657373440939</c:v>
                </c:pt>
                <c:pt idx="8">
                  <c:v>4.0091716915264994</c:v>
                </c:pt>
                <c:pt idx="9">
                  <c:v>4.0094134176325955</c:v>
                </c:pt>
                <c:pt idx="10">
                  <c:v>4.1060248080330766</c:v>
                </c:pt>
                <c:pt idx="11">
                  <c:v>4.106137289121583</c:v>
                </c:pt>
                <c:pt idx="12">
                  <c:v>4.1891110628124322</c:v>
                </c:pt>
                <c:pt idx="13">
                  <c:v>4.189400038336208</c:v>
                </c:pt>
                <c:pt idx="14">
                  <c:v>4.1891872791519429</c:v>
                </c:pt>
                <c:pt idx="15">
                  <c:v>4.2700510390083855</c:v>
                </c:pt>
                <c:pt idx="16">
                  <c:v>4.2694871794871796</c:v>
                </c:pt>
                <c:pt idx="17">
                  <c:v>4.2700661000944287</c:v>
                </c:pt>
                <c:pt idx="18">
                  <c:v>4.2698069852941174</c:v>
                </c:pt>
                <c:pt idx="19">
                  <c:v>4.2694901537631509</c:v>
                </c:pt>
                <c:pt idx="20">
                  <c:v>4.2695745661188758</c:v>
                </c:pt>
                <c:pt idx="21">
                  <c:v>4.2945806100217858</c:v>
                </c:pt>
                <c:pt idx="22">
                  <c:v>4.327645788336933</c:v>
                </c:pt>
                <c:pt idx="23">
                  <c:v>4.3279618570602967</c:v>
                </c:pt>
                <c:pt idx="24">
                  <c:v>4.3869700576870247</c:v>
                </c:pt>
                <c:pt idx="25">
                  <c:v>4.3871949235274972</c:v>
                </c:pt>
                <c:pt idx="26">
                  <c:v>4.3871348867738753</c:v>
                </c:pt>
                <c:pt idx="27">
                  <c:v>4.3871611294344781</c:v>
                </c:pt>
                <c:pt idx="28">
                  <c:v>4.3870582075224718</c:v>
                </c:pt>
                <c:pt idx="29">
                  <c:v>4.4131924538364116</c:v>
                </c:pt>
                <c:pt idx="30">
                  <c:v>4.4132947596817669</c:v>
                </c:pt>
                <c:pt idx="31">
                  <c:v>4.4134004163775149</c:v>
                </c:pt>
                <c:pt idx="32">
                  <c:v>4.4131172257821332</c:v>
                </c:pt>
                <c:pt idx="33">
                  <c:v>4.4426853851691863</c:v>
                </c:pt>
                <c:pt idx="34">
                  <c:v>4.4532064339397346</c:v>
                </c:pt>
                <c:pt idx="35">
                  <c:v>4.4531997952131066</c:v>
                </c:pt>
                <c:pt idx="36">
                  <c:v>4.4533366755793224</c:v>
                </c:pt>
                <c:pt idx="37">
                  <c:v>4.4532423038728899</c:v>
                </c:pt>
                <c:pt idx="38">
                  <c:v>4.5598867574559474</c:v>
                </c:pt>
                <c:pt idx="39">
                  <c:v>4.5597876924693885</c:v>
                </c:pt>
                <c:pt idx="40">
                  <c:v>4.6077311323555605</c:v>
                </c:pt>
                <c:pt idx="41">
                  <c:v>4.6075921751145374</c:v>
                </c:pt>
                <c:pt idx="42">
                  <c:v>4.6076076076076076</c:v>
                </c:pt>
                <c:pt idx="43">
                  <c:v>4.6320047998628606</c:v>
                </c:pt>
                <c:pt idx="44">
                  <c:v>4.7076387377584332</c:v>
                </c:pt>
                <c:pt idx="45">
                  <c:v>4.7075284371096062</c:v>
                </c:pt>
                <c:pt idx="46">
                  <c:v>4.6382983808328841</c:v>
                </c:pt>
                <c:pt idx="47">
                  <c:v>4.6381962272575059</c:v>
                </c:pt>
                <c:pt idx="48">
                  <c:v>4.6382782475019217</c:v>
                </c:pt>
                <c:pt idx="49">
                  <c:v>4.707738769346923</c:v>
                </c:pt>
                <c:pt idx="50">
                  <c:v>4.707823582742253</c:v>
                </c:pt>
                <c:pt idx="51">
                  <c:v>4.8355301671230286</c:v>
                </c:pt>
                <c:pt idx="52">
                  <c:v>4.8355917667238417</c:v>
                </c:pt>
                <c:pt idx="53">
                  <c:v>4.8355700004114031</c:v>
                </c:pt>
                <c:pt idx="54">
                  <c:v>4.8835825145949023</c:v>
                </c:pt>
                <c:pt idx="55">
                  <c:v>4.8836023761864791</c:v>
                </c:pt>
                <c:pt idx="56">
                  <c:v>4.8836588041689524</c:v>
                </c:pt>
                <c:pt idx="57">
                  <c:v>4.883670275205426</c:v>
                </c:pt>
                <c:pt idx="58">
                  <c:v>4.9001463142737691</c:v>
                </c:pt>
                <c:pt idx="59">
                  <c:v>4.9252492618426116</c:v>
                </c:pt>
                <c:pt idx="60">
                  <c:v>4.9252484322238308</c:v>
                </c:pt>
                <c:pt idx="61">
                  <c:v>4.9723211969212135</c:v>
                </c:pt>
                <c:pt idx="62">
                  <c:v>4.9723266388783633</c:v>
                </c:pt>
                <c:pt idx="63">
                  <c:v>5.089233456239084</c:v>
                </c:pt>
                <c:pt idx="64">
                  <c:v>5.0891780299087461</c:v>
                </c:pt>
                <c:pt idx="65">
                  <c:v>5.1162288776382399</c:v>
                </c:pt>
                <c:pt idx="66">
                  <c:v>5.116182453909726</c:v>
                </c:pt>
                <c:pt idx="67">
                  <c:v>5.7775072604907569</c:v>
                </c:pt>
                <c:pt idx="68">
                  <c:v>5.8251782850513516</c:v>
                </c:pt>
                <c:pt idx="69">
                  <c:v>5.8251544328760767</c:v>
                </c:pt>
                <c:pt idx="70">
                  <c:v>5.8433013832123697</c:v>
                </c:pt>
                <c:pt idx="71">
                  <c:v>5.843294881994165</c:v>
                </c:pt>
                <c:pt idx="72">
                  <c:v>5.8432614784010859</c:v>
                </c:pt>
                <c:pt idx="73">
                  <c:v>5.9164378612716764</c:v>
                </c:pt>
                <c:pt idx="74">
                  <c:v>5.9164134672944071</c:v>
                </c:pt>
                <c:pt idx="75">
                  <c:v>5.9725105189340812</c:v>
                </c:pt>
                <c:pt idx="76">
                  <c:v>5.9725092603864152</c:v>
                </c:pt>
                <c:pt idx="77">
                  <c:v>5.9724821338434158</c:v>
                </c:pt>
                <c:pt idx="78">
                  <c:v>6.0215211766125458</c:v>
                </c:pt>
                <c:pt idx="79">
                  <c:v>6.0215277070820186</c:v>
                </c:pt>
                <c:pt idx="80">
                  <c:v>6.0215273300379684</c:v>
                </c:pt>
                <c:pt idx="81">
                  <c:v>6.0487356038677094</c:v>
                </c:pt>
                <c:pt idx="82">
                  <c:v>6.0487921009325287</c:v>
                </c:pt>
                <c:pt idx="83">
                  <c:v>6.0487729293182246</c:v>
                </c:pt>
                <c:pt idx="84">
                  <c:v>6.0880635405792267</c:v>
                </c:pt>
                <c:pt idx="85">
                  <c:v>6.0880927462323031</c:v>
                </c:pt>
                <c:pt idx="86">
                  <c:v>6.088062882541533</c:v>
                </c:pt>
                <c:pt idx="87">
                  <c:v>6.1379359062110597</c:v>
                </c:pt>
                <c:pt idx="88">
                  <c:v>6.1379348476036792</c:v>
                </c:pt>
                <c:pt idx="89">
                  <c:v>6.1378992716713476</c:v>
                </c:pt>
                <c:pt idx="90">
                  <c:v>6.2192709758990601</c:v>
                </c:pt>
                <c:pt idx="91">
                  <c:v>6.2193028079432011</c:v>
                </c:pt>
                <c:pt idx="92">
                  <c:v>6.2193085051810808</c:v>
                </c:pt>
                <c:pt idx="93">
                  <c:v>6.277142450382124</c:v>
                </c:pt>
                <c:pt idx="94">
                  <c:v>6.2771307936507927</c:v>
                </c:pt>
                <c:pt idx="95">
                  <c:v>6.2834050637613625</c:v>
                </c:pt>
                <c:pt idx="96">
                  <c:v>6.3161818894889041</c:v>
                </c:pt>
                <c:pt idx="97">
                  <c:v>6.3161817960172959</c:v>
                </c:pt>
                <c:pt idx="98">
                  <c:v>6.3161807705362509</c:v>
                </c:pt>
                <c:pt idx="99">
                  <c:v>6.3887830131504968</c:v>
                </c:pt>
                <c:pt idx="100">
                  <c:v>6.3887836833172011</c:v>
                </c:pt>
                <c:pt idx="101">
                  <c:v>6.3887779816513763</c:v>
                </c:pt>
                <c:pt idx="102">
                  <c:v>6.5020547009820344</c:v>
                </c:pt>
                <c:pt idx="103">
                  <c:v>6.5020651911468805</c:v>
                </c:pt>
                <c:pt idx="104">
                  <c:v>6.502054190519166</c:v>
                </c:pt>
                <c:pt idx="105">
                  <c:v>6.5020550562551591</c:v>
                </c:pt>
                <c:pt idx="106">
                  <c:v>6.5950216216216218</c:v>
                </c:pt>
                <c:pt idx="107">
                  <c:v>6.5950132081141319</c:v>
                </c:pt>
                <c:pt idx="108">
                  <c:v>6.8424382730455076</c:v>
                </c:pt>
                <c:pt idx="109">
                  <c:v>6.8424383561643829</c:v>
                </c:pt>
                <c:pt idx="110">
                  <c:v>6.8424330270010199</c:v>
                </c:pt>
                <c:pt idx="111">
                  <c:v>6.842430396119644</c:v>
                </c:pt>
                <c:pt idx="112">
                  <c:v>6.8424332990518995</c:v>
                </c:pt>
                <c:pt idx="113">
                  <c:v>6.9561308452250277</c:v>
                </c:pt>
                <c:pt idx="114">
                  <c:v>7.0238505408062935</c:v>
                </c:pt>
                <c:pt idx="115">
                  <c:v>7.0238517669531992</c:v>
                </c:pt>
                <c:pt idx="116">
                  <c:v>7.0238513661202182</c:v>
                </c:pt>
                <c:pt idx="117">
                  <c:v>7.0238515837104067</c:v>
                </c:pt>
                <c:pt idx="118">
                  <c:v>7.0238496519721583</c:v>
                </c:pt>
                <c:pt idx="119">
                  <c:v>7.023849608355091</c:v>
                </c:pt>
                <c:pt idx="120">
                  <c:v>7.0238509803921572</c:v>
                </c:pt>
                <c:pt idx="121">
                  <c:v>7.1971472454090151</c:v>
                </c:pt>
                <c:pt idx="122">
                  <c:v>7.1971461741424791</c:v>
                </c:pt>
                <c:pt idx="123">
                  <c:v>7.2763889328063245</c:v>
                </c:pt>
                <c:pt idx="124">
                  <c:v>7.276389870435807</c:v>
                </c:pt>
                <c:pt idx="125">
                  <c:v>7.276391484942887</c:v>
                </c:pt>
                <c:pt idx="126">
                  <c:v>7.3189670329670342</c:v>
                </c:pt>
                <c:pt idx="127">
                  <c:v>7.3189594172736721</c:v>
                </c:pt>
                <c:pt idx="128">
                  <c:v>7.318958971218616</c:v>
                </c:pt>
                <c:pt idx="129">
                  <c:v>7.3340106732348112</c:v>
                </c:pt>
                <c:pt idx="130">
                  <c:v>7.3340130023640651</c:v>
                </c:pt>
                <c:pt idx="131">
                  <c:v>7.3349021526418783</c:v>
                </c:pt>
                <c:pt idx="132">
                  <c:v>7.334903368304805</c:v>
                </c:pt>
                <c:pt idx="133">
                  <c:v>7.33490404040404</c:v>
                </c:pt>
                <c:pt idx="134">
                  <c:v>7.3214996496145757</c:v>
                </c:pt>
                <c:pt idx="135">
                  <c:v>7.3214943886591861</c:v>
                </c:pt>
                <c:pt idx="136">
                  <c:v>7.3214948805460747</c:v>
                </c:pt>
                <c:pt idx="137">
                  <c:v>7.3165716096324456</c:v>
                </c:pt>
                <c:pt idx="138">
                  <c:v>7.3165663082437273</c:v>
                </c:pt>
                <c:pt idx="139">
                  <c:v>7.3165701288855187</c:v>
                </c:pt>
                <c:pt idx="140">
                  <c:v>7.2858972503617947</c:v>
                </c:pt>
                <c:pt idx="141">
                  <c:v>7.2858959923664122</c:v>
                </c:pt>
                <c:pt idx="142">
                  <c:v>7.2858953488372098</c:v>
                </c:pt>
                <c:pt idx="143">
                  <c:v>7.2858981233243973</c:v>
                </c:pt>
                <c:pt idx="144">
                  <c:v>7.2859015267175558</c:v>
                </c:pt>
                <c:pt idx="145">
                  <c:v>7.2859012715033646</c:v>
                </c:pt>
                <c:pt idx="146">
                  <c:v>7.1118605150214593</c:v>
                </c:pt>
                <c:pt idx="147">
                  <c:v>7.1118597842835136</c:v>
                </c:pt>
                <c:pt idx="148">
                  <c:v>7.111860000000001</c:v>
                </c:pt>
                <c:pt idx="149">
                  <c:v>7.0187324801950037</c:v>
                </c:pt>
                <c:pt idx="150">
                  <c:v>7.0187373436569391</c:v>
                </c:pt>
                <c:pt idx="151">
                  <c:v>7.0187378142637256</c:v>
                </c:pt>
                <c:pt idx="152">
                  <c:v>7.0187408568443059</c:v>
                </c:pt>
                <c:pt idx="153">
                  <c:v>6.9478509443593666</c:v>
                </c:pt>
                <c:pt idx="154">
                  <c:v>6.9478499761108452</c:v>
                </c:pt>
                <c:pt idx="155">
                  <c:v>6.9033348017621137</c:v>
                </c:pt>
                <c:pt idx="156">
                  <c:v>6.9033347090383828</c:v>
                </c:pt>
                <c:pt idx="157">
                  <c:v>6.9033333333333333</c:v>
                </c:pt>
                <c:pt idx="158">
                  <c:v>6.872750431778929</c:v>
                </c:pt>
                <c:pt idx="159">
                  <c:v>6.8727535002121343</c:v>
                </c:pt>
                <c:pt idx="160">
                  <c:v>6.8727546628407463</c:v>
                </c:pt>
                <c:pt idx="161">
                  <c:v>6.7614841305319624</c:v>
                </c:pt>
                <c:pt idx="162">
                  <c:v>6.7614852320675105</c:v>
                </c:pt>
                <c:pt idx="163">
                  <c:v>6.761486615678777</c:v>
                </c:pt>
                <c:pt idx="164">
                  <c:v>6.7614818763326223</c:v>
                </c:pt>
                <c:pt idx="165">
                  <c:v>6.6504309392265188</c:v>
                </c:pt>
                <c:pt idx="166">
                  <c:v>6.6525455491931291</c:v>
                </c:pt>
                <c:pt idx="167">
                  <c:v>6.5847360000000004</c:v>
                </c:pt>
                <c:pt idx="168">
                  <c:v>6.5847308488612839</c:v>
                </c:pt>
                <c:pt idx="169">
                  <c:v>6.5847339246119736</c:v>
                </c:pt>
                <c:pt idx="170">
                  <c:v>6.4639437428243403</c:v>
                </c:pt>
                <c:pt idx="171">
                  <c:v>6.4639519284516487</c:v>
                </c:pt>
                <c:pt idx="172">
                  <c:v>6.4639432541980311</c:v>
                </c:pt>
                <c:pt idx="173">
                  <c:v>6.3906649484536082</c:v>
                </c:pt>
                <c:pt idx="174">
                  <c:v>6.3906656184486375</c:v>
                </c:pt>
                <c:pt idx="175">
                  <c:v>6.3906684073107041</c:v>
                </c:pt>
                <c:pt idx="176">
                  <c:v>6.3906696935300795</c:v>
                </c:pt>
                <c:pt idx="177">
                  <c:v>6.2746986607142849</c:v>
                </c:pt>
                <c:pt idx="178">
                  <c:v>6.2746934097421212</c:v>
                </c:pt>
                <c:pt idx="179">
                  <c:v>6.1425427594070703</c:v>
                </c:pt>
                <c:pt idx="180">
                  <c:v>6.1425408878504673</c:v>
                </c:pt>
                <c:pt idx="181">
                  <c:v>6.1425417339795363</c:v>
                </c:pt>
                <c:pt idx="182">
                  <c:v>6.1505533596837942</c:v>
                </c:pt>
                <c:pt idx="183">
                  <c:v>6.1505583756345175</c:v>
                </c:pt>
                <c:pt idx="184">
                  <c:v>6.1505536992840106</c:v>
                </c:pt>
                <c:pt idx="185">
                  <c:v>6.1046189024390252</c:v>
                </c:pt>
                <c:pt idx="186">
                  <c:v>6.1046236559139784</c:v>
                </c:pt>
                <c:pt idx="187">
                  <c:v>6.1046196868008948</c:v>
                </c:pt>
                <c:pt idx="188">
                  <c:v>6.1046157344247378</c:v>
                </c:pt>
                <c:pt idx="189">
                  <c:v>6.0701218450826806</c:v>
                </c:pt>
                <c:pt idx="190">
                  <c:v>6.070124326564442</c:v>
                </c:pt>
                <c:pt idx="191">
                  <c:v>6.0727127461910078</c:v>
                </c:pt>
                <c:pt idx="192">
                  <c:v>6.0727149652396637</c:v>
                </c:pt>
                <c:pt idx="193">
                  <c:v>6.0727122464312542</c:v>
                </c:pt>
                <c:pt idx="194">
                  <c:v>6.04002698535081</c:v>
                </c:pt>
                <c:pt idx="195">
                  <c:v>6.0400313356835094</c:v>
                </c:pt>
                <c:pt idx="196">
                  <c:v>6.0400299177262529</c:v>
                </c:pt>
                <c:pt idx="197">
                  <c:v>6.0712518573551266</c:v>
                </c:pt>
                <c:pt idx="198">
                  <c:v>6.0712495511669662</c:v>
                </c:pt>
                <c:pt idx="199">
                  <c:v>6.071248702870979</c:v>
                </c:pt>
                <c:pt idx="200">
                  <c:v>6.07125</c:v>
                </c:pt>
                <c:pt idx="201">
                  <c:v>6.0908786322928838</c:v>
                </c:pt>
                <c:pt idx="202">
                  <c:v>6.0908771929824557</c:v>
                </c:pt>
                <c:pt idx="203">
                  <c:v>6.0669593147751613</c:v>
                </c:pt>
                <c:pt idx="204">
                  <c:v>6.066959981381534</c:v>
                </c:pt>
                <c:pt idx="205">
                  <c:v>6.0669632653061223</c:v>
                </c:pt>
                <c:pt idx="206">
                  <c:v>5.9609922099220993</c:v>
                </c:pt>
                <c:pt idx="207">
                  <c:v>5.9609921129099215</c:v>
                </c:pt>
                <c:pt idx="208">
                  <c:v>5.9609945397815913</c:v>
                </c:pt>
                <c:pt idx="209">
                  <c:v>5.9071332335329343</c:v>
                </c:pt>
                <c:pt idx="210">
                  <c:v>5.9071324161650898</c:v>
                </c:pt>
                <c:pt idx="211">
                  <c:v>5.9071305138699399</c:v>
                </c:pt>
                <c:pt idx="212">
                  <c:v>5.9071309771309766</c:v>
                </c:pt>
                <c:pt idx="213">
                  <c:v>5.8830230496453897</c:v>
                </c:pt>
                <c:pt idx="214">
                  <c:v>5.8830219471018577</c:v>
                </c:pt>
                <c:pt idx="215">
                  <c:v>5.8550822249093111</c:v>
                </c:pt>
                <c:pt idx="216">
                  <c:v>5.8550803680981591</c:v>
                </c:pt>
                <c:pt idx="217">
                  <c:v>5.8550855043420178</c:v>
                </c:pt>
                <c:pt idx="218">
                  <c:v>5.8370109814687714</c:v>
                </c:pt>
                <c:pt idx="219">
                  <c:v>5.8370083482409072</c:v>
                </c:pt>
                <c:pt idx="220">
                  <c:v>5.8370134575569361</c:v>
                </c:pt>
                <c:pt idx="221">
                  <c:v>5.7678810810810806</c:v>
                </c:pt>
                <c:pt idx="222">
                  <c:v>5.7678766756032172</c:v>
                </c:pt>
                <c:pt idx="223">
                  <c:v>5.7678736937755559</c:v>
                </c:pt>
                <c:pt idx="224">
                  <c:v>5.7678750000000001</c:v>
                </c:pt>
                <c:pt idx="225">
                  <c:v>5.7893627867459632</c:v>
                </c:pt>
                <c:pt idx="226">
                  <c:v>5.7893643138974129</c:v>
                </c:pt>
                <c:pt idx="227">
                  <c:v>5.7525811965811959</c:v>
                </c:pt>
                <c:pt idx="228">
                  <c:v>5.7525814536340842</c:v>
                </c:pt>
                <c:pt idx="229">
                  <c:v>5.7525767690253664</c:v>
                </c:pt>
                <c:pt idx="230">
                  <c:v>5.7256309083436081</c:v>
                </c:pt>
                <c:pt idx="231">
                  <c:v>5.7256319631194783</c:v>
                </c:pt>
                <c:pt idx="232">
                  <c:v>5.725633122911252</c:v>
                </c:pt>
                <c:pt idx="233">
                  <c:v>5.7111442141623492</c:v>
                </c:pt>
                <c:pt idx="234">
                  <c:v>5.7111496949788823</c:v>
                </c:pt>
                <c:pt idx="235">
                  <c:v>5.7111443433029914</c:v>
                </c:pt>
                <c:pt idx="236">
                  <c:v>5.7111433575181385</c:v>
                </c:pt>
                <c:pt idx="237">
                  <c:v>5.5849269406392699</c:v>
                </c:pt>
                <c:pt idx="238">
                  <c:v>5.584925634295713</c:v>
                </c:pt>
                <c:pt idx="239">
                  <c:v>5.5427557411273485</c:v>
                </c:pt>
                <c:pt idx="240">
                  <c:v>5.5427582797825012</c:v>
                </c:pt>
                <c:pt idx="241">
                  <c:v>5.5427565011820326</c:v>
                </c:pt>
                <c:pt idx="242">
                  <c:v>5.5279903017241372</c:v>
                </c:pt>
                <c:pt idx="243">
                  <c:v>5.5279918367346932</c:v>
                </c:pt>
                <c:pt idx="244">
                  <c:v>5.5279857305936071</c:v>
                </c:pt>
                <c:pt idx="245">
                  <c:v>5.5001749999999996</c:v>
                </c:pt>
                <c:pt idx="246">
                  <c:v>5.5001800128122991</c:v>
                </c:pt>
                <c:pt idx="247">
                  <c:v>5.5001803381340011</c:v>
                </c:pt>
                <c:pt idx="248">
                  <c:v>5.5001793235481813</c:v>
                </c:pt>
                <c:pt idx="249">
                  <c:v>5.3828509677419358</c:v>
                </c:pt>
                <c:pt idx="250">
                  <c:v>5.3649924446842956</c:v>
                </c:pt>
                <c:pt idx="251">
                  <c:v>5.3758583690987125</c:v>
                </c:pt>
                <c:pt idx="252">
                  <c:v>5.3758539823008844</c:v>
                </c:pt>
                <c:pt idx="253">
                  <c:v>5.3758564520234158</c:v>
                </c:pt>
                <c:pt idx="254">
                  <c:v>5.3859356136820917</c:v>
                </c:pt>
                <c:pt idx="255">
                  <c:v>5.3859338061465714</c:v>
                </c:pt>
                <c:pt idx="256">
                  <c:v>5.3859340114115604</c:v>
                </c:pt>
                <c:pt idx="257">
                  <c:v>5.356870177587262</c:v>
                </c:pt>
                <c:pt idx="258">
                  <c:v>5.3568759464181701</c:v>
                </c:pt>
                <c:pt idx="259">
                  <c:v>5.3568733542319746</c:v>
                </c:pt>
                <c:pt idx="260">
                  <c:v>5.3568710691823895</c:v>
                </c:pt>
                <c:pt idx="261">
                  <c:v>5.3024456664048172</c:v>
                </c:pt>
                <c:pt idx="262">
                  <c:v>5.3024426946631671</c:v>
                </c:pt>
                <c:pt idx="263">
                  <c:v>5.3092437863564257</c:v>
                </c:pt>
                <c:pt idx="264">
                  <c:v>5.3092460838498887</c:v>
                </c:pt>
                <c:pt idx="265">
                  <c:v>5.3092416140009719</c:v>
                </c:pt>
                <c:pt idx="266">
                  <c:v>5.3319683529129707</c:v>
                </c:pt>
                <c:pt idx="267">
                  <c:v>5.3319645848289072</c:v>
                </c:pt>
                <c:pt idx="268">
                  <c:v>5.331969407265774</c:v>
                </c:pt>
                <c:pt idx="269">
                  <c:v>5.34433340244661</c:v>
                </c:pt>
                <c:pt idx="270">
                  <c:v>5.3443312101910827</c:v>
                </c:pt>
                <c:pt idx="271">
                  <c:v>5.3443337241109816</c:v>
                </c:pt>
                <c:pt idx="272">
                  <c:v>5.3443329043329042</c:v>
                </c:pt>
                <c:pt idx="273">
                  <c:v>5.3844607571166403</c:v>
                </c:pt>
                <c:pt idx="274">
                  <c:v>5.3844592198581562</c:v>
                </c:pt>
                <c:pt idx="275">
                  <c:v>5.346616</c:v>
                </c:pt>
                <c:pt idx="276">
                  <c:v>5.346616</c:v>
                </c:pt>
                <c:pt idx="277">
                  <c:v>5.346616</c:v>
                </c:pt>
                <c:pt idx="278">
                  <c:v>5.1512799999999999</c:v>
                </c:pt>
                <c:pt idx="279">
                  <c:v>5.1512799999999999</c:v>
                </c:pt>
                <c:pt idx="280">
                  <c:v>5.1512799999999999</c:v>
                </c:pt>
                <c:pt idx="281">
                  <c:v>5.1226880000000001</c:v>
                </c:pt>
                <c:pt idx="282">
                  <c:v>5.1226880000000001</c:v>
                </c:pt>
                <c:pt idx="283">
                  <c:v>5.1226880000000001</c:v>
                </c:pt>
                <c:pt idx="284">
                  <c:v>5.1226880000000001</c:v>
                </c:pt>
                <c:pt idx="285">
                  <c:v>5.1201220000000003</c:v>
                </c:pt>
                <c:pt idx="286">
                  <c:v>5.1201220000000003</c:v>
                </c:pt>
                <c:pt idx="287">
                  <c:v>5.1135869999999999</c:v>
                </c:pt>
                <c:pt idx="288">
                  <c:v>5.1135869999999999</c:v>
                </c:pt>
                <c:pt idx="289">
                  <c:v>5.1135869999999999</c:v>
                </c:pt>
                <c:pt idx="290">
                  <c:v>5.1047370000000001</c:v>
                </c:pt>
                <c:pt idx="291">
                  <c:v>5.1047370000000001</c:v>
                </c:pt>
                <c:pt idx="292">
                  <c:v>5.1047370000000001</c:v>
                </c:pt>
                <c:pt idx="293">
                  <c:v>5.0858879999999997</c:v>
                </c:pt>
                <c:pt idx="294">
                  <c:v>5.0858879999999997</c:v>
                </c:pt>
                <c:pt idx="295">
                  <c:v>5.0858879999999997</c:v>
                </c:pt>
                <c:pt idx="296">
                  <c:v>5.0858879999999997</c:v>
                </c:pt>
                <c:pt idx="297">
                  <c:v>5.0871519999999997</c:v>
                </c:pt>
                <c:pt idx="298">
                  <c:v>5.0871519999999997</c:v>
                </c:pt>
                <c:pt idx="299">
                  <c:v>5.0760779999999999</c:v>
                </c:pt>
                <c:pt idx="300">
                  <c:v>5.0760779999999999</c:v>
                </c:pt>
                <c:pt idx="301">
                  <c:v>5.0760779999999999</c:v>
                </c:pt>
                <c:pt idx="302">
                  <c:v>5.0321199999999999</c:v>
                </c:pt>
                <c:pt idx="303">
                  <c:v>5.0321199999999999</c:v>
                </c:pt>
                <c:pt idx="304">
                  <c:v>5.0321199999999999</c:v>
                </c:pt>
                <c:pt idx="305">
                  <c:v>5.0297080000000003</c:v>
                </c:pt>
                <c:pt idx="306">
                  <c:v>5.0297080000000003</c:v>
                </c:pt>
                <c:pt idx="307">
                  <c:v>5.0297080000000003</c:v>
                </c:pt>
                <c:pt idx="308">
                  <c:v>5.0297080000000003</c:v>
                </c:pt>
                <c:pt idx="309">
                  <c:v>5.0143509999999996</c:v>
                </c:pt>
                <c:pt idx="310">
                  <c:v>5.0262799999999999</c:v>
                </c:pt>
                <c:pt idx="311">
                  <c:v>5.0197580000000004</c:v>
                </c:pt>
                <c:pt idx="312">
                  <c:v>5.0197580000000004</c:v>
                </c:pt>
                <c:pt idx="313">
                  <c:v>5.0197580000000004</c:v>
                </c:pt>
                <c:pt idx="314">
                  <c:v>5.0078560000000003</c:v>
                </c:pt>
                <c:pt idx="315">
                  <c:v>5.0078560000000003</c:v>
                </c:pt>
                <c:pt idx="316">
                  <c:v>5.0078560000000003</c:v>
                </c:pt>
                <c:pt idx="317">
                  <c:v>5.000051</c:v>
                </c:pt>
                <c:pt idx="318">
                  <c:v>5.000051</c:v>
                </c:pt>
                <c:pt idx="319">
                  <c:v>5.000051</c:v>
                </c:pt>
                <c:pt idx="320">
                  <c:v>5.000051</c:v>
                </c:pt>
                <c:pt idx="321">
                  <c:v>4.951956</c:v>
                </c:pt>
                <c:pt idx="322">
                  <c:v>4.9517819999999997</c:v>
                </c:pt>
                <c:pt idx="323">
                  <c:v>4.9436210000000003</c:v>
                </c:pt>
                <c:pt idx="324">
                  <c:v>4.9436210000000003</c:v>
                </c:pt>
                <c:pt idx="325">
                  <c:v>4.9436210000000003</c:v>
                </c:pt>
                <c:pt idx="326">
                  <c:v>4.8175150000000002</c:v>
                </c:pt>
                <c:pt idx="327">
                  <c:v>4.8175150000000002</c:v>
                </c:pt>
                <c:pt idx="328">
                  <c:v>4.8175150000000002</c:v>
                </c:pt>
                <c:pt idx="329">
                  <c:v>4.7028809999999996</c:v>
                </c:pt>
                <c:pt idx="330">
                  <c:v>4.7028809999999996</c:v>
                </c:pt>
                <c:pt idx="331">
                  <c:v>4.7028809999999996</c:v>
                </c:pt>
                <c:pt idx="332">
                  <c:v>4.7028809999999996</c:v>
                </c:pt>
                <c:pt idx="333">
                  <c:v>4.5713330000000001</c:v>
                </c:pt>
                <c:pt idx="334">
                  <c:v>4.5713330000000001</c:v>
                </c:pt>
                <c:pt idx="335">
                  <c:v>4.4959610000000003</c:v>
                </c:pt>
                <c:pt idx="336">
                  <c:v>4.4959610000000003</c:v>
                </c:pt>
                <c:pt idx="337">
                  <c:v>4.4959610000000003</c:v>
                </c:pt>
                <c:pt idx="338">
                  <c:v>4.4020270000000004</c:v>
                </c:pt>
                <c:pt idx="339">
                  <c:v>4.4020270000000004</c:v>
                </c:pt>
                <c:pt idx="340">
                  <c:v>4.4020270000000004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7A-47EA-92C9-C4FC8CE3A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576976"/>
        <c:axId val="564577368"/>
      </c:lineChart>
      <c:dateAx>
        <c:axId val="564576976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ES"/>
          </a:p>
        </c:txPr>
        <c:crossAx val="564577368"/>
        <c:crosses val="autoZero"/>
        <c:auto val="1"/>
        <c:lblOffset val="100"/>
        <c:baseTimeUnit val="months"/>
        <c:majorUnit val="24"/>
        <c:majorTimeUnit val="months"/>
      </c:dateAx>
      <c:valAx>
        <c:axId val="564577368"/>
        <c:scaling>
          <c:orientation val="minMax"/>
          <c:max val="7.5"/>
          <c:min val="3.5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56457697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382235115347422"/>
          <c:y val="7.1401752747008315E-2"/>
          <c:w val="0.29052849255087132"/>
          <c:h val="0.14988863680175571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517580666629617E-2"/>
          <c:y val="6.1596346019455267E-2"/>
          <c:w val="0.91731203706923248"/>
          <c:h val="0.81522688216898331"/>
        </c:manualLayout>
      </c:layout>
      <c:lineChart>
        <c:grouping val="standard"/>
        <c:varyColors val="0"/>
        <c:ser>
          <c:idx val="0"/>
          <c:order val="0"/>
          <c:tx>
            <c:strRef>
              <c:f>Cisco!$I$3</c:f>
              <c:strCache>
                <c:ptCount val="1"/>
                <c:pt idx="0">
                  <c:v>increase in the number of shares (vs. a year ago)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Cisco!$B$17:$B$345</c:f>
              <c:numCache>
                <c:formatCode>m/d/yyyy</c:formatCode>
                <c:ptCount val="329"/>
                <c:pt idx="0">
                  <c:v>33603</c:v>
                </c:pt>
                <c:pt idx="1">
                  <c:v>33634</c:v>
                </c:pt>
                <c:pt idx="2">
                  <c:v>33662</c:v>
                </c:pt>
                <c:pt idx="3">
                  <c:v>33694</c:v>
                </c:pt>
                <c:pt idx="4">
                  <c:v>33724</c:v>
                </c:pt>
                <c:pt idx="5">
                  <c:v>33753</c:v>
                </c:pt>
                <c:pt idx="6">
                  <c:v>33785</c:v>
                </c:pt>
                <c:pt idx="7">
                  <c:v>33816</c:v>
                </c:pt>
                <c:pt idx="8">
                  <c:v>33847</c:v>
                </c:pt>
                <c:pt idx="9">
                  <c:v>33877</c:v>
                </c:pt>
                <c:pt idx="10">
                  <c:v>33907</c:v>
                </c:pt>
                <c:pt idx="11">
                  <c:v>33938</c:v>
                </c:pt>
                <c:pt idx="12">
                  <c:v>33969</c:v>
                </c:pt>
                <c:pt idx="13">
                  <c:v>33998</c:v>
                </c:pt>
                <c:pt idx="14">
                  <c:v>34026</c:v>
                </c:pt>
                <c:pt idx="15">
                  <c:v>34059</c:v>
                </c:pt>
                <c:pt idx="16">
                  <c:v>34089</c:v>
                </c:pt>
                <c:pt idx="17">
                  <c:v>34120</c:v>
                </c:pt>
                <c:pt idx="18">
                  <c:v>34150</c:v>
                </c:pt>
                <c:pt idx="19">
                  <c:v>34180</c:v>
                </c:pt>
                <c:pt idx="20">
                  <c:v>34212</c:v>
                </c:pt>
                <c:pt idx="21">
                  <c:v>34242</c:v>
                </c:pt>
                <c:pt idx="22">
                  <c:v>34271</c:v>
                </c:pt>
                <c:pt idx="23">
                  <c:v>34303</c:v>
                </c:pt>
                <c:pt idx="24">
                  <c:v>34334</c:v>
                </c:pt>
                <c:pt idx="25">
                  <c:v>34365</c:v>
                </c:pt>
                <c:pt idx="26">
                  <c:v>34393</c:v>
                </c:pt>
                <c:pt idx="27">
                  <c:v>34424</c:v>
                </c:pt>
                <c:pt idx="28">
                  <c:v>34453</c:v>
                </c:pt>
                <c:pt idx="29">
                  <c:v>34485</c:v>
                </c:pt>
                <c:pt idx="30">
                  <c:v>34515</c:v>
                </c:pt>
                <c:pt idx="31">
                  <c:v>34544</c:v>
                </c:pt>
                <c:pt idx="32">
                  <c:v>34577</c:v>
                </c:pt>
                <c:pt idx="33">
                  <c:v>34607</c:v>
                </c:pt>
                <c:pt idx="34">
                  <c:v>34638</c:v>
                </c:pt>
                <c:pt idx="35">
                  <c:v>34668</c:v>
                </c:pt>
                <c:pt idx="36">
                  <c:v>34698</c:v>
                </c:pt>
                <c:pt idx="37">
                  <c:v>34730</c:v>
                </c:pt>
                <c:pt idx="38">
                  <c:v>34758</c:v>
                </c:pt>
                <c:pt idx="39">
                  <c:v>34789</c:v>
                </c:pt>
                <c:pt idx="40">
                  <c:v>34817</c:v>
                </c:pt>
                <c:pt idx="41">
                  <c:v>34850</c:v>
                </c:pt>
                <c:pt idx="42">
                  <c:v>34880</c:v>
                </c:pt>
                <c:pt idx="43">
                  <c:v>34911</c:v>
                </c:pt>
                <c:pt idx="44">
                  <c:v>34942</c:v>
                </c:pt>
                <c:pt idx="45">
                  <c:v>34971</c:v>
                </c:pt>
                <c:pt idx="46">
                  <c:v>35003</c:v>
                </c:pt>
                <c:pt idx="47">
                  <c:v>35033</c:v>
                </c:pt>
                <c:pt idx="48">
                  <c:v>35062</c:v>
                </c:pt>
                <c:pt idx="49">
                  <c:v>35095</c:v>
                </c:pt>
                <c:pt idx="50">
                  <c:v>35124</c:v>
                </c:pt>
                <c:pt idx="51">
                  <c:v>35153</c:v>
                </c:pt>
                <c:pt idx="52">
                  <c:v>35185</c:v>
                </c:pt>
                <c:pt idx="53">
                  <c:v>35216</c:v>
                </c:pt>
                <c:pt idx="54">
                  <c:v>35244</c:v>
                </c:pt>
                <c:pt idx="55">
                  <c:v>35277</c:v>
                </c:pt>
                <c:pt idx="56">
                  <c:v>35307</c:v>
                </c:pt>
                <c:pt idx="57">
                  <c:v>35338</c:v>
                </c:pt>
                <c:pt idx="58">
                  <c:v>35369</c:v>
                </c:pt>
                <c:pt idx="59">
                  <c:v>35398</c:v>
                </c:pt>
                <c:pt idx="60">
                  <c:v>35430</c:v>
                </c:pt>
                <c:pt idx="61">
                  <c:v>35461</c:v>
                </c:pt>
                <c:pt idx="62">
                  <c:v>35489</c:v>
                </c:pt>
                <c:pt idx="63">
                  <c:v>35520</c:v>
                </c:pt>
                <c:pt idx="64">
                  <c:v>35550</c:v>
                </c:pt>
                <c:pt idx="65">
                  <c:v>35580</c:v>
                </c:pt>
                <c:pt idx="66">
                  <c:v>35611</c:v>
                </c:pt>
                <c:pt idx="67">
                  <c:v>35642</c:v>
                </c:pt>
                <c:pt idx="68">
                  <c:v>35671</c:v>
                </c:pt>
                <c:pt idx="69">
                  <c:v>35703</c:v>
                </c:pt>
                <c:pt idx="70">
                  <c:v>35734</c:v>
                </c:pt>
                <c:pt idx="71">
                  <c:v>35762</c:v>
                </c:pt>
                <c:pt idx="72">
                  <c:v>35795</c:v>
                </c:pt>
                <c:pt idx="73">
                  <c:v>35825</c:v>
                </c:pt>
                <c:pt idx="74">
                  <c:v>35853</c:v>
                </c:pt>
                <c:pt idx="75">
                  <c:v>35885</c:v>
                </c:pt>
                <c:pt idx="76">
                  <c:v>35915</c:v>
                </c:pt>
                <c:pt idx="77">
                  <c:v>35944</c:v>
                </c:pt>
                <c:pt idx="78">
                  <c:v>35976</c:v>
                </c:pt>
                <c:pt idx="79">
                  <c:v>36007</c:v>
                </c:pt>
                <c:pt idx="80">
                  <c:v>36038</c:v>
                </c:pt>
                <c:pt idx="81">
                  <c:v>36068</c:v>
                </c:pt>
                <c:pt idx="82">
                  <c:v>36098</c:v>
                </c:pt>
                <c:pt idx="83">
                  <c:v>36129</c:v>
                </c:pt>
                <c:pt idx="84">
                  <c:v>36160</c:v>
                </c:pt>
                <c:pt idx="85">
                  <c:v>36189</c:v>
                </c:pt>
                <c:pt idx="86">
                  <c:v>36217</c:v>
                </c:pt>
                <c:pt idx="87">
                  <c:v>36250</c:v>
                </c:pt>
                <c:pt idx="88">
                  <c:v>36280</c:v>
                </c:pt>
                <c:pt idx="89">
                  <c:v>36311</c:v>
                </c:pt>
                <c:pt idx="90">
                  <c:v>36341</c:v>
                </c:pt>
                <c:pt idx="91">
                  <c:v>36371</c:v>
                </c:pt>
                <c:pt idx="92">
                  <c:v>36403</c:v>
                </c:pt>
                <c:pt idx="93">
                  <c:v>36433</c:v>
                </c:pt>
                <c:pt idx="94">
                  <c:v>36462</c:v>
                </c:pt>
                <c:pt idx="95">
                  <c:v>36494</c:v>
                </c:pt>
                <c:pt idx="96">
                  <c:v>36525</c:v>
                </c:pt>
                <c:pt idx="97">
                  <c:v>36556</c:v>
                </c:pt>
                <c:pt idx="98">
                  <c:v>36585</c:v>
                </c:pt>
                <c:pt idx="99">
                  <c:v>36616</c:v>
                </c:pt>
                <c:pt idx="100">
                  <c:v>36644</c:v>
                </c:pt>
                <c:pt idx="101">
                  <c:v>36677</c:v>
                </c:pt>
                <c:pt idx="102">
                  <c:v>36707</c:v>
                </c:pt>
                <c:pt idx="103">
                  <c:v>36738</c:v>
                </c:pt>
                <c:pt idx="104">
                  <c:v>36769</c:v>
                </c:pt>
                <c:pt idx="105">
                  <c:v>36798</c:v>
                </c:pt>
                <c:pt idx="106">
                  <c:v>36830</c:v>
                </c:pt>
                <c:pt idx="107">
                  <c:v>36860</c:v>
                </c:pt>
                <c:pt idx="108">
                  <c:v>36889</c:v>
                </c:pt>
                <c:pt idx="109">
                  <c:v>36922</c:v>
                </c:pt>
                <c:pt idx="110">
                  <c:v>36950</c:v>
                </c:pt>
                <c:pt idx="111">
                  <c:v>36980</c:v>
                </c:pt>
                <c:pt idx="112">
                  <c:v>37011</c:v>
                </c:pt>
                <c:pt idx="113">
                  <c:v>37042</c:v>
                </c:pt>
                <c:pt idx="114">
                  <c:v>37071</c:v>
                </c:pt>
                <c:pt idx="115">
                  <c:v>37103</c:v>
                </c:pt>
                <c:pt idx="116">
                  <c:v>37134</c:v>
                </c:pt>
                <c:pt idx="117">
                  <c:v>37162</c:v>
                </c:pt>
                <c:pt idx="118">
                  <c:v>37195</c:v>
                </c:pt>
                <c:pt idx="119">
                  <c:v>37225</c:v>
                </c:pt>
                <c:pt idx="120">
                  <c:v>37256</c:v>
                </c:pt>
                <c:pt idx="121">
                  <c:v>37287</c:v>
                </c:pt>
                <c:pt idx="122">
                  <c:v>37315</c:v>
                </c:pt>
                <c:pt idx="123">
                  <c:v>37344</c:v>
                </c:pt>
                <c:pt idx="124">
                  <c:v>37376</c:v>
                </c:pt>
                <c:pt idx="125">
                  <c:v>37407</c:v>
                </c:pt>
                <c:pt idx="126">
                  <c:v>37435</c:v>
                </c:pt>
                <c:pt idx="127">
                  <c:v>37468</c:v>
                </c:pt>
                <c:pt idx="128">
                  <c:v>37498</c:v>
                </c:pt>
                <c:pt idx="129">
                  <c:v>37529</c:v>
                </c:pt>
                <c:pt idx="130">
                  <c:v>37560</c:v>
                </c:pt>
                <c:pt idx="131">
                  <c:v>37589</c:v>
                </c:pt>
                <c:pt idx="132">
                  <c:v>37621</c:v>
                </c:pt>
                <c:pt idx="133">
                  <c:v>37652</c:v>
                </c:pt>
                <c:pt idx="134">
                  <c:v>37680</c:v>
                </c:pt>
                <c:pt idx="135">
                  <c:v>37711</c:v>
                </c:pt>
                <c:pt idx="136">
                  <c:v>37741</c:v>
                </c:pt>
                <c:pt idx="137">
                  <c:v>37771</c:v>
                </c:pt>
                <c:pt idx="138">
                  <c:v>37802</c:v>
                </c:pt>
                <c:pt idx="139">
                  <c:v>37833</c:v>
                </c:pt>
                <c:pt idx="140">
                  <c:v>37862</c:v>
                </c:pt>
                <c:pt idx="141">
                  <c:v>37894</c:v>
                </c:pt>
                <c:pt idx="142">
                  <c:v>37925</c:v>
                </c:pt>
                <c:pt idx="143">
                  <c:v>37953</c:v>
                </c:pt>
                <c:pt idx="144">
                  <c:v>37986</c:v>
                </c:pt>
                <c:pt idx="145">
                  <c:v>38016</c:v>
                </c:pt>
                <c:pt idx="146">
                  <c:v>38044</c:v>
                </c:pt>
                <c:pt idx="147">
                  <c:v>38077</c:v>
                </c:pt>
                <c:pt idx="148">
                  <c:v>38107</c:v>
                </c:pt>
                <c:pt idx="149">
                  <c:v>38138</c:v>
                </c:pt>
                <c:pt idx="150">
                  <c:v>38168</c:v>
                </c:pt>
                <c:pt idx="151">
                  <c:v>38198</c:v>
                </c:pt>
                <c:pt idx="152">
                  <c:v>38230</c:v>
                </c:pt>
                <c:pt idx="153">
                  <c:v>38260</c:v>
                </c:pt>
                <c:pt idx="154">
                  <c:v>38289</c:v>
                </c:pt>
                <c:pt idx="155">
                  <c:v>38321</c:v>
                </c:pt>
                <c:pt idx="156">
                  <c:v>38352</c:v>
                </c:pt>
                <c:pt idx="157">
                  <c:v>38383</c:v>
                </c:pt>
                <c:pt idx="158">
                  <c:v>38411</c:v>
                </c:pt>
                <c:pt idx="159">
                  <c:v>38442</c:v>
                </c:pt>
                <c:pt idx="160">
                  <c:v>38471</c:v>
                </c:pt>
                <c:pt idx="161">
                  <c:v>38503</c:v>
                </c:pt>
                <c:pt idx="162">
                  <c:v>38533</c:v>
                </c:pt>
                <c:pt idx="163">
                  <c:v>38562</c:v>
                </c:pt>
                <c:pt idx="164">
                  <c:v>38595</c:v>
                </c:pt>
                <c:pt idx="165">
                  <c:v>38625</c:v>
                </c:pt>
                <c:pt idx="166">
                  <c:v>38656</c:v>
                </c:pt>
                <c:pt idx="167">
                  <c:v>38686</c:v>
                </c:pt>
                <c:pt idx="168">
                  <c:v>38716</c:v>
                </c:pt>
                <c:pt idx="169">
                  <c:v>38748</c:v>
                </c:pt>
                <c:pt idx="170">
                  <c:v>38776</c:v>
                </c:pt>
                <c:pt idx="171">
                  <c:v>38807</c:v>
                </c:pt>
                <c:pt idx="172">
                  <c:v>38835</c:v>
                </c:pt>
                <c:pt idx="173">
                  <c:v>38868</c:v>
                </c:pt>
                <c:pt idx="174">
                  <c:v>38898</c:v>
                </c:pt>
                <c:pt idx="175">
                  <c:v>38929</c:v>
                </c:pt>
                <c:pt idx="176">
                  <c:v>38960</c:v>
                </c:pt>
                <c:pt idx="177">
                  <c:v>38989</c:v>
                </c:pt>
                <c:pt idx="178">
                  <c:v>39021</c:v>
                </c:pt>
                <c:pt idx="179">
                  <c:v>39051</c:v>
                </c:pt>
                <c:pt idx="180">
                  <c:v>39080</c:v>
                </c:pt>
                <c:pt idx="181">
                  <c:v>39113</c:v>
                </c:pt>
                <c:pt idx="182">
                  <c:v>39141</c:v>
                </c:pt>
                <c:pt idx="183">
                  <c:v>39171</c:v>
                </c:pt>
                <c:pt idx="184">
                  <c:v>39202</c:v>
                </c:pt>
                <c:pt idx="185">
                  <c:v>39233</c:v>
                </c:pt>
                <c:pt idx="186">
                  <c:v>39262</c:v>
                </c:pt>
                <c:pt idx="187">
                  <c:v>39294</c:v>
                </c:pt>
                <c:pt idx="188">
                  <c:v>39325</c:v>
                </c:pt>
                <c:pt idx="189">
                  <c:v>39353</c:v>
                </c:pt>
                <c:pt idx="190">
                  <c:v>39386</c:v>
                </c:pt>
                <c:pt idx="191">
                  <c:v>39416</c:v>
                </c:pt>
                <c:pt idx="192">
                  <c:v>39447</c:v>
                </c:pt>
                <c:pt idx="193">
                  <c:v>39478</c:v>
                </c:pt>
                <c:pt idx="194">
                  <c:v>39507</c:v>
                </c:pt>
                <c:pt idx="195">
                  <c:v>39538</c:v>
                </c:pt>
                <c:pt idx="196">
                  <c:v>39568</c:v>
                </c:pt>
                <c:pt idx="197">
                  <c:v>39598</c:v>
                </c:pt>
                <c:pt idx="198">
                  <c:v>39629</c:v>
                </c:pt>
                <c:pt idx="199">
                  <c:v>39660</c:v>
                </c:pt>
                <c:pt idx="200">
                  <c:v>39689</c:v>
                </c:pt>
                <c:pt idx="201">
                  <c:v>39721</c:v>
                </c:pt>
                <c:pt idx="202">
                  <c:v>39752</c:v>
                </c:pt>
                <c:pt idx="203">
                  <c:v>39780</c:v>
                </c:pt>
                <c:pt idx="204">
                  <c:v>39813</c:v>
                </c:pt>
                <c:pt idx="205">
                  <c:v>39843</c:v>
                </c:pt>
                <c:pt idx="206">
                  <c:v>39871</c:v>
                </c:pt>
                <c:pt idx="207">
                  <c:v>39903</c:v>
                </c:pt>
                <c:pt idx="208">
                  <c:v>39933</c:v>
                </c:pt>
                <c:pt idx="209">
                  <c:v>39962</c:v>
                </c:pt>
                <c:pt idx="210">
                  <c:v>39994</c:v>
                </c:pt>
                <c:pt idx="211">
                  <c:v>40025</c:v>
                </c:pt>
                <c:pt idx="212">
                  <c:v>40056</c:v>
                </c:pt>
                <c:pt idx="213">
                  <c:v>40086</c:v>
                </c:pt>
                <c:pt idx="214">
                  <c:v>40116</c:v>
                </c:pt>
                <c:pt idx="215">
                  <c:v>40147</c:v>
                </c:pt>
                <c:pt idx="216">
                  <c:v>40178</c:v>
                </c:pt>
                <c:pt idx="217">
                  <c:v>40207</c:v>
                </c:pt>
                <c:pt idx="218">
                  <c:v>40235</c:v>
                </c:pt>
                <c:pt idx="219">
                  <c:v>40268</c:v>
                </c:pt>
                <c:pt idx="220">
                  <c:v>40298</c:v>
                </c:pt>
                <c:pt idx="221">
                  <c:v>40329</c:v>
                </c:pt>
                <c:pt idx="222">
                  <c:v>40359</c:v>
                </c:pt>
                <c:pt idx="223">
                  <c:v>40389</c:v>
                </c:pt>
                <c:pt idx="224">
                  <c:v>40421</c:v>
                </c:pt>
                <c:pt idx="225">
                  <c:v>40451</c:v>
                </c:pt>
                <c:pt idx="226">
                  <c:v>40480</c:v>
                </c:pt>
                <c:pt idx="227">
                  <c:v>40512</c:v>
                </c:pt>
                <c:pt idx="228">
                  <c:v>40543</c:v>
                </c:pt>
                <c:pt idx="229">
                  <c:v>40574</c:v>
                </c:pt>
                <c:pt idx="230">
                  <c:v>40602</c:v>
                </c:pt>
                <c:pt idx="231">
                  <c:v>40633</c:v>
                </c:pt>
                <c:pt idx="232">
                  <c:v>40662</c:v>
                </c:pt>
                <c:pt idx="233">
                  <c:v>40694</c:v>
                </c:pt>
                <c:pt idx="234">
                  <c:v>40724</c:v>
                </c:pt>
                <c:pt idx="235">
                  <c:v>40753</c:v>
                </c:pt>
                <c:pt idx="236">
                  <c:v>40786</c:v>
                </c:pt>
                <c:pt idx="237">
                  <c:v>40816</c:v>
                </c:pt>
                <c:pt idx="238">
                  <c:v>40847</c:v>
                </c:pt>
                <c:pt idx="239">
                  <c:v>40877</c:v>
                </c:pt>
                <c:pt idx="240">
                  <c:v>40907</c:v>
                </c:pt>
                <c:pt idx="241">
                  <c:v>40939</c:v>
                </c:pt>
                <c:pt idx="242">
                  <c:v>40968</c:v>
                </c:pt>
                <c:pt idx="243">
                  <c:v>40998</c:v>
                </c:pt>
                <c:pt idx="244">
                  <c:v>41029</c:v>
                </c:pt>
                <c:pt idx="245">
                  <c:v>41060</c:v>
                </c:pt>
                <c:pt idx="246">
                  <c:v>41089</c:v>
                </c:pt>
                <c:pt idx="247">
                  <c:v>41121</c:v>
                </c:pt>
                <c:pt idx="248">
                  <c:v>41152</c:v>
                </c:pt>
                <c:pt idx="249">
                  <c:v>41180</c:v>
                </c:pt>
                <c:pt idx="250">
                  <c:v>41213</c:v>
                </c:pt>
                <c:pt idx="251">
                  <c:v>41243</c:v>
                </c:pt>
                <c:pt idx="252">
                  <c:v>41274</c:v>
                </c:pt>
                <c:pt idx="253">
                  <c:v>41305</c:v>
                </c:pt>
                <c:pt idx="254">
                  <c:v>41333</c:v>
                </c:pt>
                <c:pt idx="255">
                  <c:v>41362</c:v>
                </c:pt>
                <c:pt idx="256">
                  <c:v>41394</c:v>
                </c:pt>
                <c:pt idx="257">
                  <c:v>41425</c:v>
                </c:pt>
                <c:pt idx="258">
                  <c:v>41453</c:v>
                </c:pt>
                <c:pt idx="259">
                  <c:v>41486</c:v>
                </c:pt>
                <c:pt idx="260">
                  <c:v>41516</c:v>
                </c:pt>
                <c:pt idx="261">
                  <c:v>41547</c:v>
                </c:pt>
                <c:pt idx="262">
                  <c:v>41578</c:v>
                </c:pt>
                <c:pt idx="263">
                  <c:v>41608</c:v>
                </c:pt>
                <c:pt idx="264">
                  <c:v>41639</c:v>
                </c:pt>
                <c:pt idx="265">
                  <c:v>41670</c:v>
                </c:pt>
                <c:pt idx="266">
                  <c:v>41698</c:v>
                </c:pt>
                <c:pt idx="267">
                  <c:v>41729</c:v>
                </c:pt>
                <c:pt idx="268">
                  <c:v>41759</c:v>
                </c:pt>
                <c:pt idx="269">
                  <c:v>41790</c:v>
                </c:pt>
                <c:pt idx="270">
                  <c:v>41820</c:v>
                </c:pt>
                <c:pt idx="271">
                  <c:v>41851</c:v>
                </c:pt>
                <c:pt idx="272">
                  <c:v>41882</c:v>
                </c:pt>
                <c:pt idx="273">
                  <c:v>41912</c:v>
                </c:pt>
                <c:pt idx="274">
                  <c:v>41943</c:v>
                </c:pt>
                <c:pt idx="275">
                  <c:v>41973</c:v>
                </c:pt>
                <c:pt idx="276">
                  <c:v>42004</c:v>
                </c:pt>
                <c:pt idx="277">
                  <c:v>42034</c:v>
                </c:pt>
                <c:pt idx="278">
                  <c:v>42062</c:v>
                </c:pt>
                <c:pt idx="279">
                  <c:v>42094</c:v>
                </c:pt>
                <c:pt idx="280">
                  <c:v>42124</c:v>
                </c:pt>
                <c:pt idx="281">
                  <c:v>42153</c:v>
                </c:pt>
                <c:pt idx="282">
                  <c:v>42185</c:v>
                </c:pt>
                <c:pt idx="283">
                  <c:v>42216</c:v>
                </c:pt>
                <c:pt idx="284">
                  <c:v>42247</c:v>
                </c:pt>
                <c:pt idx="285">
                  <c:v>42277</c:v>
                </c:pt>
                <c:pt idx="286">
                  <c:v>42307</c:v>
                </c:pt>
                <c:pt idx="287">
                  <c:v>42338</c:v>
                </c:pt>
                <c:pt idx="288">
                  <c:v>42369</c:v>
                </c:pt>
                <c:pt idx="289">
                  <c:v>42398</c:v>
                </c:pt>
                <c:pt idx="290">
                  <c:v>42429</c:v>
                </c:pt>
                <c:pt idx="291">
                  <c:v>42460</c:v>
                </c:pt>
                <c:pt idx="292">
                  <c:v>42489</c:v>
                </c:pt>
                <c:pt idx="293">
                  <c:v>42521</c:v>
                </c:pt>
                <c:pt idx="294">
                  <c:v>42551</c:v>
                </c:pt>
                <c:pt idx="295">
                  <c:v>42580</c:v>
                </c:pt>
                <c:pt idx="296">
                  <c:v>42613</c:v>
                </c:pt>
                <c:pt idx="297">
                  <c:v>42643</c:v>
                </c:pt>
                <c:pt idx="298">
                  <c:v>42674</c:v>
                </c:pt>
                <c:pt idx="299">
                  <c:v>42704</c:v>
                </c:pt>
                <c:pt idx="300">
                  <c:v>42734</c:v>
                </c:pt>
                <c:pt idx="301">
                  <c:v>42766</c:v>
                </c:pt>
                <c:pt idx="302">
                  <c:v>42794</c:v>
                </c:pt>
                <c:pt idx="303">
                  <c:v>42825</c:v>
                </c:pt>
                <c:pt idx="304">
                  <c:v>42853</c:v>
                </c:pt>
                <c:pt idx="305">
                  <c:v>42886</c:v>
                </c:pt>
                <c:pt idx="306">
                  <c:v>42916</c:v>
                </c:pt>
                <c:pt idx="307">
                  <c:v>42947</c:v>
                </c:pt>
                <c:pt idx="308">
                  <c:v>42978</c:v>
                </c:pt>
                <c:pt idx="309">
                  <c:v>43007</c:v>
                </c:pt>
                <c:pt idx="310">
                  <c:v>43039</c:v>
                </c:pt>
                <c:pt idx="311">
                  <c:v>43069</c:v>
                </c:pt>
                <c:pt idx="312">
                  <c:v>43098</c:v>
                </c:pt>
                <c:pt idx="313">
                  <c:v>43131</c:v>
                </c:pt>
                <c:pt idx="314">
                  <c:v>43159</c:v>
                </c:pt>
                <c:pt idx="315">
                  <c:v>43189</c:v>
                </c:pt>
                <c:pt idx="316">
                  <c:v>43220</c:v>
                </c:pt>
                <c:pt idx="317">
                  <c:v>43251</c:v>
                </c:pt>
                <c:pt idx="318">
                  <c:v>43280</c:v>
                </c:pt>
                <c:pt idx="319">
                  <c:v>43312</c:v>
                </c:pt>
                <c:pt idx="320">
                  <c:v>43343</c:v>
                </c:pt>
                <c:pt idx="321">
                  <c:v>43371</c:v>
                </c:pt>
                <c:pt idx="322">
                  <c:v>43404</c:v>
                </c:pt>
                <c:pt idx="323">
                  <c:v>43434</c:v>
                </c:pt>
                <c:pt idx="324">
                  <c:v>43465</c:v>
                </c:pt>
                <c:pt idx="325">
                  <c:v>43496</c:v>
                </c:pt>
                <c:pt idx="326">
                  <c:v>43524</c:v>
                </c:pt>
                <c:pt idx="327">
                  <c:v>43553</c:v>
                </c:pt>
                <c:pt idx="328">
                  <c:v>43585</c:v>
                </c:pt>
              </c:numCache>
            </c:numRef>
          </c:cat>
          <c:val>
            <c:numRef>
              <c:f>Cisco!$I$17:$I$345</c:f>
              <c:numCache>
                <c:formatCode>0%</c:formatCode>
                <c:ptCount val="329"/>
                <c:pt idx="0">
                  <c:v>6.3006946616321668E-2</c:v>
                </c:pt>
                <c:pt idx="1">
                  <c:v>6.2906331945989269E-2</c:v>
                </c:pt>
                <c:pt idx="2">
                  <c:v>6.3287127489302986E-2</c:v>
                </c:pt>
                <c:pt idx="3">
                  <c:v>7.5277239523612094E-2</c:v>
                </c:pt>
                <c:pt idx="4">
                  <c:v>7.4968376818332905E-2</c:v>
                </c:pt>
                <c:pt idx="5">
                  <c:v>7.5293199052468784E-2</c:v>
                </c:pt>
                <c:pt idx="6">
                  <c:v>6.5000435123705014E-2</c:v>
                </c:pt>
                <c:pt idx="7">
                  <c:v>6.5067366956911732E-2</c:v>
                </c:pt>
                <c:pt idx="8">
                  <c:v>6.4951789204424681E-2</c:v>
                </c:pt>
                <c:pt idx="9">
                  <c:v>7.1124417136701812E-2</c:v>
                </c:pt>
                <c:pt idx="10">
                  <c:v>5.397458385304299E-2</c:v>
                </c:pt>
                <c:pt idx="11">
                  <c:v>5.4022686607774872E-2</c:v>
                </c:pt>
                <c:pt idx="12">
                  <c:v>4.7231737690372144E-2</c:v>
                </c:pt>
                <c:pt idx="13">
                  <c:v>4.7213176918249555E-2</c:v>
                </c:pt>
                <c:pt idx="14">
                  <c:v>4.725203110566234E-2</c:v>
                </c:pt>
                <c:pt idx="15">
                  <c:v>2.7425922865148777E-2</c:v>
                </c:pt>
                <c:pt idx="16">
                  <c:v>2.7537505815725227E-2</c:v>
                </c:pt>
                <c:pt idx="17">
                  <c:v>3.3518533527810757E-2</c:v>
                </c:pt>
                <c:pt idx="18">
                  <c:v>3.3605213275879731E-2</c:v>
                </c:pt>
                <c:pt idx="19">
                  <c:v>3.3706662255098774E-2</c:v>
                </c:pt>
                <c:pt idx="20">
                  <c:v>3.3619897589407977E-2</c:v>
                </c:pt>
                <c:pt idx="21">
                  <c:v>3.4486435020403272E-2</c:v>
                </c:pt>
                <c:pt idx="22">
                  <c:v>2.9013614270647858E-2</c:v>
                </c:pt>
                <c:pt idx="23">
                  <c:v>2.8936932045393826E-2</c:v>
                </c:pt>
                <c:pt idx="24">
                  <c:v>1.5128121920049864E-2</c:v>
                </c:pt>
                <c:pt idx="25">
                  <c:v>1.5054580773513404E-2</c:v>
                </c:pt>
                <c:pt idx="26">
                  <c:v>3.937692255665004E-2</c:v>
                </c:pt>
                <c:pt idx="27">
                  <c:v>3.934812466237414E-2</c:v>
                </c:pt>
                <c:pt idx="28">
                  <c:v>5.0300888293367541E-2</c:v>
                </c:pt>
                <c:pt idx="29">
                  <c:v>4.4049681338762747E-2</c:v>
                </c:pt>
                <c:pt idx="30">
                  <c:v>4.4028975744156318E-2</c:v>
                </c:pt>
                <c:pt idx="31">
                  <c:v>4.9531962401176077E-2</c:v>
                </c:pt>
                <c:pt idx="32">
                  <c:v>6.6737749510857869E-2</c:v>
                </c:pt>
                <c:pt idx="33">
                  <c:v>5.961328092791196E-2</c:v>
                </c:pt>
                <c:pt idx="34">
                  <c:v>4.1563747299583342E-2</c:v>
                </c:pt>
                <c:pt idx="35">
                  <c:v>4.1542360673612277E-2</c:v>
                </c:pt>
                <c:pt idx="36">
                  <c:v>4.1528764922885708E-2</c:v>
                </c:pt>
                <c:pt idx="37">
                  <c:v>5.7148578071465561E-2</c:v>
                </c:pt>
                <c:pt idx="38">
                  <c:v>3.2443091935213442E-2</c:v>
                </c:pt>
                <c:pt idx="39">
                  <c:v>6.0472656459211072E-2</c:v>
                </c:pt>
                <c:pt idx="40">
                  <c:v>4.9451807803680303E-2</c:v>
                </c:pt>
                <c:pt idx="41">
                  <c:v>4.9478733497327898E-2</c:v>
                </c:pt>
                <c:pt idx="42">
                  <c:v>5.9895488177342582E-2</c:v>
                </c:pt>
                <c:pt idx="43">
                  <c:v>5.4317209760030405E-2</c:v>
                </c:pt>
                <c:pt idx="44">
                  <c:v>3.7390308860941301E-2</c:v>
                </c:pt>
                <c:pt idx="45">
                  <c:v>3.7417052376633064E-2</c:v>
                </c:pt>
                <c:pt idx="46">
                  <c:v>5.6453447351066277E-2</c:v>
                </c:pt>
                <c:pt idx="47">
                  <c:v>6.1888937104076724E-2</c:v>
                </c:pt>
                <c:pt idx="48">
                  <c:v>6.1869980499006383E-2</c:v>
                </c:pt>
                <c:pt idx="49">
                  <c:v>5.620159497741084E-2</c:v>
                </c:pt>
                <c:pt idx="50">
                  <c:v>5.6183723006468345E-2</c:v>
                </c:pt>
                <c:pt idx="51">
                  <c:v>5.2466488750498197E-2</c:v>
                </c:pt>
                <c:pt idx="52">
                  <c:v>5.2441619437347819E-2</c:v>
                </c:pt>
                <c:pt idx="53">
                  <c:v>5.804049516457388E-2</c:v>
                </c:pt>
                <c:pt idx="54">
                  <c:v>4.7628956533381839E-2</c:v>
                </c:pt>
                <c:pt idx="55">
                  <c:v>0.18304211019782346</c:v>
                </c:pt>
                <c:pt idx="56">
                  <c:v>0.19278977476449999</c:v>
                </c:pt>
                <c:pt idx="57">
                  <c:v>0.19278208900600857</c:v>
                </c:pt>
                <c:pt idx="58">
                  <c:v>0.19247487900335924</c:v>
                </c:pt>
                <c:pt idx="59">
                  <c:v>0.18639576828403981</c:v>
                </c:pt>
                <c:pt idx="60">
                  <c:v>0.18638918600959942</c:v>
                </c:pt>
                <c:pt idx="61">
                  <c:v>0.18987443227421541</c:v>
                </c:pt>
                <c:pt idx="62">
                  <c:v>0.18986822406924708</c:v>
                </c:pt>
                <c:pt idx="63">
                  <c:v>0.1735579769114648</c:v>
                </c:pt>
                <c:pt idx="64">
                  <c:v>0.17357051085389275</c:v>
                </c:pt>
                <c:pt idx="65">
                  <c:v>0.16736023283626844</c:v>
                </c:pt>
                <c:pt idx="66">
                  <c:v>0.17695591016519963</c:v>
                </c:pt>
                <c:pt idx="67">
                  <c:v>4.2236285579420274E-2</c:v>
                </c:pt>
                <c:pt idx="68">
                  <c:v>3.3706958890939109E-2</c:v>
                </c:pt>
                <c:pt idx="69">
                  <c:v>3.8382016059485435E-2</c:v>
                </c:pt>
                <c:pt idx="70">
                  <c:v>3.5166886703897893E-2</c:v>
                </c:pt>
                <c:pt idx="71">
                  <c:v>3.5164757465386609E-2</c:v>
                </c:pt>
                <c:pt idx="72">
                  <c:v>4.1894764265303142E-2</c:v>
                </c:pt>
                <c:pt idx="73">
                  <c:v>2.901321521252842E-2</c:v>
                </c:pt>
                <c:pt idx="74">
                  <c:v>2.9012410338796313E-2</c:v>
                </c:pt>
                <c:pt idx="75">
                  <c:v>2.7697797559760762E-2</c:v>
                </c:pt>
                <c:pt idx="76">
                  <c:v>2.7697836873100234E-2</c:v>
                </c:pt>
                <c:pt idx="77">
                  <c:v>2.7696547954590978E-2</c:v>
                </c:pt>
                <c:pt idx="78">
                  <c:v>3.284050549461992E-2</c:v>
                </c:pt>
                <c:pt idx="79">
                  <c:v>3.2844671731490305E-2</c:v>
                </c:pt>
                <c:pt idx="80">
                  <c:v>3.2845682549092592E-2</c:v>
                </c:pt>
                <c:pt idx="81">
                  <c:v>3.7761089502468259E-2</c:v>
                </c:pt>
                <c:pt idx="82">
                  <c:v>3.7749469465657715E-2</c:v>
                </c:pt>
                <c:pt idx="83">
                  <c:v>3.8790038440008612E-2</c:v>
                </c:pt>
                <c:pt idx="84">
                  <c:v>3.746977136312446E-2</c:v>
                </c:pt>
                <c:pt idx="85">
                  <c:v>3.7464779084738664E-2</c:v>
                </c:pt>
                <c:pt idx="86">
                  <c:v>3.7469699705119819E-2</c:v>
                </c:pt>
                <c:pt idx="87">
                  <c:v>4.0868316445859421E-2</c:v>
                </c:pt>
                <c:pt idx="88">
                  <c:v>4.0868605148433046E-2</c:v>
                </c:pt>
                <c:pt idx="89">
                  <c:v>4.0873709208283371E-2</c:v>
                </c:pt>
                <c:pt idx="90">
                  <c:v>4.5468950650135564E-2</c:v>
                </c:pt>
                <c:pt idx="91">
                  <c:v>4.5465286373022273E-2</c:v>
                </c:pt>
                <c:pt idx="92">
                  <c:v>4.5462559881462639E-2</c:v>
                </c:pt>
                <c:pt idx="93">
                  <c:v>3.583041290696598E-2</c:v>
                </c:pt>
                <c:pt idx="94">
                  <c:v>5.0642696228724526E-2</c:v>
                </c:pt>
                <c:pt idx="95">
                  <c:v>4.959224197560097E-2</c:v>
                </c:pt>
                <c:pt idx="96">
                  <c:v>8.3318750593990076E-2</c:v>
                </c:pt>
                <c:pt idx="97">
                  <c:v>8.33187797854269E-2</c:v>
                </c:pt>
                <c:pt idx="98">
                  <c:v>8.3318111938726069E-2</c:v>
                </c:pt>
                <c:pt idx="99">
                  <c:v>7.1006854049569634E-2</c:v>
                </c:pt>
                <c:pt idx="100">
                  <c:v>7.1007196083238355E-2</c:v>
                </c:pt>
                <c:pt idx="101">
                  <c:v>8.8804598501167842E-2</c:v>
                </c:pt>
                <c:pt idx="102">
                  <c:v>8.0250915106181653E-2</c:v>
                </c:pt>
                <c:pt idx="103">
                  <c:v>8.0249360851806895E-2</c:v>
                </c:pt>
                <c:pt idx="104">
                  <c:v>8.0251126845712895E-2</c:v>
                </c:pt>
                <c:pt idx="105">
                  <c:v>8.0251016477208115E-2</c:v>
                </c:pt>
                <c:pt idx="106">
                  <c:v>6.5022990818503823E-2</c:v>
                </c:pt>
                <c:pt idx="107">
                  <c:v>6.5024342894922871E-2</c:v>
                </c:pt>
                <c:pt idx="108">
                  <c:v>2.6512874520372431E-2</c:v>
                </c:pt>
                <c:pt idx="109">
                  <c:v>5.1839544732627862E-2</c:v>
                </c:pt>
                <c:pt idx="110">
                  <c:v>5.1840207385548398E-2</c:v>
                </c:pt>
                <c:pt idx="111">
                  <c:v>6.3421695445053938E-2</c:v>
                </c:pt>
                <c:pt idx="112">
                  <c:v>6.3421381315333702E-2</c:v>
                </c:pt>
                <c:pt idx="113">
                  <c:v>4.6040053996065922E-2</c:v>
                </c:pt>
                <c:pt idx="114">
                  <c:v>4.2016339961422844E-2</c:v>
                </c:pt>
                <c:pt idx="115">
                  <c:v>4.2015073795967028E-2</c:v>
                </c:pt>
                <c:pt idx="116">
                  <c:v>4.2015069755299672E-2</c:v>
                </c:pt>
                <c:pt idx="117">
                  <c:v>4.4157978827986666E-2</c:v>
                </c:pt>
                <c:pt idx="118">
                  <c:v>4.4158597601077432E-2</c:v>
                </c:pt>
                <c:pt idx="119">
                  <c:v>4.4285194249714666E-2</c:v>
                </c:pt>
                <c:pt idx="120">
                  <c:v>4.4285163335751943E-2</c:v>
                </c:pt>
                <c:pt idx="121">
                  <c:v>1.9140471953369875E-2</c:v>
                </c:pt>
                <c:pt idx="122">
                  <c:v>1.7278164492318782E-2</c:v>
                </c:pt>
                <c:pt idx="123">
                  <c:v>6.1988791788600839E-3</c:v>
                </c:pt>
                <c:pt idx="124">
                  <c:v>6.1988171213214205E-3</c:v>
                </c:pt>
                <c:pt idx="125">
                  <c:v>5.5219850076377863E-3</c:v>
                </c:pt>
                <c:pt idx="126">
                  <c:v>-3.2801414632599446E-4</c:v>
                </c:pt>
                <c:pt idx="127">
                  <c:v>-3.264519246430897E-4</c:v>
                </c:pt>
                <c:pt idx="128">
                  <c:v>-4.5172709652882004E-3</c:v>
                </c:pt>
                <c:pt idx="129">
                  <c:v>-6.560486889389372E-3</c:v>
                </c:pt>
                <c:pt idx="130">
                  <c:v>-6.5608901308662482E-3</c:v>
                </c:pt>
                <c:pt idx="131">
                  <c:v>-6.6809383816839318E-3</c:v>
                </c:pt>
                <c:pt idx="132">
                  <c:v>-6.6806390114140246E-3</c:v>
                </c:pt>
                <c:pt idx="133">
                  <c:v>-6.6807648240175821E-3</c:v>
                </c:pt>
                <c:pt idx="134">
                  <c:v>-2.8633359916113932E-2</c:v>
                </c:pt>
                <c:pt idx="135">
                  <c:v>-2.8632761735144063E-2</c:v>
                </c:pt>
                <c:pt idx="136">
                  <c:v>-2.8632797531975895E-2</c:v>
                </c:pt>
                <c:pt idx="137">
                  <c:v>-4.0707471385276861E-2</c:v>
                </c:pt>
                <c:pt idx="138">
                  <c:v>-4.0706111588330485E-2</c:v>
                </c:pt>
                <c:pt idx="139">
                  <c:v>-4.0706548201590143E-2</c:v>
                </c:pt>
                <c:pt idx="140">
                  <c:v>-3.6667603774431901E-2</c:v>
                </c:pt>
                <c:pt idx="141">
                  <c:v>-4.6397182770824941E-2</c:v>
                </c:pt>
                <c:pt idx="142">
                  <c:v>-4.6397231437082742E-2</c:v>
                </c:pt>
                <c:pt idx="143">
                  <c:v>-5.2507366296761782E-2</c:v>
                </c:pt>
                <c:pt idx="144">
                  <c:v>-5.2507821616349371E-2</c:v>
                </c:pt>
                <c:pt idx="145">
                  <c:v>-5.2507977244535597E-2</c:v>
                </c:pt>
                <c:pt idx="146">
                  <c:v>-3.3621312276511772E-2</c:v>
                </c:pt>
                <c:pt idx="147">
                  <c:v>-3.3620781528873822E-2</c:v>
                </c:pt>
                <c:pt idx="148">
                  <c:v>-3.3620647363594713E-2</c:v>
                </c:pt>
                <c:pt idx="149">
                  <c:v>-3.6651681822740478E-2</c:v>
                </c:pt>
                <c:pt idx="150">
                  <c:v>-3.6652192409211026E-2</c:v>
                </c:pt>
                <c:pt idx="151">
                  <c:v>-3.665205987067266E-2</c:v>
                </c:pt>
                <c:pt idx="152">
                  <c:v>-3.6653152717672777E-2</c:v>
                </c:pt>
                <c:pt idx="153">
                  <c:v>-4.2807482128601082E-2</c:v>
                </c:pt>
                <c:pt idx="154">
                  <c:v>-4.2502994154029916E-2</c:v>
                </c:pt>
                <c:pt idx="155">
                  <c:v>-4.6151434185227269E-2</c:v>
                </c:pt>
                <c:pt idx="156">
                  <c:v>-4.6152167554610712E-2</c:v>
                </c:pt>
                <c:pt idx="157">
                  <c:v>-4.6151531924871092E-2</c:v>
                </c:pt>
                <c:pt idx="158">
                  <c:v>-5.9482254304522142E-2</c:v>
                </c:pt>
                <c:pt idx="159">
                  <c:v>-5.9481483185431783E-2</c:v>
                </c:pt>
                <c:pt idx="160">
                  <c:v>-5.9482904409938531E-2</c:v>
                </c:pt>
                <c:pt idx="161">
                  <c:v>-5.4842868062633388E-2</c:v>
                </c:pt>
                <c:pt idx="162">
                  <c:v>-5.4842922951335749E-2</c:v>
                </c:pt>
                <c:pt idx="163">
                  <c:v>-5.4842703897129086E-2</c:v>
                </c:pt>
                <c:pt idx="164">
                  <c:v>-5.4841851177699019E-2</c:v>
                </c:pt>
                <c:pt idx="165">
                  <c:v>-5.6497433316093248E-2</c:v>
                </c:pt>
                <c:pt idx="166">
                  <c:v>-5.6798128875169662E-2</c:v>
                </c:pt>
                <c:pt idx="167">
                  <c:v>-6.7154285394726565E-2</c:v>
                </c:pt>
                <c:pt idx="168">
                  <c:v>-6.7153839869899312E-2</c:v>
                </c:pt>
                <c:pt idx="169">
                  <c:v>-6.7154147106786133E-2</c:v>
                </c:pt>
                <c:pt idx="170">
                  <c:v>-4.8482845087945314E-2</c:v>
                </c:pt>
                <c:pt idx="171">
                  <c:v>-4.8483274053710446E-2</c:v>
                </c:pt>
                <c:pt idx="172">
                  <c:v>-4.8482720622661457E-2</c:v>
                </c:pt>
                <c:pt idx="173">
                  <c:v>-4.4759981679809324E-2</c:v>
                </c:pt>
                <c:pt idx="174">
                  <c:v>-4.4759338011506999E-2</c:v>
                </c:pt>
                <c:pt idx="175">
                  <c:v>-4.4760375954192688E-2</c:v>
                </c:pt>
                <c:pt idx="176">
                  <c:v>-4.4761186671084419E-2</c:v>
                </c:pt>
                <c:pt idx="177">
                  <c:v>-3.2603448658411915E-2</c:v>
                </c:pt>
                <c:pt idx="178">
                  <c:v>-3.2602243618798044E-2</c:v>
                </c:pt>
                <c:pt idx="179">
                  <c:v>-1.1368258382755347E-2</c:v>
                </c:pt>
                <c:pt idx="180">
                  <c:v>-1.1367595899754557E-2</c:v>
                </c:pt>
                <c:pt idx="181">
                  <c:v>-1.1368174702338085E-2</c:v>
                </c:pt>
                <c:pt idx="182">
                  <c:v>-1.7970151280610414E-2</c:v>
                </c:pt>
                <c:pt idx="183">
                  <c:v>-1.7970244846201577E-2</c:v>
                </c:pt>
                <c:pt idx="184">
                  <c:v>-1.7969728736881629E-2</c:v>
                </c:pt>
                <c:pt idx="185">
                  <c:v>-5.465868650796013E-3</c:v>
                </c:pt>
                <c:pt idx="186">
                  <c:v>-5.4670208399628661E-3</c:v>
                </c:pt>
                <c:pt idx="187">
                  <c:v>-5.4665131723223848E-3</c:v>
                </c:pt>
                <c:pt idx="188">
                  <c:v>-5.4656567876310014E-3</c:v>
                </c:pt>
                <c:pt idx="189">
                  <c:v>3.4195009161170908E-3</c:v>
                </c:pt>
                <c:pt idx="190">
                  <c:v>3.418853601925953E-3</c:v>
                </c:pt>
                <c:pt idx="191">
                  <c:v>-9.4742360725941221E-4</c:v>
                </c:pt>
                <c:pt idx="192">
                  <c:v>-9.4767890326996618E-4</c:v>
                </c:pt>
                <c:pt idx="193">
                  <c:v>-9.4669085111198648E-4</c:v>
                </c:pt>
                <c:pt idx="194">
                  <c:v>-1.3085169258415186E-2</c:v>
                </c:pt>
                <c:pt idx="195">
                  <c:v>-1.3085896145378806E-2</c:v>
                </c:pt>
                <c:pt idx="196">
                  <c:v>-1.3085262659495944E-2</c:v>
                </c:pt>
                <c:pt idx="197">
                  <c:v>-2.7032089539057447E-2</c:v>
                </c:pt>
                <c:pt idx="198">
                  <c:v>-2.7031854582609149E-2</c:v>
                </c:pt>
                <c:pt idx="199">
                  <c:v>-2.7032031964599135E-2</c:v>
                </c:pt>
                <c:pt idx="200">
                  <c:v>-2.7032163536178433E-2</c:v>
                </c:pt>
                <c:pt idx="201">
                  <c:v>-3.4125714071115532E-2</c:v>
                </c:pt>
                <c:pt idx="202">
                  <c:v>-3.4125666844847302E-2</c:v>
                </c:pt>
                <c:pt idx="203">
                  <c:v>-3.4923110387415246E-2</c:v>
                </c:pt>
                <c:pt idx="204">
                  <c:v>-3.4923522478077507E-2</c:v>
                </c:pt>
                <c:pt idx="205">
                  <c:v>-3.4923198262255095E-2</c:v>
                </c:pt>
                <c:pt idx="206">
                  <c:v>-2.0798757000044521E-2</c:v>
                </c:pt>
                <c:pt idx="207">
                  <c:v>-2.0799182807254235E-2</c:v>
                </c:pt>
                <c:pt idx="208">
                  <c:v>-2.079872433991492E-2</c:v>
                </c:pt>
                <c:pt idx="209">
                  <c:v>-2.3573558771514236E-2</c:v>
                </c:pt>
                <c:pt idx="210">
                  <c:v>-2.3574169453319471E-2</c:v>
                </c:pt>
                <c:pt idx="211">
                  <c:v>-2.3574359795743294E-2</c:v>
                </c:pt>
                <c:pt idx="212">
                  <c:v>-2.3574215244269281E-2</c:v>
                </c:pt>
                <c:pt idx="213">
                  <c:v>-1.5920431062236284E-2</c:v>
                </c:pt>
                <c:pt idx="214">
                  <c:v>-1.5919987048592099E-2</c:v>
                </c:pt>
                <c:pt idx="215">
                  <c:v>-1.7506334563850312E-2</c:v>
                </c:pt>
                <c:pt idx="216">
                  <c:v>-1.7505979084855627E-2</c:v>
                </c:pt>
                <c:pt idx="217">
                  <c:v>-1.7507641048219225E-2</c:v>
                </c:pt>
                <c:pt idx="218">
                  <c:v>-1.9081696690098848E-2</c:v>
                </c:pt>
                <c:pt idx="219">
                  <c:v>-1.908107346719734E-2</c:v>
                </c:pt>
                <c:pt idx="220">
                  <c:v>-1.9081733399378131E-2</c:v>
                </c:pt>
                <c:pt idx="221">
                  <c:v>-9.8366915200160943E-3</c:v>
                </c:pt>
                <c:pt idx="222">
                  <c:v>-9.8349850065756472E-3</c:v>
                </c:pt>
                <c:pt idx="223">
                  <c:v>-9.8354009613255133E-3</c:v>
                </c:pt>
                <c:pt idx="224">
                  <c:v>-9.8357961089415857E-3</c:v>
                </c:pt>
                <c:pt idx="225">
                  <c:v>-3.5312322553826547E-2</c:v>
                </c:pt>
                <c:pt idx="226">
                  <c:v>-3.5312802670051879E-2</c:v>
                </c:pt>
                <c:pt idx="227">
                  <c:v>-3.6475009788397017E-2</c:v>
                </c:pt>
                <c:pt idx="228">
                  <c:v>-3.6474611536188029E-2</c:v>
                </c:pt>
                <c:pt idx="229">
                  <c:v>-3.6474136072917274E-2</c:v>
                </c:pt>
                <c:pt idx="230">
                  <c:v>-3.4518572674927639E-2</c:v>
                </c:pt>
                <c:pt idx="231">
                  <c:v>-3.4518482441387222E-2</c:v>
                </c:pt>
                <c:pt idx="232">
                  <c:v>-3.4519744467516489E-2</c:v>
                </c:pt>
                <c:pt idx="233">
                  <c:v>-3.6939920662341752E-2</c:v>
                </c:pt>
                <c:pt idx="234">
                  <c:v>-3.6939967157937237E-2</c:v>
                </c:pt>
                <c:pt idx="235">
                  <c:v>-3.6939007751812691E-2</c:v>
                </c:pt>
                <c:pt idx="236">
                  <c:v>-3.6939019170696308E-2</c:v>
                </c:pt>
                <c:pt idx="237">
                  <c:v>-3.6182384307824722E-2</c:v>
                </c:pt>
                <c:pt idx="238">
                  <c:v>-3.9379788382652658E-2</c:v>
                </c:pt>
                <c:pt idx="239">
                  <c:v>-3.011090147636386E-2</c:v>
                </c:pt>
                <c:pt idx="240">
                  <c:v>-3.0112137144859608E-2</c:v>
                </c:pt>
                <c:pt idx="241">
                  <c:v>-3.0111380343521121E-2</c:v>
                </c:pt>
                <c:pt idx="242">
                  <c:v>-2.5697347551015048E-2</c:v>
                </c:pt>
                <c:pt idx="243">
                  <c:v>-2.5697945073673178E-2</c:v>
                </c:pt>
                <c:pt idx="244">
                  <c:v>-2.5696831740336767E-2</c:v>
                </c:pt>
                <c:pt idx="245">
                  <c:v>-2.6054593247076263E-2</c:v>
                </c:pt>
                <c:pt idx="246">
                  <c:v>-2.6054432047735165E-2</c:v>
                </c:pt>
                <c:pt idx="247">
                  <c:v>-2.60549609452706E-2</c:v>
                </c:pt>
                <c:pt idx="248">
                  <c:v>-2.6055196737357122E-2</c:v>
                </c:pt>
                <c:pt idx="249">
                  <c:v>-1.4937307723911997E-2</c:v>
                </c:pt>
                <c:pt idx="250">
                  <c:v>-1.1658870103927854E-2</c:v>
                </c:pt>
                <c:pt idx="251">
                  <c:v>-1.2391431873502889E-2</c:v>
                </c:pt>
                <c:pt idx="252">
                  <c:v>-1.2390198593617119E-2</c:v>
                </c:pt>
                <c:pt idx="253">
                  <c:v>-1.2391483778807166E-2</c:v>
                </c:pt>
                <c:pt idx="254">
                  <c:v>-1.0020034519541254E-2</c:v>
                </c:pt>
                <c:pt idx="255">
                  <c:v>-1.0020401895038722E-2</c:v>
                </c:pt>
                <c:pt idx="256">
                  <c:v>-1.0019544248304535E-2</c:v>
                </c:pt>
                <c:pt idx="257">
                  <c:v>-2.3403171488278751E-3</c:v>
                </c:pt>
                <c:pt idx="258">
                  <c:v>-2.3418007720480416E-3</c:v>
                </c:pt>
                <c:pt idx="259">
                  <c:v>-2.3408487174867432E-3</c:v>
                </c:pt>
                <c:pt idx="260">
                  <c:v>-2.3405761847837825E-3</c:v>
                </c:pt>
                <c:pt idx="261">
                  <c:v>1.546740803615454E-2</c:v>
                </c:pt>
                <c:pt idx="262">
                  <c:v>1.5467687237344041E-2</c:v>
                </c:pt>
                <c:pt idx="263">
                  <c:v>7.0390841233571866E-3</c:v>
                </c:pt>
                <c:pt idx="264">
                  <c:v>7.0386483428948043E-3</c:v>
                </c:pt>
                <c:pt idx="265">
                  <c:v>7.0394961684299151E-3</c:v>
                </c:pt>
                <c:pt idx="266">
                  <c:v>-3.388773919002297E-2</c:v>
                </c:pt>
                <c:pt idx="267">
                  <c:v>-3.3887056441261998E-2</c:v>
                </c:pt>
                <c:pt idx="268">
                  <c:v>-3.388793023072334E-2</c:v>
                </c:pt>
                <c:pt idx="269">
                  <c:v>-4.1472974411578045E-2</c:v>
                </c:pt>
                <c:pt idx="270">
                  <c:v>-4.1472581221843496E-2</c:v>
                </c:pt>
                <c:pt idx="271">
                  <c:v>-4.1473032103333307E-2</c:v>
                </c:pt>
                <c:pt idx="272">
                  <c:v>-4.1472885072935117E-2</c:v>
                </c:pt>
                <c:pt idx="273">
                  <c:v>-4.9092893242329572E-2</c:v>
                </c:pt>
                <c:pt idx="274">
                  <c:v>-4.9092621759167065E-2</c:v>
                </c:pt>
                <c:pt idx="275">
                  <c:v>-4.3584390575272303E-2</c:v>
                </c:pt>
                <c:pt idx="276">
                  <c:v>-4.3584390575272303E-2</c:v>
                </c:pt>
                <c:pt idx="277">
                  <c:v>-4.3584390575272303E-2</c:v>
                </c:pt>
                <c:pt idx="278">
                  <c:v>-9.0352300787376327E-3</c:v>
                </c:pt>
                <c:pt idx="279">
                  <c:v>-9.0352300787376327E-3</c:v>
                </c:pt>
                <c:pt idx="280">
                  <c:v>-9.0352300787376327E-3</c:v>
                </c:pt>
                <c:pt idx="281">
                  <c:v>-7.1837285425152553E-3</c:v>
                </c:pt>
                <c:pt idx="282">
                  <c:v>-7.1837285425152553E-3</c:v>
                </c:pt>
                <c:pt idx="283">
                  <c:v>-7.1837285425152553E-3</c:v>
                </c:pt>
                <c:pt idx="284">
                  <c:v>-7.1837285425152553E-3</c:v>
                </c:pt>
                <c:pt idx="285">
                  <c:v>-6.4392996885622722E-3</c:v>
                </c:pt>
                <c:pt idx="286">
                  <c:v>-6.4392996885622722E-3</c:v>
                </c:pt>
                <c:pt idx="287">
                  <c:v>-7.3351641421178781E-3</c:v>
                </c:pt>
                <c:pt idx="288">
                  <c:v>-7.3351641421178781E-3</c:v>
                </c:pt>
                <c:pt idx="289">
                  <c:v>-7.3351641421178781E-3</c:v>
                </c:pt>
                <c:pt idx="290">
                  <c:v>-1.4225414551229609E-2</c:v>
                </c:pt>
                <c:pt idx="291">
                  <c:v>-1.4225414551229609E-2</c:v>
                </c:pt>
                <c:pt idx="292">
                  <c:v>-1.4225414551229609E-2</c:v>
                </c:pt>
                <c:pt idx="293">
                  <c:v>-1.1046251903305659E-2</c:v>
                </c:pt>
                <c:pt idx="294">
                  <c:v>-1.1046251903305659E-2</c:v>
                </c:pt>
                <c:pt idx="295">
                  <c:v>-1.1046251903305659E-2</c:v>
                </c:pt>
                <c:pt idx="296">
                  <c:v>-1.1046251903305659E-2</c:v>
                </c:pt>
                <c:pt idx="297">
                  <c:v>-1.4310757767804105E-2</c:v>
                </c:pt>
                <c:pt idx="298">
                  <c:v>-1.1965830783117859E-2</c:v>
                </c:pt>
                <c:pt idx="299">
                  <c:v>-1.1095180176506236E-2</c:v>
                </c:pt>
                <c:pt idx="300">
                  <c:v>-1.1095180176506236E-2</c:v>
                </c:pt>
                <c:pt idx="301">
                  <c:v>-1.1095180176506236E-2</c:v>
                </c:pt>
                <c:pt idx="302">
                  <c:v>-4.8218245987773356E-3</c:v>
                </c:pt>
                <c:pt idx="303">
                  <c:v>-4.8218245987773356E-3</c:v>
                </c:pt>
                <c:pt idx="304">
                  <c:v>-4.8218245987773356E-3</c:v>
                </c:pt>
                <c:pt idx="305">
                  <c:v>-5.896366150877963E-3</c:v>
                </c:pt>
                <c:pt idx="306">
                  <c:v>-5.896366150877963E-3</c:v>
                </c:pt>
                <c:pt idx="307">
                  <c:v>-5.896366150877963E-3</c:v>
                </c:pt>
                <c:pt idx="308">
                  <c:v>-5.896366150877963E-3</c:v>
                </c:pt>
                <c:pt idx="309">
                  <c:v>-1.2443285282581873E-2</c:v>
                </c:pt>
                <c:pt idx="310">
                  <c:v>-1.4821697159728475E-2</c:v>
                </c:pt>
                <c:pt idx="311">
                  <c:v>-1.516746424827653E-2</c:v>
                </c:pt>
                <c:pt idx="312">
                  <c:v>-1.516746424827653E-2</c:v>
                </c:pt>
                <c:pt idx="313">
                  <c:v>-1.516746424827653E-2</c:v>
                </c:pt>
                <c:pt idx="314">
                  <c:v>-3.8008481074535694E-2</c:v>
                </c:pt>
                <c:pt idx="315">
                  <c:v>-3.8008481074535694E-2</c:v>
                </c:pt>
                <c:pt idx="316">
                  <c:v>-3.8008481074535694E-2</c:v>
                </c:pt>
                <c:pt idx="317">
                  <c:v>-5.9433393779383503E-2</c:v>
                </c:pt>
                <c:pt idx="318">
                  <c:v>-5.9433393779383503E-2</c:v>
                </c:pt>
                <c:pt idx="319">
                  <c:v>-5.9433393779383503E-2</c:v>
                </c:pt>
                <c:pt idx="320">
                  <c:v>-5.9433393779383503E-2</c:v>
                </c:pt>
                <c:pt idx="321">
                  <c:v>-7.6863162758312065E-2</c:v>
                </c:pt>
                <c:pt idx="322">
                  <c:v>-7.6830724777463888E-2</c:v>
                </c:pt>
                <c:pt idx="323">
                  <c:v>-9.055305817335102E-2</c:v>
                </c:pt>
                <c:pt idx="324">
                  <c:v>-9.055305817335102E-2</c:v>
                </c:pt>
                <c:pt idx="325">
                  <c:v>-9.055305817335102E-2</c:v>
                </c:pt>
                <c:pt idx="326">
                  <c:v>-8.624529451387275E-2</c:v>
                </c:pt>
                <c:pt idx="327">
                  <c:v>-8.624529451387275E-2</c:v>
                </c:pt>
                <c:pt idx="328">
                  <c:v>-8.624529451387275E-2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0-4A71-B5EE-9E5DE96AF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578152"/>
        <c:axId val="564578544"/>
      </c:lineChart>
      <c:dateAx>
        <c:axId val="564578152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low"/>
        <c:spPr>
          <a:ln w="31750"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4578544"/>
        <c:crosses val="autoZero"/>
        <c:auto val="1"/>
        <c:lblOffset val="100"/>
        <c:baseTimeUnit val="months"/>
        <c:majorUnit val="24"/>
        <c:majorTimeUnit val="months"/>
      </c:dateAx>
      <c:valAx>
        <c:axId val="564578544"/>
        <c:scaling>
          <c:orientation val="minMax"/>
          <c:max val="0.2"/>
          <c:min val="-0.1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564578152"/>
        <c:crosses val="autoZero"/>
        <c:crossBetween val="between"/>
        <c:majorUnit val="5.000000000000001E-2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1523392909219679"/>
          <c:y val="5.2653793981152823E-2"/>
          <c:w val="0.46649735449735452"/>
          <c:h val="0.12721498741868331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5740842904194E-2"/>
          <c:y val="4.6530539614751544E-2"/>
          <c:w val="0.91731196816958394"/>
          <c:h val="0.81522688216898331"/>
        </c:manualLayout>
      </c:layout>
      <c:lineChart>
        <c:grouping val="standard"/>
        <c:varyColors val="0"/>
        <c:ser>
          <c:idx val="0"/>
          <c:order val="0"/>
          <c:tx>
            <c:strRef>
              <c:f>Cisco!$C$2</c:f>
              <c:strCache>
                <c:ptCount val="1"/>
                <c:pt idx="0">
                  <c:v>CISCO SYSTEMS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Cisco!$B$5:$B$345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41608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41790</c:v>
                </c:pt>
                <c:pt idx="282">
                  <c:v>41820</c:v>
                </c:pt>
                <c:pt idx="283">
                  <c:v>41851</c:v>
                </c:pt>
                <c:pt idx="284">
                  <c:v>41882</c:v>
                </c:pt>
                <c:pt idx="285">
                  <c:v>41912</c:v>
                </c:pt>
                <c:pt idx="286">
                  <c:v>41943</c:v>
                </c:pt>
                <c:pt idx="287">
                  <c:v>41973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Cisco!$C$5:$C$345</c:f>
              <c:numCache>
                <c:formatCode>General</c:formatCode>
                <c:ptCount val="341"/>
                <c:pt idx="0">
                  <c:v>0.16</c:v>
                </c:pt>
                <c:pt idx="1">
                  <c:v>0.2031</c:v>
                </c:pt>
                <c:pt idx="2">
                  <c:v>0.19450000000000001</c:v>
                </c:pt>
                <c:pt idx="3">
                  <c:v>0.16930000000000001</c:v>
                </c:pt>
                <c:pt idx="4">
                  <c:v>0.20660000000000001</c:v>
                </c:pt>
                <c:pt idx="5">
                  <c:v>0.224</c:v>
                </c:pt>
                <c:pt idx="6">
                  <c:v>0.21180000000000002</c:v>
                </c:pt>
                <c:pt idx="7">
                  <c:v>0.27260000000000001</c:v>
                </c:pt>
                <c:pt idx="8">
                  <c:v>0.31509999999999999</c:v>
                </c:pt>
                <c:pt idx="9">
                  <c:v>0.28470000000000001</c:v>
                </c:pt>
                <c:pt idx="10">
                  <c:v>0.33860000000000001</c:v>
                </c:pt>
                <c:pt idx="11">
                  <c:v>0.34379999999999999</c:v>
                </c:pt>
                <c:pt idx="12">
                  <c:v>0.46010000000000001</c:v>
                </c:pt>
                <c:pt idx="13">
                  <c:v>0.52170000000000005</c:v>
                </c:pt>
                <c:pt idx="14">
                  <c:v>0.56600000000000006</c:v>
                </c:pt>
                <c:pt idx="15">
                  <c:v>0.54859999999999998</c:v>
                </c:pt>
                <c:pt idx="16">
                  <c:v>0.50700000000000001</c:v>
                </c:pt>
                <c:pt idx="17">
                  <c:v>0.63540000000000008</c:v>
                </c:pt>
                <c:pt idx="18">
                  <c:v>0.65280000000000005</c:v>
                </c:pt>
                <c:pt idx="19">
                  <c:v>0.74140000000000006</c:v>
                </c:pt>
                <c:pt idx="20">
                  <c:v>0.65110000000000001</c:v>
                </c:pt>
                <c:pt idx="21">
                  <c:v>0.73440000000000005</c:v>
                </c:pt>
                <c:pt idx="22">
                  <c:v>0.83340000000000003</c:v>
                </c:pt>
                <c:pt idx="23">
                  <c:v>1.0382</c:v>
                </c:pt>
                <c:pt idx="24">
                  <c:v>1.0921000000000001</c:v>
                </c:pt>
                <c:pt idx="25">
                  <c:v>1.2292000000000001</c:v>
                </c:pt>
                <c:pt idx="26">
                  <c:v>1.2188000000000001</c:v>
                </c:pt>
                <c:pt idx="27">
                  <c:v>1.2431000000000001</c:v>
                </c:pt>
                <c:pt idx="28">
                  <c:v>1.1459000000000001</c:v>
                </c:pt>
                <c:pt idx="29">
                  <c:v>1.5001</c:v>
                </c:pt>
                <c:pt idx="30">
                  <c:v>1.5209000000000001</c:v>
                </c:pt>
                <c:pt idx="31">
                  <c:v>1.4410000000000001</c:v>
                </c:pt>
                <c:pt idx="32">
                  <c:v>1.3265</c:v>
                </c:pt>
                <c:pt idx="33">
                  <c:v>1.389</c:v>
                </c:pt>
                <c:pt idx="34">
                  <c:v>1.4237</c:v>
                </c:pt>
                <c:pt idx="35">
                  <c:v>1.5626</c:v>
                </c:pt>
                <c:pt idx="36">
                  <c:v>1.7952000000000001</c:v>
                </c:pt>
                <c:pt idx="37">
                  <c:v>2.0140000000000002</c:v>
                </c:pt>
                <c:pt idx="38">
                  <c:v>2.0487000000000002</c:v>
                </c:pt>
                <c:pt idx="39">
                  <c:v>1.9029</c:v>
                </c:pt>
                <c:pt idx="40">
                  <c:v>1.6841000000000002</c:v>
                </c:pt>
                <c:pt idx="41">
                  <c:v>1.3751</c:v>
                </c:pt>
                <c:pt idx="42">
                  <c:v>1.2987</c:v>
                </c:pt>
                <c:pt idx="43">
                  <c:v>1.1667000000000001</c:v>
                </c:pt>
                <c:pt idx="44">
                  <c:v>1.3785000000000001</c:v>
                </c:pt>
                <c:pt idx="45">
                  <c:v>1.5209000000000001</c:v>
                </c:pt>
                <c:pt idx="46">
                  <c:v>1.6737000000000002</c:v>
                </c:pt>
                <c:pt idx="47">
                  <c:v>1.7918000000000001</c:v>
                </c:pt>
                <c:pt idx="48">
                  <c:v>1.9515</c:v>
                </c:pt>
                <c:pt idx="49">
                  <c:v>1.8543000000000001</c:v>
                </c:pt>
                <c:pt idx="50">
                  <c:v>1.8751</c:v>
                </c:pt>
                <c:pt idx="51">
                  <c:v>2.1182000000000003</c:v>
                </c:pt>
                <c:pt idx="52">
                  <c:v>2.2154000000000003</c:v>
                </c:pt>
                <c:pt idx="53">
                  <c:v>2.4307000000000003</c:v>
                </c:pt>
                <c:pt idx="54">
                  <c:v>2.8092000000000001</c:v>
                </c:pt>
                <c:pt idx="55">
                  <c:v>3.0973999999999999</c:v>
                </c:pt>
                <c:pt idx="56">
                  <c:v>3.6460000000000004</c:v>
                </c:pt>
                <c:pt idx="57">
                  <c:v>3.8335000000000004</c:v>
                </c:pt>
                <c:pt idx="58">
                  <c:v>4.3058000000000005</c:v>
                </c:pt>
                <c:pt idx="59">
                  <c:v>4.6738</c:v>
                </c:pt>
                <c:pt idx="60">
                  <c:v>4.1459999999999999</c:v>
                </c:pt>
                <c:pt idx="61">
                  <c:v>4.6252000000000004</c:v>
                </c:pt>
                <c:pt idx="62">
                  <c:v>5.2780000000000005</c:v>
                </c:pt>
                <c:pt idx="63">
                  <c:v>5.1530000000000005</c:v>
                </c:pt>
                <c:pt idx="64">
                  <c:v>5.7642000000000007</c:v>
                </c:pt>
                <c:pt idx="65">
                  <c:v>6.0836000000000006</c:v>
                </c:pt>
                <c:pt idx="66">
                  <c:v>6.2920000000000007</c:v>
                </c:pt>
                <c:pt idx="67">
                  <c:v>5.7503000000000002</c:v>
                </c:pt>
                <c:pt idx="68">
                  <c:v>5.8614000000000006</c:v>
                </c:pt>
                <c:pt idx="69">
                  <c:v>6.8962000000000003</c:v>
                </c:pt>
                <c:pt idx="70">
                  <c:v>6.8753000000000002</c:v>
                </c:pt>
                <c:pt idx="71">
                  <c:v>7.5420000000000007</c:v>
                </c:pt>
                <c:pt idx="72">
                  <c:v>7.0698000000000008</c:v>
                </c:pt>
                <c:pt idx="73">
                  <c:v>7.7504</c:v>
                </c:pt>
                <c:pt idx="74">
                  <c:v>6.1809000000000003</c:v>
                </c:pt>
                <c:pt idx="75">
                  <c:v>5.3475000000000001</c:v>
                </c:pt>
                <c:pt idx="76">
                  <c:v>5.7503000000000002</c:v>
                </c:pt>
                <c:pt idx="77">
                  <c:v>7.5282</c:v>
                </c:pt>
                <c:pt idx="78">
                  <c:v>7.4587000000000003</c:v>
                </c:pt>
                <c:pt idx="79">
                  <c:v>8.8407</c:v>
                </c:pt>
                <c:pt idx="80">
                  <c:v>8.3754000000000008</c:v>
                </c:pt>
                <c:pt idx="81">
                  <c:v>8.1185000000000009</c:v>
                </c:pt>
                <c:pt idx="82">
                  <c:v>9.1150000000000002</c:v>
                </c:pt>
                <c:pt idx="83">
                  <c:v>9.5838000000000001</c:v>
                </c:pt>
                <c:pt idx="84">
                  <c:v>9.2917000000000005</c:v>
                </c:pt>
                <c:pt idx="85">
                  <c:v>10.510400000000001</c:v>
                </c:pt>
                <c:pt idx="86">
                  <c:v>10.979200000000001</c:v>
                </c:pt>
                <c:pt idx="87">
                  <c:v>11.395800000000001</c:v>
                </c:pt>
                <c:pt idx="88">
                  <c:v>12.208300000000001</c:v>
                </c:pt>
                <c:pt idx="89">
                  <c:v>12.604200000000001</c:v>
                </c:pt>
                <c:pt idx="90">
                  <c:v>15.3438</c:v>
                </c:pt>
                <c:pt idx="91">
                  <c:v>15.958300000000001</c:v>
                </c:pt>
                <c:pt idx="92">
                  <c:v>13.645800000000001</c:v>
                </c:pt>
                <c:pt idx="93">
                  <c:v>15.453100000000001</c:v>
                </c:pt>
                <c:pt idx="94">
                  <c:v>15.75</c:v>
                </c:pt>
                <c:pt idx="95">
                  <c:v>18.843700000000002</c:v>
                </c:pt>
                <c:pt idx="96">
                  <c:v>23.203100000000003</c:v>
                </c:pt>
                <c:pt idx="97">
                  <c:v>27.890600000000003</c:v>
                </c:pt>
                <c:pt idx="98">
                  <c:v>24.453100000000003</c:v>
                </c:pt>
                <c:pt idx="99">
                  <c:v>27.390600000000003</c:v>
                </c:pt>
                <c:pt idx="100">
                  <c:v>28.515600000000003</c:v>
                </c:pt>
                <c:pt idx="101">
                  <c:v>27.25</c:v>
                </c:pt>
                <c:pt idx="102">
                  <c:v>32.218800000000002</c:v>
                </c:pt>
                <c:pt idx="103">
                  <c:v>31.0625</c:v>
                </c:pt>
                <c:pt idx="104">
                  <c:v>33.906300000000002</c:v>
                </c:pt>
                <c:pt idx="105">
                  <c:v>34.281300000000002</c:v>
                </c:pt>
                <c:pt idx="106">
                  <c:v>37</c:v>
                </c:pt>
                <c:pt idx="107">
                  <c:v>44.593800000000002</c:v>
                </c:pt>
                <c:pt idx="108">
                  <c:v>53.5625</c:v>
                </c:pt>
                <c:pt idx="109">
                  <c:v>54.75</c:v>
                </c:pt>
                <c:pt idx="110">
                  <c:v>66.093800000000002</c:v>
                </c:pt>
                <c:pt idx="111">
                  <c:v>77.3125</c:v>
                </c:pt>
                <c:pt idx="112">
                  <c:v>69.328100000000006</c:v>
                </c:pt>
                <c:pt idx="113">
                  <c:v>56.9375</c:v>
                </c:pt>
                <c:pt idx="114">
                  <c:v>63.5625</c:v>
                </c:pt>
                <c:pt idx="115">
                  <c:v>65.4375</c:v>
                </c:pt>
                <c:pt idx="116">
                  <c:v>68.625</c:v>
                </c:pt>
                <c:pt idx="117">
                  <c:v>55.25</c:v>
                </c:pt>
                <c:pt idx="118">
                  <c:v>53.875</c:v>
                </c:pt>
                <c:pt idx="119">
                  <c:v>47.875</c:v>
                </c:pt>
                <c:pt idx="120">
                  <c:v>38.25</c:v>
                </c:pt>
                <c:pt idx="121">
                  <c:v>37.4375</c:v>
                </c:pt>
                <c:pt idx="122">
                  <c:v>23.6875</c:v>
                </c:pt>
                <c:pt idx="123">
                  <c:v>15.8125</c:v>
                </c:pt>
                <c:pt idx="124">
                  <c:v>16.98</c:v>
                </c:pt>
                <c:pt idx="125">
                  <c:v>19.260000000000002</c:v>
                </c:pt>
                <c:pt idx="126">
                  <c:v>18.2</c:v>
                </c:pt>
                <c:pt idx="127">
                  <c:v>19.220000000000002</c:v>
                </c:pt>
                <c:pt idx="128">
                  <c:v>16.330000000000002</c:v>
                </c:pt>
                <c:pt idx="129">
                  <c:v>12.18</c:v>
                </c:pt>
                <c:pt idx="130">
                  <c:v>16.920000000000002</c:v>
                </c:pt>
                <c:pt idx="131">
                  <c:v>20.440000000000001</c:v>
                </c:pt>
                <c:pt idx="132">
                  <c:v>18.11</c:v>
                </c:pt>
                <c:pt idx="133">
                  <c:v>19.8</c:v>
                </c:pt>
                <c:pt idx="134">
                  <c:v>14.270000000000001</c:v>
                </c:pt>
                <c:pt idx="135">
                  <c:v>16.93</c:v>
                </c:pt>
                <c:pt idx="136">
                  <c:v>14.65</c:v>
                </c:pt>
                <c:pt idx="137">
                  <c:v>15.780000000000001</c:v>
                </c:pt>
                <c:pt idx="138">
                  <c:v>13.950000000000001</c:v>
                </c:pt>
                <c:pt idx="139">
                  <c:v>13.190000000000001</c:v>
                </c:pt>
                <c:pt idx="140">
                  <c:v>13.82</c:v>
                </c:pt>
                <c:pt idx="141">
                  <c:v>10.48</c:v>
                </c:pt>
                <c:pt idx="142">
                  <c:v>11.18</c:v>
                </c:pt>
                <c:pt idx="143">
                  <c:v>14.92</c:v>
                </c:pt>
                <c:pt idx="144">
                  <c:v>13.100000000000001</c:v>
                </c:pt>
                <c:pt idx="145">
                  <c:v>13.370000000000001</c:v>
                </c:pt>
                <c:pt idx="146">
                  <c:v>13.98</c:v>
                </c:pt>
                <c:pt idx="147">
                  <c:v>12.98</c:v>
                </c:pt>
                <c:pt idx="148">
                  <c:v>15</c:v>
                </c:pt>
                <c:pt idx="149">
                  <c:v>16.41</c:v>
                </c:pt>
                <c:pt idx="150">
                  <c:v>16.79</c:v>
                </c:pt>
                <c:pt idx="151">
                  <c:v>19.490000000000002</c:v>
                </c:pt>
                <c:pt idx="152">
                  <c:v>19.14</c:v>
                </c:pt>
                <c:pt idx="153">
                  <c:v>19.59</c:v>
                </c:pt>
                <c:pt idx="154">
                  <c:v>20.93</c:v>
                </c:pt>
                <c:pt idx="155">
                  <c:v>22.700000000000003</c:v>
                </c:pt>
                <c:pt idx="156">
                  <c:v>24.23</c:v>
                </c:pt>
                <c:pt idx="157">
                  <c:v>25.71</c:v>
                </c:pt>
                <c:pt idx="158">
                  <c:v>23.16</c:v>
                </c:pt>
                <c:pt idx="159">
                  <c:v>23.57</c:v>
                </c:pt>
                <c:pt idx="160">
                  <c:v>20.91</c:v>
                </c:pt>
                <c:pt idx="161">
                  <c:v>22.37</c:v>
                </c:pt>
                <c:pt idx="162">
                  <c:v>23.700000000000003</c:v>
                </c:pt>
                <c:pt idx="163">
                  <c:v>20.92</c:v>
                </c:pt>
                <c:pt idx="164">
                  <c:v>18.760000000000002</c:v>
                </c:pt>
                <c:pt idx="165">
                  <c:v>18.100000000000001</c:v>
                </c:pt>
                <c:pt idx="166">
                  <c:v>19.21</c:v>
                </c:pt>
                <c:pt idx="167">
                  <c:v>18.75</c:v>
                </c:pt>
                <c:pt idx="168">
                  <c:v>19.32</c:v>
                </c:pt>
                <c:pt idx="169">
                  <c:v>18.04</c:v>
                </c:pt>
                <c:pt idx="170">
                  <c:v>17.420000000000002</c:v>
                </c:pt>
                <c:pt idx="171">
                  <c:v>17.89</c:v>
                </c:pt>
                <c:pt idx="172">
                  <c:v>17.27</c:v>
                </c:pt>
                <c:pt idx="173">
                  <c:v>19.400000000000002</c:v>
                </c:pt>
                <c:pt idx="174">
                  <c:v>19.080000000000002</c:v>
                </c:pt>
                <c:pt idx="175">
                  <c:v>19.150000000000002</c:v>
                </c:pt>
                <c:pt idx="176">
                  <c:v>17.62</c:v>
                </c:pt>
                <c:pt idx="177">
                  <c:v>17.920000000000002</c:v>
                </c:pt>
                <c:pt idx="178">
                  <c:v>17.45</c:v>
                </c:pt>
                <c:pt idx="179">
                  <c:v>17.54</c:v>
                </c:pt>
                <c:pt idx="180">
                  <c:v>17.12</c:v>
                </c:pt>
                <c:pt idx="181">
                  <c:v>18.57</c:v>
                </c:pt>
                <c:pt idx="182">
                  <c:v>20.240000000000002</c:v>
                </c:pt>
                <c:pt idx="183">
                  <c:v>21.67</c:v>
                </c:pt>
                <c:pt idx="184">
                  <c:v>20.95</c:v>
                </c:pt>
                <c:pt idx="185">
                  <c:v>19.68</c:v>
                </c:pt>
                <c:pt idx="186">
                  <c:v>19.53</c:v>
                </c:pt>
                <c:pt idx="187">
                  <c:v>17.880000000000003</c:v>
                </c:pt>
                <c:pt idx="188">
                  <c:v>21.990000000000002</c:v>
                </c:pt>
                <c:pt idx="189">
                  <c:v>22.98</c:v>
                </c:pt>
                <c:pt idx="190">
                  <c:v>24.130000000000003</c:v>
                </c:pt>
                <c:pt idx="191">
                  <c:v>26.91</c:v>
                </c:pt>
                <c:pt idx="192">
                  <c:v>27.330000000000002</c:v>
                </c:pt>
                <c:pt idx="193">
                  <c:v>26.62</c:v>
                </c:pt>
                <c:pt idx="194">
                  <c:v>25.94</c:v>
                </c:pt>
                <c:pt idx="195">
                  <c:v>25.53</c:v>
                </c:pt>
                <c:pt idx="196">
                  <c:v>26.740000000000002</c:v>
                </c:pt>
                <c:pt idx="197">
                  <c:v>26.92</c:v>
                </c:pt>
                <c:pt idx="198">
                  <c:v>27.85</c:v>
                </c:pt>
                <c:pt idx="199">
                  <c:v>28.91</c:v>
                </c:pt>
                <c:pt idx="200">
                  <c:v>31.92</c:v>
                </c:pt>
                <c:pt idx="201">
                  <c:v>33.129899999999999</c:v>
                </c:pt>
                <c:pt idx="202">
                  <c:v>33.06</c:v>
                </c:pt>
                <c:pt idx="203">
                  <c:v>28.02</c:v>
                </c:pt>
                <c:pt idx="204">
                  <c:v>27.069900000000001</c:v>
                </c:pt>
                <c:pt idx="205">
                  <c:v>24.5</c:v>
                </c:pt>
                <c:pt idx="206">
                  <c:v>24.39</c:v>
                </c:pt>
                <c:pt idx="207">
                  <c:v>24.09</c:v>
                </c:pt>
                <c:pt idx="208">
                  <c:v>25.64</c:v>
                </c:pt>
                <c:pt idx="209">
                  <c:v>26.720000000000002</c:v>
                </c:pt>
                <c:pt idx="210">
                  <c:v>23.26</c:v>
                </c:pt>
                <c:pt idx="211">
                  <c:v>21.990000000000002</c:v>
                </c:pt>
                <c:pt idx="212">
                  <c:v>24.05</c:v>
                </c:pt>
                <c:pt idx="213">
                  <c:v>22.560000000000002</c:v>
                </c:pt>
                <c:pt idx="214">
                  <c:v>17.77</c:v>
                </c:pt>
                <c:pt idx="215">
                  <c:v>16.54</c:v>
                </c:pt>
                <c:pt idx="216">
                  <c:v>16.3</c:v>
                </c:pt>
                <c:pt idx="217">
                  <c:v>14.97</c:v>
                </c:pt>
                <c:pt idx="218">
                  <c:v>14.57</c:v>
                </c:pt>
                <c:pt idx="219">
                  <c:v>16.77</c:v>
                </c:pt>
                <c:pt idx="220">
                  <c:v>19.32</c:v>
                </c:pt>
                <c:pt idx="221">
                  <c:v>18.5</c:v>
                </c:pt>
                <c:pt idx="222">
                  <c:v>18.650000000000002</c:v>
                </c:pt>
                <c:pt idx="223">
                  <c:v>22.01</c:v>
                </c:pt>
                <c:pt idx="224">
                  <c:v>21.6</c:v>
                </c:pt>
                <c:pt idx="225">
                  <c:v>23.540000000000003</c:v>
                </c:pt>
                <c:pt idx="226">
                  <c:v>22.810000000000002</c:v>
                </c:pt>
                <c:pt idx="227">
                  <c:v>23.400000000000002</c:v>
                </c:pt>
                <c:pt idx="228">
                  <c:v>23.94</c:v>
                </c:pt>
                <c:pt idx="229">
                  <c:v>22.470000000000002</c:v>
                </c:pt>
                <c:pt idx="230">
                  <c:v>24.330000000000002</c:v>
                </c:pt>
                <c:pt idx="231">
                  <c:v>26.03</c:v>
                </c:pt>
                <c:pt idx="232">
                  <c:v>26.93</c:v>
                </c:pt>
                <c:pt idx="233">
                  <c:v>23.16</c:v>
                </c:pt>
                <c:pt idx="234">
                  <c:v>21.310000000000002</c:v>
                </c:pt>
                <c:pt idx="235">
                  <c:v>23.07</c:v>
                </c:pt>
                <c:pt idx="236">
                  <c:v>19.984999999999999</c:v>
                </c:pt>
                <c:pt idx="237">
                  <c:v>21.900000000000002</c:v>
                </c:pt>
                <c:pt idx="238">
                  <c:v>22.86</c:v>
                </c:pt>
                <c:pt idx="239">
                  <c:v>19.16</c:v>
                </c:pt>
                <c:pt idx="240">
                  <c:v>20.23</c:v>
                </c:pt>
                <c:pt idx="241">
                  <c:v>21.150000000000002</c:v>
                </c:pt>
                <c:pt idx="242">
                  <c:v>18.560000000000002</c:v>
                </c:pt>
                <c:pt idx="243">
                  <c:v>17.150000000000002</c:v>
                </c:pt>
                <c:pt idx="244">
                  <c:v>17.52</c:v>
                </c:pt>
                <c:pt idx="245">
                  <c:v>16.8</c:v>
                </c:pt>
                <c:pt idx="246">
                  <c:v>15.610000000000001</c:v>
                </c:pt>
                <c:pt idx="247">
                  <c:v>15.97</c:v>
                </c:pt>
                <c:pt idx="248">
                  <c:v>15.67</c:v>
                </c:pt>
                <c:pt idx="249">
                  <c:v>15.5</c:v>
                </c:pt>
                <c:pt idx="250">
                  <c:v>18.53</c:v>
                </c:pt>
                <c:pt idx="251">
                  <c:v>18.64</c:v>
                </c:pt>
                <c:pt idx="252">
                  <c:v>18.080000000000002</c:v>
                </c:pt>
                <c:pt idx="253">
                  <c:v>19.645</c:v>
                </c:pt>
                <c:pt idx="254">
                  <c:v>19.880000000000003</c:v>
                </c:pt>
                <c:pt idx="255">
                  <c:v>21.150000000000002</c:v>
                </c:pt>
                <c:pt idx="256">
                  <c:v>20.155000000000001</c:v>
                </c:pt>
                <c:pt idx="257">
                  <c:v>16.330000000000002</c:v>
                </c:pt>
                <c:pt idx="258">
                  <c:v>17.170000000000002</c:v>
                </c:pt>
                <c:pt idx="259">
                  <c:v>15.950000000000001</c:v>
                </c:pt>
                <c:pt idx="260">
                  <c:v>19.080000000000002</c:v>
                </c:pt>
                <c:pt idx="261">
                  <c:v>19.095000000000002</c:v>
                </c:pt>
                <c:pt idx="262">
                  <c:v>17.145</c:v>
                </c:pt>
                <c:pt idx="263">
                  <c:v>18.91</c:v>
                </c:pt>
                <c:pt idx="264">
                  <c:v>19.6494</c:v>
                </c:pt>
                <c:pt idx="265">
                  <c:v>20.57</c:v>
                </c:pt>
                <c:pt idx="266">
                  <c:v>20.855</c:v>
                </c:pt>
                <c:pt idx="267">
                  <c:v>20.895</c:v>
                </c:pt>
                <c:pt idx="268">
                  <c:v>20.92</c:v>
                </c:pt>
                <c:pt idx="269">
                  <c:v>24.115000000000002</c:v>
                </c:pt>
                <c:pt idx="270">
                  <c:v>24.335000000000001</c:v>
                </c:pt>
                <c:pt idx="271">
                  <c:v>25.59</c:v>
                </c:pt>
                <c:pt idx="272">
                  <c:v>23.310000000000002</c:v>
                </c:pt>
                <c:pt idx="273">
                  <c:v>23.431000000000001</c:v>
                </c:pt>
                <c:pt idx="274">
                  <c:v>22.560000000000002</c:v>
                </c:pt>
                <c:pt idx="275">
                  <c:v>21.25</c:v>
                </c:pt>
                <c:pt idx="276">
                  <c:v>22.43</c:v>
                </c:pt>
                <c:pt idx="277">
                  <c:v>21.91</c:v>
                </c:pt>
                <c:pt idx="278">
                  <c:v>21.8</c:v>
                </c:pt>
                <c:pt idx="279">
                  <c:v>22.415000000000003</c:v>
                </c:pt>
                <c:pt idx="280">
                  <c:v>23.11</c:v>
                </c:pt>
                <c:pt idx="281">
                  <c:v>24.62</c:v>
                </c:pt>
                <c:pt idx="282">
                  <c:v>24.85</c:v>
                </c:pt>
                <c:pt idx="283">
                  <c:v>25.23</c:v>
                </c:pt>
                <c:pt idx="284">
                  <c:v>24.990000000000002</c:v>
                </c:pt>
                <c:pt idx="285">
                  <c:v>25.17</c:v>
                </c:pt>
                <c:pt idx="286">
                  <c:v>24.470000000000002</c:v>
                </c:pt>
                <c:pt idx="287">
                  <c:v>27.64</c:v>
                </c:pt>
                <c:pt idx="288">
                  <c:v>27.815000000000001</c:v>
                </c:pt>
                <c:pt idx="289">
                  <c:v>26.364999999999998</c:v>
                </c:pt>
                <c:pt idx="290">
                  <c:v>29.51</c:v>
                </c:pt>
                <c:pt idx="291">
                  <c:v>27.524999999999999</c:v>
                </c:pt>
                <c:pt idx="292">
                  <c:v>28.83</c:v>
                </c:pt>
                <c:pt idx="293">
                  <c:v>29.31</c:v>
                </c:pt>
                <c:pt idx="294">
                  <c:v>27.46</c:v>
                </c:pt>
                <c:pt idx="295">
                  <c:v>28.42</c:v>
                </c:pt>
                <c:pt idx="296">
                  <c:v>25.88</c:v>
                </c:pt>
                <c:pt idx="297">
                  <c:v>26.25</c:v>
                </c:pt>
                <c:pt idx="298">
                  <c:v>28.85</c:v>
                </c:pt>
                <c:pt idx="299">
                  <c:v>27.25</c:v>
                </c:pt>
                <c:pt idx="300">
                  <c:v>27.155000000000001</c:v>
                </c:pt>
                <c:pt idx="301">
                  <c:v>23.79</c:v>
                </c:pt>
                <c:pt idx="302">
                  <c:v>26.18</c:v>
                </c:pt>
                <c:pt idx="303">
                  <c:v>28.47</c:v>
                </c:pt>
                <c:pt idx="304">
                  <c:v>27.49</c:v>
                </c:pt>
                <c:pt idx="305">
                  <c:v>29.05</c:v>
                </c:pt>
                <c:pt idx="306">
                  <c:v>28.69</c:v>
                </c:pt>
                <c:pt idx="307">
                  <c:v>30.53</c:v>
                </c:pt>
                <c:pt idx="308">
                  <c:v>31.44</c:v>
                </c:pt>
                <c:pt idx="309">
                  <c:v>31.72</c:v>
                </c:pt>
                <c:pt idx="310">
                  <c:v>30.68</c:v>
                </c:pt>
                <c:pt idx="311">
                  <c:v>29.82</c:v>
                </c:pt>
                <c:pt idx="312">
                  <c:v>30.22</c:v>
                </c:pt>
                <c:pt idx="313">
                  <c:v>30.72</c:v>
                </c:pt>
                <c:pt idx="314">
                  <c:v>34.18</c:v>
                </c:pt>
                <c:pt idx="315">
                  <c:v>33.799999999999997</c:v>
                </c:pt>
                <c:pt idx="316">
                  <c:v>34.07</c:v>
                </c:pt>
                <c:pt idx="317">
                  <c:v>31.53</c:v>
                </c:pt>
                <c:pt idx="318">
                  <c:v>31.3</c:v>
                </c:pt>
                <c:pt idx="319">
                  <c:v>31.45</c:v>
                </c:pt>
                <c:pt idx="320">
                  <c:v>32.21</c:v>
                </c:pt>
                <c:pt idx="321">
                  <c:v>33.630000000000003</c:v>
                </c:pt>
                <c:pt idx="322">
                  <c:v>34.15</c:v>
                </c:pt>
                <c:pt idx="323">
                  <c:v>37.299999999999997</c:v>
                </c:pt>
                <c:pt idx="324">
                  <c:v>38.299999999999997</c:v>
                </c:pt>
                <c:pt idx="325">
                  <c:v>41.54</c:v>
                </c:pt>
                <c:pt idx="326">
                  <c:v>44.78</c:v>
                </c:pt>
                <c:pt idx="327">
                  <c:v>42.89</c:v>
                </c:pt>
                <c:pt idx="328">
                  <c:v>44.29</c:v>
                </c:pt>
                <c:pt idx="329">
                  <c:v>42.71</c:v>
                </c:pt>
                <c:pt idx="330">
                  <c:v>43.03</c:v>
                </c:pt>
                <c:pt idx="331">
                  <c:v>42.29</c:v>
                </c:pt>
                <c:pt idx="332">
                  <c:v>47.77</c:v>
                </c:pt>
                <c:pt idx="333">
                  <c:v>48.65</c:v>
                </c:pt>
                <c:pt idx="334">
                  <c:v>45.75</c:v>
                </c:pt>
                <c:pt idx="335">
                  <c:v>47.87</c:v>
                </c:pt>
                <c:pt idx="336">
                  <c:v>43.33</c:v>
                </c:pt>
                <c:pt idx="337">
                  <c:v>47.29</c:v>
                </c:pt>
                <c:pt idx="338">
                  <c:v>51.77</c:v>
                </c:pt>
                <c:pt idx="339">
                  <c:v>53.99</c:v>
                </c:pt>
                <c:pt idx="340">
                  <c:v>55.95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69-47FD-AECC-0C85251D1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575800"/>
        <c:axId val="564576192"/>
      </c:lineChart>
      <c:dateAx>
        <c:axId val="564575800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ES"/>
          </a:p>
        </c:txPr>
        <c:crossAx val="564576192"/>
        <c:crosses val="autoZero"/>
        <c:auto val="1"/>
        <c:lblOffset val="100"/>
        <c:baseTimeUnit val="months"/>
        <c:majorUnit val="24"/>
        <c:majorTimeUnit val="months"/>
      </c:dateAx>
      <c:valAx>
        <c:axId val="564576192"/>
        <c:scaling>
          <c:orientation val="minMax"/>
          <c:max val="80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564575800"/>
        <c:crosses val="autoZero"/>
        <c:crossBetween val="between"/>
        <c:majorUnit val="1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035937751875504"/>
          <c:y val="0.1015335012057503"/>
          <c:w val="0.25863062392791458"/>
          <c:h val="0.12728976674525852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517580666629617E-2"/>
          <c:y val="6.1596346019455267E-2"/>
          <c:w val="0.90806879642644323"/>
          <c:h val="0.78270661289290056"/>
        </c:manualLayout>
      </c:layout>
      <c:lineChart>
        <c:grouping val="standard"/>
        <c:varyColors val="0"/>
        <c:ser>
          <c:idx val="0"/>
          <c:order val="0"/>
          <c:tx>
            <c:strRef>
              <c:f>'AT&amp;T'!$F$3</c:f>
              <c:strCache>
                <c:ptCount val="1"/>
                <c:pt idx="0">
                  <c:v>Total Return</c:v>
                </c:pt>
              </c:strCache>
            </c:strRef>
          </c:tx>
          <c:spPr>
            <a:ln w="22225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'AT&amp;T'!$B$4:$B$344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41608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41790</c:v>
                </c:pt>
                <c:pt idx="282">
                  <c:v>41820</c:v>
                </c:pt>
                <c:pt idx="283">
                  <c:v>41851</c:v>
                </c:pt>
                <c:pt idx="284">
                  <c:v>41882</c:v>
                </c:pt>
                <c:pt idx="285">
                  <c:v>41912</c:v>
                </c:pt>
                <c:pt idx="286">
                  <c:v>41943</c:v>
                </c:pt>
                <c:pt idx="287">
                  <c:v>41973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'AT&amp;T'!$F$4:$F$344</c:f>
              <c:numCache>
                <c:formatCode>0.00</c:formatCode>
                <c:ptCount val="341"/>
                <c:pt idx="0">
                  <c:v>14</c:v>
                </c:pt>
                <c:pt idx="1">
                  <c:v>13.22948742020278</c:v>
                </c:pt>
                <c:pt idx="2">
                  <c:v>13.609322193015398</c:v>
                </c:pt>
                <c:pt idx="3">
                  <c:v>14.210617724371012</c:v>
                </c:pt>
                <c:pt idx="4">
                  <c:v>13.689494930529479</c:v>
                </c:pt>
                <c:pt idx="5">
                  <c:v>13.272859556890724</c:v>
                </c:pt>
                <c:pt idx="6">
                  <c:v>13.721695456252348</c:v>
                </c:pt>
                <c:pt idx="7">
                  <c:v>14.035486293653777</c:v>
                </c:pt>
                <c:pt idx="8">
                  <c:v>14.295390536988362</c:v>
                </c:pt>
                <c:pt idx="9">
                  <c:v>14.522765677806989</c:v>
                </c:pt>
                <c:pt idx="10">
                  <c:v>15.828201276755545</c:v>
                </c:pt>
                <c:pt idx="11">
                  <c:v>15.202919639504323</c:v>
                </c:pt>
                <c:pt idx="12">
                  <c:v>17.012720615846792</c:v>
                </c:pt>
                <c:pt idx="13">
                  <c:v>16.068719489297788</c:v>
                </c:pt>
                <c:pt idx="14">
                  <c:v>16.068719489297788</c:v>
                </c:pt>
                <c:pt idx="15">
                  <c:v>15.303464138190014</c:v>
                </c:pt>
                <c:pt idx="16">
                  <c:v>16.809003004130684</c:v>
                </c:pt>
                <c:pt idx="17">
                  <c:v>16.236293653773945</c:v>
                </c:pt>
                <c:pt idx="18">
                  <c:v>16.438368381524604</c:v>
                </c:pt>
                <c:pt idx="19">
                  <c:v>17.955407435223442</c:v>
                </c:pt>
                <c:pt idx="20">
                  <c:v>18.125938790837409</c:v>
                </c:pt>
                <c:pt idx="21">
                  <c:v>18.671047690574547</c:v>
                </c:pt>
                <c:pt idx="22">
                  <c:v>18.393071723619983</c:v>
                </c:pt>
                <c:pt idx="23">
                  <c:v>19.11626924521217</c:v>
                </c:pt>
                <c:pt idx="24">
                  <c:v>20.390490048817131</c:v>
                </c:pt>
                <c:pt idx="25">
                  <c:v>19.168184378520472</c:v>
                </c:pt>
                <c:pt idx="26">
                  <c:v>20.733852797596704</c:v>
                </c:pt>
                <c:pt idx="27">
                  <c:v>21.742583552384541</c:v>
                </c:pt>
                <c:pt idx="28">
                  <c:v>21.711697333834032</c:v>
                </c:pt>
                <c:pt idx="29">
                  <c:v>21.571066466391297</c:v>
                </c:pt>
                <c:pt idx="30">
                  <c:v>21.781684190762306</c:v>
                </c:pt>
                <c:pt idx="31">
                  <c:v>22.986575291025172</c:v>
                </c:pt>
                <c:pt idx="32">
                  <c:v>25.824493052947819</c:v>
                </c:pt>
                <c:pt idx="33">
                  <c:v>24.405369883589948</c:v>
                </c:pt>
                <c:pt idx="34">
                  <c:v>25.334913631242973</c:v>
                </c:pt>
                <c:pt idx="35">
                  <c:v>24.332754412316948</c:v>
                </c:pt>
                <c:pt idx="36">
                  <c:v>23.760373638753297</c:v>
                </c:pt>
                <c:pt idx="37">
                  <c:v>24.19770935035675</c:v>
                </c:pt>
                <c:pt idx="38">
                  <c:v>22.608711978971094</c:v>
                </c:pt>
                <c:pt idx="39">
                  <c:v>23.330923770184015</c:v>
                </c:pt>
                <c:pt idx="40">
                  <c:v>24.226295531355625</c:v>
                </c:pt>
                <c:pt idx="41">
                  <c:v>24.007463387157351</c:v>
                </c:pt>
                <c:pt idx="42">
                  <c:v>25.39405745399926</c:v>
                </c:pt>
                <c:pt idx="43">
                  <c:v>24.743475403680073</c:v>
                </c:pt>
                <c:pt idx="44">
                  <c:v>24.375140818625621</c:v>
                </c:pt>
                <c:pt idx="45">
                  <c:v>25.038208787082247</c:v>
                </c:pt>
                <c:pt idx="46">
                  <c:v>24.913349605707857</c:v>
                </c:pt>
                <c:pt idx="47">
                  <c:v>24.615987607960953</c:v>
                </c:pt>
                <c:pt idx="48">
                  <c:v>24.020935035674061</c:v>
                </c:pt>
                <c:pt idx="49">
                  <c:v>25.610260983852807</c:v>
                </c:pt>
                <c:pt idx="50">
                  <c:v>25.009294029290281</c:v>
                </c:pt>
                <c:pt idx="51">
                  <c:v>25.234697709350364</c:v>
                </c:pt>
                <c:pt idx="52">
                  <c:v>26.770137063462268</c:v>
                </c:pt>
                <c:pt idx="53">
                  <c:v>27.301117161096517</c:v>
                </c:pt>
                <c:pt idx="54">
                  <c:v>28.893728877206168</c:v>
                </c:pt>
                <c:pt idx="55">
                  <c:v>29.452638002253106</c:v>
                </c:pt>
                <c:pt idx="56">
                  <c:v>30.982491550882472</c:v>
                </c:pt>
                <c:pt idx="57">
                  <c:v>33.660063837776953</c:v>
                </c:pt>
                <c:pt idx="58">
                  <c:v>34.45489110026287</c:v>
                </c:pt>
                <c:pt idx="59">
                  <c:v>33.375844911753667</c:v>
                </c:pt>
                <c:pt idx="60">
                  <c:v>35.302947803229451</c:v>
                </c:pt>
                <c:pt idx="61">
                  <c:v>35.165602703717624</c:v>
                </c:pt>
                <c:pt idx="62">
                  <c:v>34.078999248967342</c:v>
                </c:pt>
                <c:pt idx="63">
                  <c:v>32.681562147953443</c:v>
                </c:pt>
                <c:pt idx="64">
                  <c:v>31.409312805107032</c:v>
                </c:pt>
                <c:pt idx="65">
                  <c:v>30.939447990987617</c:v>
                </c:pt>
                <c:pt idx="66">
                  <c:v>30.861246714232081</c:v>
                </c:pt>
                <c:pt idx="67">
                  <c:v>30.901990236575301</c:v>
                </c:pt>
                <c:pt idx="68">
                  <c:v>29.479252722493438</c:v>
                </c:pt>
                <c:pt idx="69">
                  <c:v>30.427853924145708</c:v>
                </c:pt>
                <c:pt idx="70">
                  <c:v>31.01502065339843</c:v>
                </c:pt>
                <c:pt idx="71">
                  <c:v>33.566419451746164</c:v>
                </c:pt>
                <c:pt idx="72">
                  <c:v>33.088011641006396</c:v>
                </c:pt>
                <c:pt idx="73">
                  <c:v>35.376877581674819</c:v>
                </c:pt>
                <c:pt idx="74">
                  <c:v>36.984932407059723</c:v>
                </c:pt>
                <c:pt idx="75">
                  <c:v>34.045484416072114</c:v>
                </c:pt>
                <c:pt idx="76">
                  <c:v>35.99098760796096</c:v>
                </c:pt>
                <c:pt idx="77">
                  <c:v>37.9364907998498</c:v>
                </c:pt>
                <c:pt idx="78">
                  <c:v>40.125140818625617</c:v>
                </c:pt>
                <c:pt idx="79">
                  <c:v>38.660345475028173</c:v>
                </c:pt>
                <c:pt idx="80">
                  <c:v>35.51685129553136</c:v>
                </c:pt>
                <c:pt idx="81">
                  <c:v>40.130069470521967</c:v>
                </c:pt>
                <c:pt idx="82">
                  <c:v>41.852797596695453</c:v>
                </c:pt>
                <c:pt idx="83">
                  <c:v>47.773094254600075</c:v>
                </c:pt>
                <c:pt idx="84">
                  <c:v>48.184143822756283</c:v>
                </c:pt>
                <c:pt idx="85">
                  <c:v>51.458082989110018</c:v>
                </c:pt>
                <c:pt idx="86">
                  <c:v>50.051774314682675</c:v>
                </c:pt>
                <c:pt idx="87">
                  <c:v>57.414523094254584</c:v>
                </c:pt>
                <c:pt idx="88">
                  <c:v>55.148328952309406</c:v>
                </c:pt>
                <c:pt idx="89">
                  <c:v>51.737701840030027</c:v>
                </c:pt>
                <c:pt idx="90">
                  <c:v>53.23502628614343</c:v>
                </c:pt>
                <c:pt idx="91">
                  <c:v>54.805294780322924</c:v>
                </c:pt>
                <c:pt idx="92">
                  <c:v>50.956346226060816</c:v>
                </c:pt>
                <c:pt idx="93">
                  <c:v>59.407012767555365</c:v>
                </c:pt>
                <c:pt idx="94">
                  <c:v>62.303417198648127</c:v>
                </c:pt>
                <c:pt idx="95">
                  <c:v>64.489438603079208</c:v>
                </c:pt>
                <c:pt idx="96">
                  <c:v>72.140677806984584</c:v>
                </c:pt>
                <c:pt idx="97">
                  <c:v>72.959491175366111</c:v>
                </c:pt>
                <c:pt idx="98">
                  <c:v>71.439494930529449</c:v>
                </c:pt>
                <c:pt idx="99">
                  <c:v>63.755069470521946</c:v>
                </c:pt>
                <c:pt idx="100">
                  <c:v>75.675835523845251</c:v>
                </c:pt>
                <c:pt idx="101">
                  <c:v>69.397718738265098</c:v>
                </c:pt>
                <c:pt idx="102">
                  <c:v>78.729956815621449</c:v>
                </c:pt>
                <c:pt idx="103">
                  <c:v>77.874999999999972</c:v>
                </c:pt>
                <c:pt idx="104">
                  <c:v>65.520512579797199</c:v>
                </c:pt>
                <c:pt idx="105">
                  <c:v>69.962542245587656</c:v>
                </c:pt>
                <c:pt idx="106">
                  <c:v>69.705595193390877</c:v>
                </c:pt>
                <c:pt idx="107">
                  <c:v>71.075760420578248</c:v>
                </c:pt>
                <c:pt idx="108">
                  <c:v>66.794076229815957</c:v>
                </c:pt>
                <c:pt idx="109">
                  <c:v>59.071864438603036</c:v>
                </c:pt>
                <c:pt idx="110">
                  <c:v>52.441184754036762</c:v>
                </c:pt>
                <c:pt idx="111">
                  <c:v>58.038490424333418</c:v>
                </c:pt>
                <c:pt idx="112">
                  <c:v>60.68747653022902</c:v>
                </c:pt>
                <c:pt idx="113">
                  <c:v>60.514645137063418</c:v>
                </c:pt>
                <c:pt idx="114">
                  <c:v>59.908420953811451</c:v>
                </c:pt>
                <c:pt idx="115">
                  <c:v>59.300225309800936</c:v>
                </c:pt>
                <c:pt idx="116">
                  <c:v>58.167949680811077</c:v>
                </c:pt>
                <c:pt idx="117">
                  <c:v>69.662223056702913</c:v>
                </c:pt>
                <c:pt idx="118">
                  <c:v>80.753661284265803</c:v>
                </c:pt>
                <c:pt idx="119">
                  <c:v>76.90405557641752</c:v>
                </c:pt>
                <c:pt idx="120">
                  <c:v>66.842705595193337</c:v>
                </c:pt>
                <c:pt idx="121">
                  <c:v>68.02525347352605</c:v>
                </c:pt>
                <c:pt idx="122">
                  <c:v>67.11082425835518</c:v>
                </c:pt>
                <c:pt idx="123">
                  <c:v>62.791353736387478</c:v>
                </c:pt>
                <c:pt idx="124">
                  <c:v>58.379553135561345</c:v>
                </c:pt>
                <c:pt idx="125">
                  <c:v>60.927009012391984</c:v>
                </c:pt>
                <c:pt idx="126">
                  <c:v>56.695268494179444</c:v>
                </c:pt>
                <c:pt idx="127">
                  <c:v>64.137532857679261</c:v>
                </c:pt>
                <c:pt idx="128">
                  <c:v>58.269151333082945</c:v>
                </c:pt>
                <c:pt idx="129">
                  <c:v>67.114110026286085</c:v>
                </c:pt>
                <c:pt idx="130">
                  <c:v>54.591062711227899</c:v>
                </c:pt>
                <c:pt idx="131">
                  <c:v>53.545202778820844</c:v>
                </c:pt>
                <c:pt idx="132">
                  <c:v>56.109416072099094</c:v>
                </c:pt>
                <c:pt idx="133">
                  <c:v>53.991410063837733</c:v>
                </c:pt>
                <c:pt idx="134">
                  <c:v>54.553933533608671</c:v>
                </c:pt>
                <c:pt idx="135">
                  <c:v>53.976952684941757</c:v>
                </c:pt>
                <c:pt idx="136">
                  <c:v>45.109979346601548</c:v>
                </c:pt>
                <c:pt idx="137">
                  <c:v>49.801070221554603</c:v>
                </c:pt>
                <c:pt idx="138">
                  <c:v>44.296751783702561</c:v>
                </c:pt>
                <c:pt idx="139">
                  <c:v>40.515161472024005</c:v>
                </c:pt>
                <c:pt idx="140">
                  <c:v>36.238077356364983</c:v>
                </c:pt>
                <c:pt idx="141">
                  <c:v>29.441466391288003</c:v>
                </c:pt>
                <c:pt idx="142">
                  <c:v>38.081064588809589</c:v>
                </c:pt>
                <c:pt idx="143">
                  <c:v>42.296047690574511</c:v>
                </c:pt>
                <c:pt idx="144">
                  <c:v>40.232914006759266</c:v>
                </c:pt>
                <c:pt idx="145">
                  <c:v>36.611012016522693</c:v>
                </c:pt>
                <c:pt idx="146">
                  <c:v>31.158280135185855</c:v>
                </c:pt>
                <c:pt idx="147">
                  <c:v>30.04966203529851</c:v>
                </c:pt>
                <c:pt idx="148">
                  <c:v>35.534594442358213</c:v>
                </c:pt>
                <c:pt idx="149">
                  <c:v>38.729346601577141</c:v>
                </c:pt>
                <c:pt idx="150">
                  <c:v>38.866034547502792</c:v>
                </c:pt>
                <c:pt idx="151">
                  <c:v>36.055388659406653</c:v>
                </c:pt>
                <c:pt idx="152">
                  <c:v>34.666165978220022</c:v>
                </c:pt>
                <c:pt idx="153">
                  <c:v>34.342189260232793</c:v>
                </c:pt>
                <c:pt idx="154">
                  <c:v>37.650957566654121</c:v>
                </c:pt>
                <c:pt idx="155">
                  <c:v>36.55219677055949</c:v>
                </c:pt>
                <c:pt idx="156">
                  <c:v>40.932782576042023</c:v>
                </c:pt>
                <c:pt idx="157">
                  <c:v>40.49938978595565</c:v>
                </c:pt>
                <c:pt idx="158">
                  <c:v>38.132979722117874</c:v>
                </c:pt>
                <c:pt idx="159">
                  <c:v>38.97479346601574</c:v>
                </c:pt>
                <c:pt idx="160">
                  <c:v>40.039710852422047</c:v>
                </c:pt>
                <c:pt idx="161">
                  <c:v>38.110307923394643</c:v>
                </c:pt>
                <c:pt idx="162">
                  <c:v>38.994508073601168</c:v>
                </c:pt>
                <c:pt idx="163">
                  <c:v>41.281073976717956</c:v>
                </c:pt>
                <c:pt idx="164">
                  <c:v>42.014457378895948</c:v>
                </c:pt>
                <c:pt idx="165">
                  <c:v>42.275018775816712</c:v>
                </c:pt>
                <c:pt idx="166">
                  <c:v>41.624436725497517</c:v>
                </c:pt>
                <c:pt idx="167">
                  <c:v>41.4762485918137</c:v>
                </c:pt>
                <c:pt idx="168">
                  <c:v>42.464936162223012</c:v>
                </c:pt>
                <c:pt idx="169">
                  <c:v>39.654947427713061</c:v>
                </c:pt>
                <c:pt idx="170">
                  <c:v>40.155369883589891</c:v>
                </c:pt>
                <c:pt idx="171">
                  <c:v>39.537974089372838</c:v>
                </c:pt>
                <c:pt idx="172">
                  <c:v>40.257228689447942</c:v>
                </c:pt>
                <c:pt idx="173">
                  <c:v>39.546845662786282</c:v>
                </c:pt>
                <c:pt idx="174">
                  <c:v>40.172784453623692</c:v>
                </c:pt>
                <c:pt idx="175">
                  <c:v>41.921798723244414</c:v>
                </c:pt>
                <c:pt idx="176">
                  <c:v>41.287316935786656</c:v>
                </c:pt>
                <c:pt idx="177">
                  <c:v>41.098713856552713</c:v>
                </c:pt>
                <c:pt idx="178">
                  <c:v>41.458505444986812</c:v>
                </c:pt>
                <c:pt idx="179">
                  <c:v>43.301164100638331</c:v>
                </c:pt>
                <c:pt idx="180">
                  <c:v>42.571066466391251</c:v>
                </c:pt>
                <c:pt idx="181">
                  <c:v>45.710617724370969</c:v>
                </c:pt>
                <c:pt idx="182">
                  <c:v>48.599464889222631</c:v>
                </c:pt>
                <c:pt idx="183">
                  <c:v>47.630491926398754</c:v>
                </c:pt>
                <c:pt idx="184">
                  <c:v>46.748920390536938</c:v>
                </c:pt>
                <c:pt idx="185">
                  <c:v>46.481458880961277</c:v>
                </c:pt>
                <c:pt idx="186">
                  <c:v>49.745540743522291</c:v>
                </c:pt>
                <c:pt idx="187">
                  <c:v>54.13401239203899</c:v>
                </c:pt>
                <c:pt idx="188">
                  <c:v>56.19188884716479</c:v>
                </c:pt>
                <c:pt idx="189">
                  <c:v>58.773188133683746</c:v>
                </c:pt>
                <c:pt idx="190">
                  <c:v>62.470662786331133</c:v>
                </c:pt>
                <c:pt idx="191">
                  <c:v>61.850309800976277</c:v>
                </c:pt>
                <c:pt idx="192">
                  <c:v>65.206393165602634</c:v>
                </c:pt>
                <c:pt idx="193">
                  <c:v>69.355989485542565</c:v>
                </c:pt>
                <c:pt idx="194">
                  <c:v>67.826464513706284</c:v>
                </c:pt>
                <c:pt idx="195">
                  <c:v>72.673629365377323</c:v>
                </c:pt>
                <c:pt idx="196">
                  <c:v>72.010232820127598</c:v>
                </c:pt>
                <c:pt idx="197">
                  <c:v>76.883026661659699</c:v>
                </c:pt>
                <c:pt idx="198">
                  <c:v>77.180388659406603</c:v>
                </c:pt>
                <c:pt idx="199">
                  <c:v>73.464513706346153</c:v>
                </c:pt>
                <c:pt idx="200">
                  <c:v>74.796564025535034</c:v>
                </c:pt>
                <c:pt idx="201">
                  <c:v>79.373967330078784</c:v>
                </c:pt>
                <c:pt idx="202">
                  <c:v>79.058862185504992</c:v>
                </c:pt>
                <c:pt idx="203">
                  <c:v>72.286237326323629</c:v>
                </c:pt>
                <c:pt idx="204">
                  <c:v>78.623826511453174</c:v>
                </c:pt>
                <c:pt idx="205">
                  <c:v>73.559472399549307</c:v>
                </c:pt>
                <c:pt idx="206">
                  <c:v>66.564729628238766</c:v>
                </c:pt>
                <c:pt idx="207">
                  <c:v>73.19639504318431</c:v>
                </c:pt>
                <c:pt idx="208">
                  <c:v>74.742677431468209</c:v>
                </c:pt>
                <c:pt idx="209">
                  <c:v>77.040414945550069</c:v>
                </c:pt>
                <c:pt idx="210">
                  <c:v>65.049990612091577</c:v>
                </c:pt>
                <c:pt idx="211">
                  <c:v>60.211040180247792</c:v>
                </c:pt>
                <c:pt idx="212">
                  <c:v>62.51699211415692</c:v>
                </c:pt>
                <c:pt idx="213">
                  <c:v>54.563133683815209</c:v>
                </c:pt>
                <c:pt idx="214">
                  <c:v>53.162082238077318</c:v>
                </c:pt>
                <c:pt idx="215">
                  <c:v>56.716625985730339</c:v>
                </c:pt>
                <c:pt idx="216">
                  <c:v>56.597681186631569</c:v>
                </c:pt>
                <c:pt idx="217">
                  <c:v>49.629224558768271</c:v>
                </c:pt>
                <c:pt idx="218">
                  <c:v>47.915696582801317</c:v>
                </c:pt>
                <c:pt idx="219">
                  <c:v>50.798300788584264</c:v>
                </c:pt>
                <c:pt idx="220">
                  <c:v>52.474371010138903</c:v>
                </c:pt>
                <c:pt idx="221">
                  <c:v>50.774314682688662</c:v>
                </c:pt>
                <c:pt idx="222">
                  <c:v>50.876830642132902</c:v>
                </c:pt>
                <c:pt idx="223">
                  <c:v>54.659406684190721</c:v>
                </c:pt>
                <c:pt idx="224">
                  <c:v>54.284171986481375</c:v>
                </c:pt>
                <c:pt idx="225">
                  <c:v>56.284876079609418</c:v>
                </c:pt>
                <c:pt idx="226">
                  <c:v>54.33017273751404</c:v>
                </c:pt>
                <c:pt idx="227">
                  <c:v>57.017930904994323</c:v>
                </c:pt>
                <c:pt idx="228">
                  <c:v>59.325197146075809</c:v>
                </c:pt>
                <c:pt idx="229">
                  <c:v>54.490518212542206</c:v>
                </c:pt>
                <c:pt idx="230">
                  <c:v>53.308627487795682</c:v>
                </c:pt>
                <c:pt idx="231">
                  <c:v>55.521920766053285</c:v>
                </c:pt>
                <c:pt idx="232">
                  <c:v>56.911472024032996</c:v>
                </c:pt>
                <c:pt idx="233">
                  <c:v>53.067780698460339</c:v>
                </c:pt>
                <c:pt idx="234">
                  <c:v>52.827591062711186</c:v>
                </c:pt>
                <c:pt idx="235">
                  <c:v>57.627440856177202</c:v>
                </c:pt>
                <c:pt idx="236">
                  <c:v>60.048723244461087</c:v>
                </c:pt>
                <c:pt idx="237">
                  <c:v>63.536565903116738</c:v>
                </c:pt>
                <c:pt idx="238">
                  <c:v>64.288678182500888</c:v>
                </c:pt>
                <c:pt idx="239">
                  <c:v>62.643165602703675</c:v>
                </c:pt>
                <c:pt idx="240">
                  <c:v>66.227281261734845</c:v>
                </c:pt>
                <c:pt idx="241">
                  <c:v>62.949727750657104</c:v>
                </c:pt>
                <c:pt idx="242">
                  <c:v>64.916917010889918</c:v>
                </c:pt>
                <c:pt idx="243">
                  <c:v>70.017743146826831</c:v>
                </c:pt>
                <c:pt idx="244">
                  <c:v>72.188978595568855</c:v>
                </c:pt>
                <c:pt idx="245">
                  <c:v>73.209538114907943</c:v>
                </c:pt>
                <c:pt idx="246">
                  <c:v>72.861575291025119</c:v>
                </c:pt>
                <c:pt idx="247">
                  <c:v>68.808909125046895</c:v>
                </c:pt>
                <c:pt idx="248">
                  <c:v>66.974464889222631</c:v>
                </c:pt>
                <c:pt idx="249">
                  <c:v>67.068766428839609</c:v>
                </c:pt>
                <c:pt idx="250">
                  <c:v>69.973385279759611</c:v>
                </c:pt>
                <c:pt idx="251">
                  <c:v>69.185458129928591</c:v>
                </c:pt>
                <c:pt idx="252">
                  <c:v>72.193578670672096</c:v>
                </c:pt>
                <c:pt idx="253">
                  <c:v>71.252863312054004</c:v>
                </c:pt>
                <c:pt idx="254">
                  <c:v>74.111809988734436</c:v>
                </c:pt>
                <c:pt idx="255">
                  <c:v>75.662363875328509</c:v>
                </c:pt>
                <c:pt idx="256">
                  <c:v>80.866363124295845</c:v>
                </c:pt>
                <c:pt idx="257">
                  <c:v>83.962542245587613</c:v>
                </c:pt>
                <c:pt idx="258">
                  <c:v>87.623873450995035</c:v>
                </c:pt>
                <c:pt idx="259">
                  <c:v>94.333740142696115</c:v>
                </c:pt>
                <c:pt idx="260">
                  <c:v>91.149502440856097</c:v>
                </c:pt>
                <c:pt idx="261">
                  <c:v>93.786659782200431</c:v>
                </c:pt>
                <c:pt idx="262">
                  <c:v>87.049849793465938</c:v>
                </c:pt>
                <c:pt idx="263">
                  <c:v>85.892273751408112</c:v>
                </c:pt>
                <c:pt idx="264">
                  <c:v>84.835242208035979</c:v>
                </c:pt>
                <c:pt idx="265">
                  <c:v>88.70029102515953</c:v>
                </c:pt>
                <c:pt idx="266">
                  <c:v>91.555623357115948</c:v>
                </c:pt>
                <c:pt idx="267">
                  <c:v>93.544498685692744</c:v>
                </c:pt>
                <c:pt idx="268">
                  <c:v>96.649877957191052</c:v>
                </c:pt>
                <c:pt idx="269">
                  <c:v>90.277131055200812</c:v>
                </c:pt>
                <c:pt idx="270">
                  <c:v>91.335148328952229</c:v>
                </c:pt>
                <c:pt idx="271">
                  <c:v>92.150347352609742</c:v>
                </c:pt>
                <c:pt idx="272">
                  <c:v>88.388143071723519</c:v>
                </c:pt>
                <c:pt idx="273">
                  <c:v>88.362185505069377</c:v>
                </c:pt>
                <c:pt idx="274">
                  <c:v>95.865893728877097</c:v>
                </c:pt>
                <c:pt idx="275">
                  <c:v>93.244179496808002</c:v>
                </c:pt>
                <c:pt idx="276">
                  <c:v>93.111763049192518</c:v>
                </c:pt>
                <c:pt idx="277">
                  <c:v>89.424474277130955</c:v>
                </c:pt>
                <c:pt idx="278">
                  <c:v>85.693813368381427</c:v>
                </c:pt>
                <c:pt idx="279">
                  <c:v>94.121150957566542</c:v>
                </c:pt>
                <c:pt idx="280">
                  <c:v>97.061584678933414</c:v>
                </c:pt>
                <c:pt idx="281">
                  <c:v>96.4359744648891</c:v>
                </c:pt>
                <c:pt idx="282">
                  <c:v>96.13696958317675</c:v>
                </c:pt>
                <c:pt idx="283">
                  <c:v>98.014128802102775</c:v>
                </c:pt>
                <c:pt idx="284">
                  <c:v>96.278914757791838</c:v>
                </c:pt>
                <c:pt idx="285">
                  <c:v>97.050084491175241</c:v>
                </c:pt>
                <c:pt idx="286">
                  <c:v>97.204187007134692</c:v>
                </c:pt>
                <c:pt idx="287">
                  <c:v>98.710711603454641</c:v>
                </c:pt>
                <c:pt idx="288">
                  <c:v>93.71667292527215</c:v>
                </c:pt>
                <c:pt idx="289">
                  <c:v>93.148892226811768</c:v>
                </c:pt>
                <c:pt idx="290">
                  <c:v>97.789382275628896</c:v>
                </c:pt>
                <c:pt idx="291">
                  <c:v>92.384951182876364</c:v>
                </c:pt>
                <c:pt idx="292">
                  <c:v>99.426680435598854</c:v>
                </c:pt>
                <c:pt idx="293">
                  <c:v>99.139504318437744</c:v>
                </c:pt>
                <c:pt idx="294">
                  <c:v>101.95245024408551</c:v>
                </c:pt>
                <c:pt idx="295">
                  <c:v>101.06069282763791</c:v>
                </c:pt>
                <c:pt idx="296">
                  <c:v>96.58087683064204</c:v>
                </c:pt>
                <c:pt idx="297">
                  <c:v>94.777318813368296</c:v>
                </c:pt>
                <c:pt idx="298">
                  <c:v>98.865799849793362</c:v>
                </c:pt>
                <c:pt idx="299">
                  <c:v>99.337964701464415</c:v>
                </c:pt>
                <c:pt idx="300">
                  <c:v>101.52135749155077</c:v>
                </c:pt>
                <c:pt idx="301">
                  <c:v>107.88851858805847</c:v>
                </c:pt>
                <c:pt idx="302">
                  <c:v>110.55130491926388</c:v>
                </c:pt>
                <c:pt idx="303">
                  <c:v>117.19348479158832</c:v>
                </c:pt>
                <c:pt idx="304">
                  <c:v>117.58909125046928</c:v>
                </c:pt>
                <c:pt idx="305">
                  <c:v>118.58862185505059</c:v>
                </c:pt>
                <c:pt idx="306">
                  <c:v>130.88692264363488</c:v>
                </c:pt>
                <c:pt idx="307">
                  <c:v>132.58960758542986</c:v>
                </c:pt>
                <c:pt idx="308">
                  <c:v>125.20812992865179</c:v>
                </c:pt>
                <c:pt idx="309">
                  <c:v>124.38110214044299</c:v>
                </c:pt>
                <c:pt idx="310">
                  <c:v>114.06247653022896</c:v>
                </c:pt>
                <c:pt idx="311">
                  <c:v>119.76689823507314</c:v>
                </c:pt>
                <c:pt idx="312">
                  <c:v>131.8585242208035</c:v>
                </c:pt>
                <c:pt idx="313">
                  <c:v>132.26135936913246</c:v>
                </c:pt>
                <c:pt idx="314">
                  <c:v>131.10049755914372</c:v>
                </c:pt>
                <c:pt idx="315">
                  <c:v>130.34772812617339</c:v>
                </c:pt>
                <c:pt idx="316">
                  <c:v>125.82486856928267</c:v>
                </c:pt>
                <c:pt idx="317">
                  <c:v>122.33242583552376</c:v>
                </c:pt>
                <c:pt idx="318">
                  <c:v>119.79252722493422</c:v>
                </c:pt>
                <c:pt idx="319">
                  <c:v>125.45653398422822</c:v>
                </c:pt>
                <c:pt idx="320">
                  <c:v>120.50258167480276</c:v>
                </c:pt>
                <c:pt idx="321">
                  <c:v>126.00328576793081</c:v>
                </c:pt>
                <c:pt idx="322">
                  <c:v>109.6211040180247</c:v>
                </c:pt>
                <c:pt idx="323">
                  <c:v>118.51436349981216</c:v>
                </c:pt>
                <c:pt idx="324">
                  <c:v>126.65879647014636</c:v>
                </c:pt>
                <c:pt idx="325">
                  <c:v>123.62734697709342</c:v>
                </c:pt>
                <c:pt idx="326">
                  <c:v>119.83097070972579</c:v>
                </c:pt>
                <c:pt idx="327">
                  <c:v>117.68536425084484</c:v>
                </c:pt>
                <c:pt idx="328">
                  <c:v>109.48145888096126</c:v>
                </c:pt>
                <c:pt idx="329">
                  <c:v>108.20920953811485</c:v>
                </c:pt>
                <c:pt idx="330">
                  <c:v>107.50605520090117</c:v>
                </c:pt>
                <c:pt idx="331">
                  <c:v>108.70207472775058</c:v>
                </c:pt>
                <c:pt idx="332">
                  <c:v>108.60021592189253</c:v>
                </c:pt>
                <c:pt idx="333">
                  <c:v>114.17649267743138</c:v>
                </c:pt>
                <c:pt idx="334">
                  <c:v>105.87302853924137</c:v>
                </c:pt>
                <c:pt idx="335">
                  <c:v>107.80538865940659</c:v>
                </c:pt>
                <c:pt idx="336">
                  <c:v>98.487936537739301</c:v>
                </c:pt>
                <c:pt idx="337">
                  <c:v>105.49089372887711</c:v>
                </c:pt>
                <c:pt idx="338">
                  <c:v>109.21071160345466</c:v>
                </c:pt>
                <c:pt idx="339">
                  <c:v>110.0531825009387</c:v>
                </c:pt>
                <c:pt idx="340">
                  <c:v>110.39457378895975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06-4654-AD5D-F195B0B01FEF}"/>
            </c:ext>
          </c:extLst>
        </c:ser>
        <c:ser>
          <c:idx val="1"/>
          <c:order val="1"/>
          <c:tx>
            <c:strRef>
              <c:f>'AT&amp;T'!$C$3</c:f>
              <c:strCache>
                <c:ptCount val="1"/>
                <c:pt idx="0">
                  <c:v>Share price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'AT&amp;T'!$B$4:$B$344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41608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41790</c:v>
                </c:pt>
                <c:pt idx="282">
                  <c:v>41820</c:v>
                </c:pt>
                <c:pt idx="283">
                  <c:v>41851</c:v>
                </c:pt>
                <c:pt idx="284">
                  <c:v>41882</c:v>
                </c:pt>
                <c:pt idx="285">
                  <c:v>41912</c:v>
                </c:pt>
                <c:pt idx="286">
                  <c:v>41943</c:v>
                </c:pt>
                <c:pt idx="287">
                  <c:v>41973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'AT&amp;T'!$C$4:$C$344</c:f>
              <c:numCache>
                <c:formatCode>0.00</c:formatCode>
                <c:ptCount val="341"/>
                <c:pt idx="0">
                  <c:v>14</c:v>
                </c:pt>
                <c:pt idx="1">
                  <c:v>13.0625</c:v>
                </c:pt>
                <c:pt idx="2">
                  <c:v>13.4375</c:v>
                </c:pt>
                <c:pt idx="3">
                  <c:v>14.0312</c:v>
                </c:pt>
                <c:pt idx="4">
                  <c:v>13.3437</c:v>
                </c:pt>
                <c:pt idx="5">
                  <c:v>12.9375</c:v>
                </c:pt>
                <c:pt idx="6">
                  <c:v>13.375</c:v>
                </c:pt>
                <c:pt idx="7">
                  <c:v>13.5</c:v>
                </c:pt>
                <c:pt idx="8">
                  <c:v>13.75</c:v>
                </c:pt>
                <c:pt idx="9">
                  <c:v>13.9687</c:v>
                </c:pt>
                <c:pt idx="10">
                  <c:v>15.0312</c:v>
                </c:pt>
                <c:pt idx="11">
                  <c:v>14.4375</c:v>
                </c:pt>
                <c:pt idx="12">
                  <c:v>16.156200000000002</c:v>
                </c:pt>
                <c:pt idx="13">
                  <c:v>15.0937</c:v>
                </c:pt>
                <c:pt idx="14">
                  <c:v>15.0937</c:v>
                </c:pt>
                <c:pt idx="15">
                  <c:v>14.375</c:v>
                </c:pt>
                <c:pt idx="16">
                  <c:v>15.5937</c:v>
                </c:pt>
                <c:pt idx="17">
                  <c:v>15.0625</c:v>
                </c:pt>
                <c:pt idx="18">
                  <c:v>15.25</c:v>
                </c:pt>
                <c:pt idx="19">
                  <c:v>16.468700000000002</c:v>
                </c:pt>
                <c:pt idx="20">
                  <c:v>16.625</c:v>
                </c:pt>
                <c:pt idx="21">
                  <c:v>17.125</c:v>
                </c:pt>
                <c:pt idx="22">
                  <c:v>16.6875</c:v>
                </c:pt>
                <c:pt idx="23">
                  <c:v>17.343700000000002</c:v>
                </c:pt>
                <c:pt idx="24">
                  <c:v>18.5</c:v>
                </c:pt>
                <c:pt idx="25">
                  <c:v>17.218700000000002</c:v>
                </c:pt>
                <c:pt idx="26">
                  <c:v>18.625</c:v>
                </c:pt>
                <c:pt idx="27">
                  <c:v>19.531200000000002</c:v>
                </c:pt>
                <c:pt idx="28">
                  <c:v>19.3125</c:v>
                </c:pt>
                <c:pt idx="29">
                  <c:v>19.1875</c:v>
                </c:pt>
                <c:pt idx="30">
                  <c:v>19.375</c:v>
                </c:pt>
                <c:pt idx="31">
                  <c:v>20.25</c:v>
                </c:pt>
                <c:pt idx="32">
                  <c:v>22.75</c:v>
                </c:pt>
                <c:pt idx="33">
                  <c:v>21.5</c:v>
                </c:pt>
                <c:pt idx="34">
                  <c:v>22.125</c:v>
                </c:pt>
                <c:pt idx="35">
                  <c:v>21.25</c:v>
                </c:pt>
                <c:pt idx="36">
                  <c:v>20.75</c:v>
                </c:pt>
                <c:pt idx="37">
                  <c:v>20.9375</c:v>
                </c:pt>
                <c:pt idx="38">
                  <c:v>19.5625</c:v>
                </c:pt>
                <c:pt idx="39">
                  <c:v>20.1875</c:v>
                </c:pt>
                <c:pt idx="40">
                  <c:v>20.75</c:v>
                </c:pt>
                <c:pt idx="41">
                  <c:v>20.5625</c:v>
                </c:pt>
                <c:pt idx="42">
                  <c:v>21.75</c:v>
                </c:pt>
                <c:pt idx="43">
                  <c:v>21</c:v>
                </c:pt>
                <c:pt idx="44">
                  <c:v>20.6875</c:v>
                </c:pt>
                <c:pt idx="45">
                  <c:v>21.25</c:v>
                </c:pt>
                <c:pt idx="46">
                  <c:v>20.9375</c:v>
                </c:pt>
                <c:pt idx="47">
                  <c:v>20.6875</c:v>
                </c:pt>
                <c:pt idx="48">
                  <c:v>20.1875</c:v>
                </c:pt>
                <c:pt idx="49">
                  <c:v>21.3125</c:v>
                </c:pt>
                <c:pt idx="50">
                  <c:v>20.8125</c:v>
                </c:pt>
                <c:pt idx="51">
                  <c:v>21</c:v>
                </c:pt>
                <c:pt idx="52">
                  <c:v>22.0625</c:v>
                </c:pt>
                <c:pt idx="53">
                  <c:v>22.5</c:v>
                </c:pt>
                <c:pt idx="54">
                  <c:v>23.8125</c:v>
                </c:pt>
                <c:pt idx="55">
                  <c:v>24.0625</c:v>
                </c:pt>
                <c:pt idx="56">
                  <c:v>25.3125</c:v>
                </c:pt>
                <c:pt idx="57">
                  <c:v>27.5</c:v>
                </c:pt>
                <c:pt idx="58">
                  <c:v>27.9375</c:v>
                </c:pt>
                <c:pt idx="59">
                  <c:v>27.0625</c:v>
                </c:pt>
                <c:pt idx="60">
                  <c:v>28.625</c:v>
                </c:pt>
                <c:pt idx="61">
                  <c:v>28.3125</c:v>
                </c:pt>
                <c:pt idx="62">
                  <c:v>27.4375</c:v>
                </c:pt>
                <c:pt idx="63">
                  <c:v>26.3125</c:v>
                </c:pt>
                <c:pt idx="64">
                  <c:v>25.0625</c:v>
                </c:pt>
                <c:pt idx="65">
                  <c:v>24.6875</c:v>
                </c:pt>
                <c:pt idx="66">
                  <c:v>24.625</c:v>
                </c:pt>
                <c:pt idx="67">
                  <c:v>24.4375</c:v>
                </c:pt>
                <c:pt idx="68">
                  <c:v>23.3125</c:v>
                </c:pt>
                <c:pt idx="69">
                  <c:v>24.0625</c:v>
                </c:pt>
                <c:pt idx="70">
                  <c:v>24.3125</c:v>
                </c:pt>
                <c:pt idx="71">
                  <c:v>26.3125</c:v>
                </c:pt>
                <c:pt idx="72">
                  <c:v>25.9375</c:v>
                </c:pt>
                <c:pt idx="73">
                  <c:v>27.5</c:v>
                </c:pt>
                <c:pt idx="74">
                  <c:v>28.75</c:v>
                </c:pt>
                <c:pt idx="75">
                  <c:v>26.25</c:v>
                </c:pt>
                <c:pt idx="76">
                  <c:v>27.75</c:v>
                </c:pt>
                <c:pt idx="77">
                  <c:v>29.25</c:v>
                </c:pt>
                <c:pt idx="78">
                  <c:v>30.9375</c:v>
                </c:pt>
                <c:pt idx="79">
                  <c:v>29.593700000000002</c:v>
                </c:pt>
                <c:pt idx="80">
                  <c:v>27.1875</c:v>
                </c:pt>
                <c:pt idx="81">
                  <c:v>30.718700000000002</c:v>
                </c:pt>
                <c:pt idx="82">
                  <c:v>31.8125</c:v>
                </c:pt>
                <c:pt idx="83">
                  <c:v>36.3125</c:v>
                </c:pt>
                <c:pt idx="84">
                  <c:v>36.625</c:v>
                </c:pt>
                <c:pt idx="85">
                  <c:v>38.875</c:v>
                </c:pt>
                <c:pt idx="86">
                  <c:v>37.8125</c:v>
                </c:pt>
                <c:pt idx="87">
                  <c:v>43.375</c:v>
                </c:pt>
                <c:pt idx="88">
                  <c:v>41.4375</c:v>
                </c:pt>
                <c:pt idx="89">
                  <c:v>38.875</c:v>
                </c:pt>
                <c:pt idx="90">
                  <c:v>40</c:v>
                </c:pt>
                <c:pt idx="91">
                  <c:v>40.9375</c:v>
                </c:pt>
                <c:pt idx="92">
                  <c:v>38.0625</c:v>
                </c:pt>
                <c:pt idx="93">
                  <c:v>44.375</c:v>
                </c:pt>
                <c:pt idx="94">
                  <c:v>46.3125</c:v>
                </c:pt>
                <c:pt idx="95">
                  <c:v>47.9375</c:v>
                </c:pt>
                <c:pt idx="96">
                  <c:v>53.625</c:v>
                </c:pt>
                <c:pt idx="97">
                  <c:v>54</c:v>
                </c:pt>
                <c:pt idx="98">
                  <c:v>52.875</c:v>
                </c:pt>
                <c:pt idx="99">
                  <c:v>47.1875</c:v>
                </c:pt>
                <c:pt idx="100">
                  <c:v>55.75</c:v>
                </c:pt>
                <c:pt idx="101">
                  <c:v>51.125</c:v>
                </c:pt>
                <c:pt idx="102">
                  <c:v>58</c:v>
                </c:pt>
                <c:pt idx="103">
                  <c:v>57.125</c:v>
                </c:pt>
                <c:pt idx="104">
                  <c:v>48.0625</c:v>
                </c:pt>
                <c:pt idx="105">
                  <c:v>51.0625</c:v>
                </c:pt>
                <c:pt idx="106">
                  <c:v>50.875</c:v>
                </c:pt>
                <c:pt idx="107">
                  <c:v>51.875</c:v>
                </c:pt>
                <c:pt idx="108">
                  <c:v>48.75</c:v>
                </c:pt>
                <c:pt idx="109">
                  <c:v>42.875</c:v>
                </c:pt>
                <c:pt idx="110">
                  <c:v>38.0625</c:v>
                </c:pt>
                <c:pt idx="111">
                  <c:v>42.125</c:v>
                </c:pt>
                <c:pt idx="112">
                  <c:v>43.8125</c:v>
                </c:pt>
                <c:pt idx="113">
                  <c:v>43.6875</c:v>
                </c:pt>
                <c:pt idx="114">
                  <c:v>43.25</c:v>
                </c:pt>
                <c:pt idx="115">
                  <c:v>42.5625</c:v>
                </c:pt>
                <c:pt idx="116">
                  <c:v>41.75</c:v>
                </c:pt>
                <c:pt idx="117">
                  <c:v>50</c:v>
                </c:pt>
                <c:pt idx="118">
                  <c:v>57.6875</c:v>
                </c:pt>
                <c:pt idx="119">
                  <c:v>54.9375</c:v>
                </c:pt>
                <c:pt idx="120">
                  <c:v>47.75</c:v>
                </c:pt>
                <c:pt idx="121">
                  <c:v>48.35</c:v>
                </c:pt>
                <c:pt idx="122">
                  <c:v>47.7</c:v>
                </c:pt>
                <c:pt idx="123">
                  <c:v>44.63</c:v>
                </c:pt>
                <c:pt idx="124">
                  <c:v>41.25</c:v>
                </c:pt>
                <c:pt idx="125">
                  <c:v>43.050000000000004</c:v>
                </c:pt>
                <c:pt idx="126">
                  <c:v>40.06</c:v>
                </c:pt>
                <c:pt idx="127">
                  <c:v>45.03</c:v>
                </c:pt>
                <c:pt idx="128">
                  <c:v>40.910000000000004</c:v>
                </c:pt>
                <c:pt idx="129">
                  <c:v>47.120000000000005</c:v>
                </c:pt>
                <c:pt idx="130">
                  <c:v>38.11</c:v>
                </c:pt>
                <c:pt idx="131">
                  <c:v>37.380000000000003</c:v>
                </c:pt>
                <c:pt idx="132">
                  <c:v>39.17</c:v>
                </c:pt>
                <c:pt idx="133">
                  <c:v>37.450000000000003</c:v>
                </c:pt>
                <c:pt idx="134">
                  <c:v>37.840000000000003</c:v>
                </c:pt>
                <c:pt idx="135">
                  <c:v>37.440000000000005</c:v>
                </c:pt>
                <c:pt idx="136">
                  <c:v>31.060000000000002</c:v>
                </c:pt>
                <c:pt idx="137">
                  <c:v>34.29</c:v>
                </c:pt>
                <c:pt idx="138">
                  <c:v>30.5</c:v>
                </c:pt>
                <c:pt idx="139">
                  <c:v>27.66</c:v>
                </c:pt>
                <c:pt idx="140">
                  <c:v>24.740000000000002</c:v>
                </c:pt>
                <c:pt idx="141">
                  <c:v>20.100000000000001</c:v>
                </c:pt>
                <c:pt idx="142">
                  <c:v>25.66</c:v>
                </c:pt>
                <c:pt idx="143">
                  <c:v>28.5</c:v>
                </c:pt>
                <c:pt idx="144">
                  <c:v>27.110000000000003</c:v>
                </c:pt>
                <c:pt idx="145">
                  <c:v>24.44</c:v>
                </c:pt>
                <c:pt idx="146">
                  <c:v>20.8</c:v>
                </c:pt>
                <c:pt idx="147">
                  <c:v>20.060000000000002</c:v>
                </c:pt>
                <c:pt idx="148">
                  <c:v>23.36</c:v>
                </c:pt>
                <c:pt idx="149">
                  <c:v>25.46</c:v>
                </c:pt>
                <c:pt idx="150">
                  <c:v>25.55</c:v>
                </c:pt>
                <c:pt idx="151">
                  <c:v>23.36</c:v>
                </c:pt>
                <c:pt idx="152">
                  <c:v>22.46</c:v>
                </c:pt>
                <c:pt idx="153">
                  <c:v>22.25</c:v>
                </c:pt>
                <c:pt idx="154">
                  <c:v>23.98</c:v>
                </c:pt>
                <c:pt idx="155">
                  <c:v>23.28</c:v>
                </c:pt>
                <c:pt idx="156">
                  <c:v>26.07</c:v>
                </c:pt>
                <c:pt idx="157">
                  <c:v>25.5</c:v>
                </c:pt>
                <c:pt idx="158">
                  <c:v>24.01</c:v>
                </c:pt>
                <c:pt idx="159">
                  <c:v>24.540000000000003</c:v>
                </c:pt>
                <c:pt idx="160">
                  <c:v>24.900000000000002</c:v>
                </c:pt>
                <c:pt idx="161">
                  <c:v>23.700000000000003</c:v>
                </c:pt>
                <c:pt idx="162">
                  <c:v>24.25</c:v>
                </c:pt>
                <c:pt idx="163">
                  <c:v>25.34</c:v>
                </c:pt>
                <c:pt idx="164">
                  <c:v>25.790000000000003</c:v>
                </c:pt>
                <c:pt idx="165">
                  <c:v>25.950000000000003</c:v>
                </c:pt>
                <c:pt idx="166">
                  <c:v>25.26</c:v>
                </c:pt>
                <c:pt idx="167">
                  <c:v>25.17</c:v>
                </c:pt>
                <c:pt idx="168">
                  <c:v>25.77</c:v>
                </c:pt>
                <c:pt idx="169">
                  <c:v>23.76</c:v>
                </c:pt>
                <c:pt idx="170">
                  <c:v>24.060000000000002</c:v>
                </c:pt>
                <c:pt idx="171">
                  <c:v>23.69</c:v>
                </c:pt>
                <c:pt idx="172">
                  <c:v>23.8</c:v>
                </c:pt>
                <c:pt idx="173">
                  <c:v>23.380000000000003</c:v>
                </c:pt>
                <c:pt idx="174">
                  <c:v>23.75</c:v>
                </c:pt>
                <c:pt idx="175">
                  <c:v>24.450000000000003</c:v>
                </c:pt>
                <c:pt idx="176">
                  <c:v>24.080000000000002</c:v>
                </c:pt>
                <c:pt idx="177">
                  <c:v>23.970000000000002</c:v>
                </c:pt>
                <c:pt idx="178">
                  <c:v>23.85</c:v>
                </c:pt>
                <c:pt idx="179">
                  <c:v>24.91</c:v>
                </c:pt>
                <c:pt idx="180">
                  <c:v>24.490000000000002</c:v>
                </c:pt>
                <c:pt idx="181">
                  <c:v>25.950000000000003</c:v>
                </c:pt>
                <c:pt idx="182">
                  <c:v>27.59</c:v>
                </c:pt>
                <c:pt idx="183">
                  <c:v>27.040000000000003</c:v>
                </c:pt>
                <c:pt idx="184">
                  <c:v>26.21</c:v>
                </c:pt>
                <c:pt idx="185">
                  <c:v>26.060000000000002</c:v>
                </c:pt>
                <c:pt idx="186">
                  <c:v>27.89</c:v>
                </c:pt>
                <c:pt idx="187">
                  <c:v>29.990000000000002</c:v>
                </c:pt>
                <c:pt idx="188">
                  <c:v>31.130000000000003</c:v>
                </c:pt>
                <c:pt idx="189">
                  <c:v>32.56</c:v>
                </c:pt>
                <c:pt idx="190">
                  <c:v>34.25</c:v>
                </c:pt>
                <c:pt idx="191">
                  <c:v>33.910000000000004</c:v>
                </c:pt>
                <c:pt idx="192">
                  <c:v>35.75</c:v>
                </c:pt>
                <c:pt idx="193">
                  <c:v>37.630000000000003</c:v>
                </c:pt>
                <c:pt idx="194">
                  <c:v>36.800000000000004</c:v>
                </c:pt>
                <c:pt idx="195">
                  <c:v>39.43</c:v>
                </c:pt>
                <c:pt idx="196">
                  <c:v>38.72</c:v>
                </c:pt>
                <c:pt idx="197">
                  <c:v>41.34</c:v>
                </c:pt>
                <c:pt idx="198">
                  <c:v>41.5</c:v>
                </c:pt>
                <c:pt idx="199">
                  <c:v>39.160000000000004</c:v>
                </c:pt>
                <c:pt idx="200">
                  <c:v>39.870000000000005</c:v>
                </c:pt>
                <c:pt idx="201">
                  <c:v>42.31</c:v>
                </c:pt>
                <c:pt idx="202">
                  <c:v>41.79</c:v>
                </c:pt>
                <c:pt idx="203">
                  <c:v>38.21</c:v>
                </c:pt>
                <c:pt idx="204">
                  <c:v>41.56</c:v>
                </c:pt>
                <c:pt idx="205">
                  <c:v>38.49</c:v>
                </c:pt>
                <c:pt idx="206">
                  <c:v>34.83</c:v>
                </c:pt>
                <c:pt idx="207">
                  <c:v>38.300000000000004</c:v>
                </c:pt>
                <c:pt idx="208">
                  <c:v>38.71</c:v>
                </c:pt>
                <c:pt idx="209">
                  <c:v>39.9</c:v>
                </c:pt>
                <c:pt idx="210">
                  <c:v>33.690000000000005</c:v>
                </c:pt>
                <c:pt idx="211">
                  <c:v>30.810000000000002</c:v>
                </c:pt>
                <c:pt idx="212">
                  <c:v>31.990000000000002</c:v>
                </c:pt>
                <c:pt idx="213">
                  <c:v>27.92</c:v>
                </c:pt>
                <c:pt idx="214">
                  <c:v>26.77</c:v>
                </c:pt>
                <c:pt idx="215">
                  <c:v>28.560000000000002</c:v>
                </c:pt>
                <c:pt idx="216">
                  <c:v>28.5</c:v>
                </c:pt>
                <c:pt idx="217">
                  <c:v>24.62</c:v>
                </c:pt>
                <c:pt idx="218">
                  <c:v>23.77</c:v>
                </c:pt>
                <c:pt idx="219">
                  <c:v>25.200000000000003</c:v>
                </c:pt>
                <c:pt idx="220">
                  <c:v>25.62</c:v>
                </c:pt>
                <c:pt idx="221">
                  <c:v>24.790000000000003</c:v>
                </c:pt>
                <c:pt idx="222">
                  <c:v>24.84</c:v>
                </c:pt>
                <c:pt idx="223">
                  <c:v>26.23</c:v>
                </c:pt>
                <c:pt idx="224">
                  <c:v>26.05</c:v>
                </c:pt>
                <c:pt idx="225">
                  <c:v>27.01</c:v>
                </c:pt>
                <c:pt idx="226">
                  <c:v>25.67</c:v>
                </c:pt>
                <c:pt idx="227">
                  <c:v>26.94</c:v>
                </c:pt>
                <c:pt idx="228">
                  <c:v>28.03</c:v>
                </c:pt>
                <c:pt idx="229">
                  <c:v>25.360000000000003</c:v>
                </c:pt>
                <c:pt idx="230">
                  <c:v>24.810000000000002</c:v>
                </c:pt>
                <c:pt idx="231">
                  <c:v>25.84</c:v>
                </c:pt>
                <c:pt idx="232">
                  <c:v>26.060000000000002</c:v>
                </c:pt>
                <c:pt idx="233">
                  <c:v>24.3</c:v>
                </c:pt>
                <c:pt idx="234">
                  <c:v>24.19</c:v>
                </c:pt>
                <c:pt idx="235">
                  <c:v>25.94</c:v>
                </c:pt>
                <c:pt idx="236">
                  <c:v>27.03</c:v>
                </c:pt>
                <c:pt idx="237">
                  <c:v>28.6</c:v>
                </c:pt>
                <c:pt idx="238">
                  <c:v>28.520000000000003</c:v>
                </c:pt>
                <c:pt idx="239">
                  <c:v>27.790000000000003</c:v>
                </c:pt>
                <c:pt idx="240">
                  <c:v>29.380000000000003</c:v>
                </c:pt>
                <c:pt idx="241">
                  <c:v>27.52</c:v>
                </c:pt>
                <c:pt idx="242">
                  <c:v>28.380000000000003</c:v>
                </c:pt>
                <c:pt idx="243">
                  <c:v>30.610000000000003</c:v>
                </c:pt>
                <c:pt idx="244">
                  <c:v>31.12</c:v>
                </c:pt>
                <c:pt idx="245">
                  <c:v>31.560000000000002</c:v>
                </c:pt>
                <c:pt idx="246">
                  <c:v>31.41</c:v>
                </c:pt>
                <c:pt idx="247">
                  <c:v>29.26</c:v>
                </c:pt>
                <c:pt idx="248">
                  <c:v>28.48</c:v>
                </c:pt>
                <c:pt idx="249">
                  <c:v>28.520000000000003</c:v>
                </c:pt>
                <c:pt idx="250">
                  <c:v>29.310000000000002</c:v>
                </c:pt>
                <c:pt idx="251">
                  <c:v>28.98</c:v>
                </c:pt>
                <c:pt idx="252">
                  <c:v>30.240000000000002</c:v>
                </c:pt>
                <c:pt idx="253">
                  <c:v>29.41</c:v>
                </c:pt>
                <c:pt idx="254">
                  <c:v>30.59</c:v>
                </c:pt>
                <c:pt idx="255">
                  <c:v>31.23</c:v>
                </c:pt>
                <c:pt idx="256">
                  <c:v>32.910000000000004</c:v>
                </c:pt>
                <c:pt idx="257">
                  <c:v>34.17</c:v>
                </c:pt>
                <c:pt idx="258">
                  <c:v>35.660000000000004</c:v>
                </c:pt>
                <c:pt idx="259">
                  <c:v>37.92</c:v>
                </c:pt>
                <c:pt idx="260">
                  <c:v>36.64</c:v>
                </c:pt>
                <c:pt idx="261">
                  <c:v>37.700000000000003</c:v>
                </c:pt>
                <c:pt idx="262">
                  <c:v>34.590000000000003</c:v>
                </c:pt>
                <c:pt idx="263">
                  <c:v>34.130000000000003</c:v>
                </c:pt>
                <c:pt idx="264">
                  <c:v>33.71</c:v>
                </c:pt>
                <c:pt idx="265">
                  <c:v>34.79</c:v>
                </c:pt>
                <c:pt idx="266">
                  <c:v>35.910000000000004</c:v>
                </c:pt>
                <c:pt idx="267">
                  <c:v>36.690000000000005</c:v>
                </c:pt>
                <c:pt idx="268">
                  <c:v>37.46</c:v>
                </c:pt>
                <c:pt idx="269">
                  <c:v>34.99</c:v>
                </c:pt>
                <c:pt idx="270">
                  <c:v>35.4</c:v>
                </c:pt>
                <c:pt idx="271">
                  <c:v>35.270000000000003</c:v>
                </c:pt>
                <c:pt idx="272">
                  <c:v>33.83</c:v>
                </c:pt>
                <c:pt idx="273">
                  <c:v>33.82</c:v>
                </c:pt>
                <c:pt idx="274">
                  <c:v>36.200000000000003</c:v>
                </c:pt>
                <c:pt idx="275">
                  <c:v>35.21</c:v>
                </c:pt>
                <c:pt idx="276">
                  <c:v>35.160000000000004</c:v>
                </c:pt>
                <c:pt idx="277">
                  <c:v>33.32</c:v>
                </c:pt>
                <c:pt idx="278">
                  <c:v>31.930000000000003</c:v>
                </c:pt>
                <c:pt idx="279">
                  <c:v>35.07</c:v>
                </c:pt>
                <c:pt idx="280">
                  <c:v>35.700000000000003</c:v>
                </c:pt>
                <c:pt idx="281">
                  <c:v>35.47</c:v>
                </c:pt>
                <c:pt idx="282">
                  <c:v>35.36</c:v>
                </c:pt>
                <c:pt idx="283">
                  <c:v>35.590000000000003</c:v>
                </c:pt>
                <c:pt idx="284">
                  <c:v>34.96</c:v>
                </c:pt>
                <c:pt idx="285">
                  <c:v>35.24</c:v>
                </c:pt>
                <c:pt idx="286">
                  <c:v>34.840000000000003</c:v>
                </c:pt>
                <c:pt idx="287">
                  <c:v>35.380000000000003</c:v>
                </c:pt>
                <c:pt idx="288">
                  <c:v>33.590000000000003</c:v>
                </c:pt>
                <c:pt idx="289" formatCode="General">
                  <c:v>32.92</c:v>
                </c:pt>
                <c:pt idx="290" formatCode="General">
                  <c:v>34.56</c:v>
                </c:pt>
                <c:pt idx="291" formatCode="General">
                  <c:v>32.65</c:v>
                </c:pt>
                <c:pt idx="292" formatCode="General">
                  <c:v>34.64</c:v>
                </c:pt>
                <c:pt idx="293" formatCode="General">
                  <c:v>34.54</c:v>
                </c:pt>
                <c:pt idx="294" formatCode="General">
                  <c:v>35.520000000000003</c:v>
                </c:pt>
                <c:pt idx="295" formatCode="General">
                  <c:v>34.74</c:v>
                </c:pt>
                <c:pt idx="296" formatCode="General">
                  <c:v>33.200000000000003</c:v>
                </c:pt>
                <c:pt idx="297" formatCode="General">
                  <c:v>32.58</c:v>
                </c:pt>
                <c:pt idx="298" formatCode="General">
                  <c:v>33.51</c:v>
                </c:pt>
                <c:pt idx="299" formatCode="General">
                  <c:v>33.67</c:v>
                </c:pt>
                <c:pt idx="300" formatCode="General">
                  <c:v>34.409999999999997</c:v>
                </c:pt>
                <c:pt idx="301" formatCode="General">
                  <c:v>36.06</c:v>
                </c:pt>
                <c:pt idx="302" formatCode="General">
                  <c:v>36.950000000000003</c:v>
                </c:pt>
                <c:pt idx="303" formatCode="General">
                  <c:v>39.17</c:v>
                </c:pt>
                <c:pt idx="304" formatCode="General">
                  <c:v>38.82</c:v>
                </c:pt>
                <c:pt idx="305" formatCode="General">
                  <c:v>39.15</c:v>
                </c:pt>
                <c:pt idx="306" formatCode="General">
                  <c:v>43.21</c:v>
                </c:pt>
                <c:pt idx="307" formatCode="General">
                  <c:v>43.29</c:v>
                </c:pt>
                <c:pt idx="308" formatCode="General">
                  <c:v>40.880000000000003</c:v>
                </c:pt>
                <c:pt idx="309" formatCode="General">
                  <c:v>40.61</c:v>
                </c:pt>
                <c:pt idx="310" formatCode="General">
                  <c:v>36.79</c:v>
                </c:pt>
                <c:pt idx="311" formatCode="General">
                  <c:v>38.630000000000003</c:v>
                </c:pt>
                <c:pt idx="312" formatCode="General">
                  <c:v>42.53</c:v>
                </c:pt>
                <c:pt idx="313" formatCode="General">
                  <c:v>42.16</c:v>
                </c:pt>
                <c:pt idx="314" formatCode="General">
                  <c:v>41.79</c:v>
                </c:pt>
                <c:pt idx="315" formatCode="General">
                  <c:v>41.55</c:v>
                </c:pt>
                <c:pt idx="316" formatCode="General">
                  <c:v>39.630000000000003</c:v>
                </c:pt>
                <c:pt idx="317" formatCode="General">
                  <c:v>38.53</c:v>
                </c:pt>
                <c:pt idx="318" formatCode="General">
                  <c:v>37.729999999999997</c:v>
                </c:pt>
                <c:pt idx="319" formatCode="General">
                  <c:v>39</c:v>
                </c:pt>
                <c:pt idx="320" formatCode="General">
                  <c:v>37.46</c:v>
                </c:pt>
                <c:pt idx="321" formatCode="General">
                  <c:v>39.17</c:v>
                </c:pt>
                <c:pt idx="322" formatCode="General">
                  <c:v>33.65</c:v>
                </c:pt>
                <c:pt idx="323" formatCode="General">
                  <c:v>36.380000000000003</c:v>
                </c:pt>
                <c:pt idx="324" formatCode="General">
                  <c:v>38.880000000000003</c:v>
                </c:pt>
                <c:pt idx="325" formatCode="General">
                  <c:v>37.450000000000003</c:v>
                </c:pt>
                <c:pt idx="326" formatCode="General">
                  <c:v>36.299999999999997</c:v>
                </c:pt>
                <c:pt idx="327" formatCode="General">
                  <c:v>35.65</c:v>
                </c:pt>
                <c:pt idx="328" formatCode="General">
                  <c:v>32.700000000000003</c:v>
                </c:pt>
                <c:pt idx="329" formatCode="General">
                  <c:v>32.32</c:v>
                </c:pt>
                <c:pt idx="330" formatCode="General">
                  <c:v>32.11</c:v>
                </c:pt>
                <c:pt idx="331" formatCode="General">
                  <c:v>31.97</c:v>
                </c:pt>
                <c:pt idx="332" formatCode="General">
                  <c:v>31.94</c:v>
                </c:pt>
                <c:pt idx="333" formatCode="General">
                  <c:v>33.58</c:v>
                </c:pt>
                <c:pt idx="334" formatCode="General">
                  <c:v>30.68</c:v>
                </c:pt>
                <c:pt idx="335" formatCode="General">
                  <c:v>31.24</c:v>
                </c:pt>
                <c:pt idx="336" formatCode="General">
                  <c:v>28.54</c:v>
                </c:pt>
                <c:pt idx="337" formatCode="General">
                  <c:v>30.06</c:v>
                </c:pt>
                <c:pt idx="338" formatCode="General">
                  <c:v>31.12</c:v>
                </c:pt>
                <c:pt idx="339" formatCode="General">
                  <c:v>31.36</c:v>
                </c:pt>
                <c:pt idx="340" formatCode="General">
                  <c:v>30.96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06-4654-AD5D-F195B0B01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745152"/>
        <c:axId val="564745544"/>
      </c:lineChart>
      <c:dateAx>
        <c:axId val="564745152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ES"/>
          </a:p>
        </c:txPr>
        <c:crossAx val="564745544"/>
        <c:crosses val="autoZero"/>
        <c:auto val="1"/>
        <c:lblOffset val="100"/>
        <c:baseTimeUnit val="months"/>
        <c:majorUnit val="24"/>
        <c:majorTimeUnit val="months"/>
      </c:dateAx>
      <c:valAx>
        <c:axId val="564745544"/>
        <c:scaling>
          <c:orientation val="minMax"/>
          <c:max val="150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56474515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4016230206926038"/>
          <c:y val="1.2102298188336214E-2"/>
          <c:w val="0.34689774696707104"/>
          <c:h val="0.15693788522584567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517580666629617E-2"/>
          <c:y val="4.0810952684968434E-2"/>
          <c:w val="0.90800552180112437"/>
          <c:h val="0.82245640916507057"/>
        </c:manualLayout>
      </c:layout>
      <c:lineChart>
        <c:grouping val="standard"/>
        <c:varyColors val="0"/>
        <c:ser>
          <c:idx val="0"/>
          <c:order val="0"/>
          <c:tx>
            <c:strRef>
              <c:f>'AT&amp;T'!$C$2:$F$2</c:f>
              <c:strCache>
                <c:ptCount val="1"/>
                <c:pt idx="0">
                  <c:v>AT&amp;T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'AT&amp;T'!$B$4:$B$344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41608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41790</c:v>
                </c:pt>
                <c:pt idx="282">
                  <c:v>41820</c:v>
                </c:pt>
                <c:pt idx="283">
                  <c:v>41851</c:v>
                </c:pt>
                <c:pt idx="284">
                  <c:v>41882</c:v>
                </c:pt>
                <c:pt idx="285">
                  <c:v>41912</c:v>
                </c:pt>
                <c:pt idx="286">
                  <c:v>41943</c:v>
                </c:pt>
                <c:pt idx="287">
                  <c:v>41973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'AT&amp;T'!$E$4:$E$344</c:f>
              <c:numCache>
                <c:formatCode>0.00</c:formatCode>
                <c:ptCount val="341"/>
                <c:pt idx="0">
                  <c:v>16.79759</c:v>
                </c:pt>
                <c:pt idx="1">
                  <c:v>15.672750000000001</c:v>
                </c:pt>
                <c:pt idx="2">
                  <c:v>16.122679999999999</c:v>
                </c:pt>
                <c:pt idx="3">
                  <c:v>16.835080000000001</c:v>
                </c:pt>
                <c:pt idx="4">
                  <c:v>16.005500000000001</c:v>
                </c:pt>
                <c:pt idx="5">
                  <c:v>15.518210000000002</c:v>
                </c:pt>
                <c:pt idx="6">
                  <c:v>16.063579999999998</c:v>
                </c:pt>
                <c:pt idx="7">
                  <c:v>16.213710000000003</c:v>
                </c:pt>
                <c:pt idx="8">
                  <c:v>16.513960000000001</c:v>
                </c:pt>
                <c:pt idx="9">
                  <c:v>16.753720000000001</c:v>
                </c:pt>
                <c:pt idx="10">
                  <c:v>18.02805</c:v>
                </c:pt>
                <c:pt idx="11">
                  <c:v>17.315920000000002</c:v>
                </c:pt>
                <c:pt idx="12">
                  <c:v>19.376900000000003</c:v>
                </c:pt>
                <c:pt idx="13">
                  <c:v>18.102589999999999</c:v>
                </c:pt>
                <c:pt idx="14">
                  <c:v>18.102589999999999</c:v>
                </c:pt>
                <c:pt idx="15">
                  <c:v>17.240569999999998</c:v>
                </c:pt>
                <c:pt idx="16">
                  <c:v>18.702270000000002</c:v>
                </c:pt>
                <c:pt idx="17">
                  <c:v>18.084510000000002</c:v>
                </c:pt>
                <c:pt idx="18">
                  <c:v>18.309630000000002</c:v>
                </c:pt>
                <c:pt idx="19">
                  <c:v>19.7729</c:v>
                </c:pt>
                <c:pt idx="20">
                  <c:v>19.9605</c:v>
                </c:pt>
                <c:pt idx="21">
                  <c:v>20.554790000000001</c:v>
                </c:pt>
                <c:pt idx="22">
                  <c:v>20.02966</c:v>
                </c:pt>
                <c:pt idx="23">
                  <c:v>20.817350000000001</c:v>
                </c:pt>
                <c:pt idx="24">
                  <c:v>22.173950000000001</c:v>
                </c:pt>
                <c:pt idx="25">
                  <c:v>20.638249999999999</c:v>
                </c:pt>
                <c:pt idx="26">
                  <c:v>22.32377</c:v>
                </c:pt>
                <c:pt idx="27">
                  <c:v>23.41</c:v>
                </c:pt>
                <c:pt idx="28">
                  <c:v>23.165179999999999</c:v>
                </c:pt>
                <c:pt idx="29">
                  <c:v>23.015250000000002</c:v>
                </c:pt>
                <c:pt idx="30">
                  <c:v>23.251189999999998</c:v>
                </c:pt>
                <c:pt idx="31">
                  <c:v>24.30125</c:v>
                </c:pt>
                <c:pt idx="32">
                  <c:v>27.226150000000001</c:v>
                </c:pt>
                <c:pt idx="33">
                  <c:v>25.73021</c:v>
                </c:pt>
                <c:pt idx="34">
                  <c:v>26.478180000000002</c:v>
                </c:pt>
                <c:pt idx="35">
                  <c:v>25.474499999999999</c:v>
                </c:pt>
                <c:pt idx="36">
                  <c:v>24.87509</c:v>
                </c:pt>
                <c:pt idx="37">
                  <c:v>25.099869999999999</c:v>
                </c:pt>
                <c:pt idx="38">
                  <c:v>23.451520000000002</c:v>
                </c:pt>
                <c:pt idx="39">
                  <c:v>24.200770000000002</c:v>
                </c:pt>
                <c:pt idx="40">
                  <c:v>24.87509</c:v>
                </c:pt>
                <c:pt idx="41">
                  <c:v>24.650320000000001</c:v>
                </c:pt>
                <c:pt idx="42">
                  <c:v>26.110170000000004</c:v>
                </c:pt>
                <c:pt idx="43">
                  <c:v>25.209820000000001</c:v>
                </c:pt>
                <c:pt idx="44">
                  <c:v>24.84328</c:v>
                </c:pt>
                <c:pt idx="45">
                  <c:v>25.577090000000002</c:v>
                </c:pt>
                <c:pt idx="46">
                  <c:v>25.200959999999998</c:v>
                </c:pt>
                <c:pt idx="47">
                  <c:v>24.81071</c:v>
                </c:pt>
                <c:pt idx="48">
                  <c:v>24.21106</c:v>
                </c:pt>
                <c:pt idx="49">
                  <c:v>25.560290000000002</c:v>
                </c:pt>
                <c:pt idx="50">
                  <c:v>24.960630000000002</c:v>
                </c:pt>
                <c:pt idx="51">
                  <c:v>25.185500000000001</c:v>
                </c:pt>
                <c:pt idx="52">
                  <c:v>26.809060000000002</c:v>
                </c:pt>
                <c:pt idx="53">
                  <c:v>27.348610000000001</c:v>
                </c:pt>
                <c:pt idx="54">
                  <c:v>28.943940000000001</c:v>
                </c:pt>
                <c:pt idx="55">
                  <c:v>29.247820000000001</c:v>
                </c:pt>
                <c:pt idx="56">
                  <c:v>30.76718</c:v>
                </c:pt>
                <c:pt idx="57">
                  <c:v>33.515509999999999</c:v>
                </c:pt>
                <c:pt idx="58">
                  <c:v>34.04871</c:v>
                </c:pt>
                <c:pt idx="59">
                  <c:v>32.982309999999998</c:v>
                </c:pt>
                <c:pt idx="60">
                  <c:v>34.914480000000005</c:v>
                </c:pt>
                <c:pt idx="61">
                  <c:v>34.533319999999996</c:v>
                </c:pt>
                <c:pt idx="62">
                  <c:v>33.466059999999999</c:v>
                </c:pt>
                <c:pt idx="63">
                  <c:v>32.05536</c:v>
                </c:pt>
                <c:pt idx="64">
                  <c:v>30.532540000000001</c:v>
                </c:pt>
                <c:pt idx="65">
                  <c:v>30.075690000000002</c:v>
                </c:pt>
                <c:pt idx="66">
                  <c:v>30.001069999999999</c:v>
                </c:pt>
                <c:pt idx="67">
                  <c:v>29.772639999999999</c:v>
                </c:pt>
                <c:pt idx="68">
                  <c:v>28.408420000000003</c:v>
                </c:pt>
                <c:pt idx="69">
                  <c:v>29.322369999999999</c:v>
                </c:pt>
                <c:pt idx="70">
                  <c:v>29.627020000000002</c:v>
                </c:pt>
                <c:pt idx="71">
                  <c:v>32.0642</c:v>
                </c:pt>
                <c:pt idx="72">
                  <c:v>31.314910000000001</c:v>
                </c:pt>
                <c:pt idx="73">
                  <c:v>33.201349999999998</c:v>
                </c:pt>
                <c:pt idx="74">
                  <c:v>34.710500000000003</c:v>
                </c:pt>
                <c:pt idx="75">
                  <c:v>31.6922</c:v>
                </c:pt>
                <c:pt idx="76">
                  <c:v>50.891040000000004</c:v>
                </c:pt>
                <c:pt idx="77">
                  <c:v>53.36506</c:v>
                </c:pt>
                <c:pt idx="78">
                  <c:v>56.443820000000002</c:v>
                </c:pt>
                <c:pt idx="79">
                  <c:v>53.992239999999995</c:v>
                </c:pt>
                <c:pt idx="80">
                  <c:v>49.695819999999998</c:v>
                </c:pt>
                <c:pt idx="81">
                  <c:v>56.150590000000001</c:v>
                </c:pt>
                <c:pt idx="82">
                  <c:v>58.149840000000005</c:v>
                </c:pt>
                <c:pt idx="83">
                  <c:v>66.567130000000006</c:v>
                </c:pt>
                <c:pt idx="84">
                  <c:v>67.14</c:v>
                </c:pt>
                <c:pt idx="85">
                  <c:v>71.264690000000002</c:v>
                </c:pt>
                <c:pt idx="86">
                  <c:v>69.316879999999998</c:v>
                </c:pt>
                <c:pt idx="87">
                  <c:v>79.763559999999998</c:v>
                </c:pt>
                <c:pt idx="88">
                  <c:v>76.200630000000004</c:v>
                </c:pt>
                <c:pt idx="89">
                  <c:v>71.484999999999999</c:v>
                </c:pt>
                <c:pt idx="90">
                  <c:v>73.553749999999994</c:v>
                </c:pt>
                <c:pt idx="91">
                  <c:v>75.277630000000002</c:v>
                </c:pt>
                <c:pt idx="92">
                  <c:v>69.931690000000003</c:v>
                </c:pt>
                <c:pt idx="93">
                  <c:v>81.529630000000012</c:v>
                </c:pt>
                <c:pt idx="94">
                  <c:v>90.64819</c:v>
                </c:pt>
                <c:pt idx="95">
                  <c:v>93.766440000000003</c:v>
                </c:pt>
                <c:pt idx="96">
                  <c:v>104.8913</c:v>
                </c:pt>
                <c:pt idx="97">
                  <c:v>105.62480000000001</c:v>
                </c:pt>
                <c:pt idx="98">
                  <c:v>103.4243</c:v>
                </c:pt>
                <c:pt idx="99">
                  <c:v>92.598190000000002</c:v>
                </c:pt>
                <c:pt idx="100">
                  <c:v>109.4008</c:v>
                </c:pt>
                <c:pt idx="101">
                  <c:v>100.40130000000001</c:v>
                </c:pt>
                <c:pt idx="102">
                  <c:v>113.9027</c:v>
                </c:pt>
                <c:pt idx="103">
                  <c:v>112.18430000000001</c:v>
                </c:pt>
                <c:pt idx="104">
                  <c:v>94.553440000000009</c:v>
                </c:pt>
                <c:pt idx="105">
                  <c:v>100.45540000000001</c:v>
                </c:pt>
                <c:pt idx="106">
                  <c:v>173.69230000000002</c:v>
                </c:pt>
                <c:pt idx="107">
                  <c:v>176.96510000000001</c:v>
                </c:pt>
                <c:pt idx="108">
                  <c:v>166.30459999999999</c:v>
                </c:pt>
                <c:pt idx="109">
                  <c:v>146.26280000000003</c:v>
                </c:pt>
                <c:pt idx="110">
                  <c:v>129.84540000000001</c:v>
                </c:pt>
                <c:pt idx="111">
                  <c:v>143.19920000000002</c:v>
                </c:pt>
                <c:pt idx="112">
                  <c:v>148.93559999999999</c:v>
                </c:pt>
                <c:pt idx="113">
                  <c:v>148.61250000000001</c:v>
                </c:pt>
                <c:pt idx="114">
                  <c:v>147.12430000000001</c:v>
                </c:pt>
                <c:pt idx="115">
                  <c:v>144.78560000000002</c:v>
                </c:pt>
                <c:pt idx="116">
                  <c:v>142.02170000000001</c:v>
                </c:pt>
                <c:pt idx="117">
                  <c:v>170.08580000000001</c:v>
                </c:pt>
                <c:pt idx="118">
                  <c:v>196.23660000000001</c:v>
                </c:pt>
                <c:pt idx="119">
                  <c:v>185.96180000000001</c:v>
                </c:pt>
                <c:pt idx="120">
                  <c:v>161.63230000000001</c:v>
                </c:pt>
                <c:pt idx="121">
                  <c:v>163.66330000000002</c:v>
                </c:pt>
                <c:pt idx="122">
                  <c:v>161.46299999999999</c:v>
                </c:pt>
                <c:pt idx="123">
                  <c:v>150.77630000000002</c:v>
                </c:pt>
                <c:pt idx="124">
                  <c:v>140.32080000000002</c:v>
                </c:pt>
                <c:pt idx="125">
                  <c:v>144.99080000000001</c:v>
                </c:pt>
                <c:pt idx="126">
                  <c:v>134.92060000000001</c:v>
                </c:pt>
                <c:pt idx="127">
                  <c:v>151.387</c:v>
                </c:pt>
                <c:pt idx="128">
                  <c:v>137.5359</c:v>
                </c:pt>
                <c:pt idx="129">
                  <c:v>158.41330000000002</c:v>
                </c:pt>
                <c:pt idx="130">
                  <c:v>128.10890000000001</c:v>
                </c:pt>
                <c:pt idx="131">
                  <c:v>125.655</c:v>
                </c:pt>
                <c:pt idx="132">
                  <c:v>131.6722</c:v>
                </c:pt>
                <c:pt idx="133">
                  <c:v>124.3415</c:v>
                </c:pt>
                <c:pt idx="134">
                  <c:v>125.63640000000001</c:v>
                </c:pt>
                <c:pt idx="135">
                  <c:v>124.3083</c:v>
                </c:pt>
                <c:pt idx="136">
                  <c:v>103.12540000000001</c:v>
                </c:pt>
                <c:pt idx="137">
                  <c:v>113.84960000000001</c:v>
                </c:pt>
                <c:pt idx="138">
                  <c:v>101.26610000000001</c:v>
                </c:pt>
                <c:pt idx="139">
                  <c:v>91.836690000000004</c:v>
                </c:pt>
                <c:pt idx="140">
                  <c:v>82.141750000000002</c:v>
                </c:pt>
                <c:pt idx="141">
                  <c:v>66.736000000000004</c:v>
                </c:pt>
                <c:pt idx="142">
                  <c:v>85.196309999999997</c:v>
                </c:pt>
                <c:pt idx="143">
                  <c:v>94.625749999999996</c:v>
                </c:pt>
                <c:pt idx="144">
                  <c:v>90.010559999999998</c:v>
                </c:pt>
                <c:pt idx="145">
                  <c:v>81.145690000000002</c:v>
                </c:pt>
                <c:pt idx="146">
                  <c:v>69.064250000000001</c:v>
                </c:pt>
                <c:pt idx="147">
                  <c:v>66.607129999999998</c:v>
                </c:pt>
                <c:pt idx="148">
                  <c:v>77.611249999999998</c:v>
                </c:pt>
                <c:pt idx="149">
                  <c:v>84.588309999999993</c:v>
                </c:pt>
                <c:pt idx="150">
                  <c:v>84.887309999999999</c:v>
                </c:pt>
                <c:pt idx="151">
                  <c:v>77.638809999999992</c:v>
                </c:pt>
                <c:pt idx="152">
                  <c:v>74.647630000000007</c:v>
                </c:pt>
                <c:pt idx="153">
                  <c:v>73.949690000000004</c:v>
                </c:pt>
                <c:pt idx="154">
                  <c:v>79.389809999999997</c:v>
                </c:pt>
                <c:pt idx="155">
                  <c:v>77.072310000000002</c:v>
                </c:pt>
                <c:pt idx="156">
                  <c:v>86.309060000000002</c:v>
                </c:pt>
                <c:pt idx="157">
                  <c:v>84.421999999999997</c:v>
                </c:pt>
                <c:pt idx="158">
                  <c:v>79.430809999999994</c:v>
                </c:pt>
                <c:pt idx="159">
                  <c:v>81.184190000000001</c:v>
                </c:pt>
                <c:pt idx="160">
                  <c:v>82.465690000000009</c:v>
                </c:pt>
                <c:pt idx="161">
                  <c:v>78.491439999999997</c:v>
                </c:pt>
                <c:pt idx="162">
                  <c:v>80.313000000000002</c:v>
                </c:pt>
                <c:pt idx="163">
                  <c:v>83.96763</c:v>
                </c:pt>
                <c:pt idx="164">
                  <c:v>85.458690000000004</c:v>
                </c:pt>
                <c:pt idx="165">
                  <c:v>85.988939999999999</c:v>
                </c:pt>
                <c:pt idx="166">
                  <c:v>83.747249999999994</c:v>
                </c:pt>
                <c:pt idx="167">
                  <c:v>83.448880000000003</c:v>
                </c:pt>
                <c:pt idx="168">
                  <c:v>85.438130000000001</c:v>
                </c:pt>
                <c:pt idx="169">
                  <c:v>78.77413</c:v>
                </c:pt>
                <c:pt idx="170">
                  <c:v>79.480630000000005</c:v>
                </c:pt>
                <c:pt idx="171">
                  <c:v>78.258309999999994</c:v>
                </c:pt>
                <c:pt idx="172">
                  <c:v>78.614059999999995</c:v>
                </c:pt>
                <c:pt idx="173">
                  <c:v>77.226749999999996</c:v>
                </c:pt>
                <c:pt idx="174">
                  <c:v>78.448880000000003</c:v>
                </c:pt>
                <c:pt idx="175">
                  <c:v>80.78088000000001</c:v>
                </c:pt>
                <c:pt idx="176">
                  <c:v>79.55838</c:v>
                </c:pt>
                <c:pt idx="177">
                  <c:v>79.194940000000003</c:v>
                </c:pt>
                <c:pt idx="178">
                  <c:v>78.258630000000011</c:v>
                </c:pt>
                <c:pt idx="179">
                  <c:v>98.257379999999998</c:v>
                </c:pt>
                <c:pt idx="180">
                  <c:v>96.60069</c:v>
                </c:pt>
                <c:pt idx="181">
                  <c:v>100.67960000000001</c:v>
                </c:pt>
                <c:pt idx="182">
                  <c:v>107.04240000000001</c:v>
                </c:pt>
                <c:pt idx="183">
                  <c:v>104.90860000000001</c:v>
                </c:pt>
                <c:pt idx="184">
                  <c:v>101.9029</c:v>
                </c:pt>
                <c:pt idx="185">
                  <c:v>101.3198</c:v>
                </c:pt>
                <c:pt idx="186">
                  <c:v>108.43469999999999</c:v>
                </c:pt>
                <c:pt idx="187">
                  <c:v>116.48590000000002</c:v>
                </c:pt>
                <c:pt idx="188">
                  <c:v>120.91390000000001</c:v>
                </c:pt>
                <c:pt idx="189">
                  <c:v>126.4683</c:v>
                </c:pt>
                <c:pt idx="190">
                  <c:v>131.61929999999998</c:v>
                </c:pt>
                <c:pt idx="191">
                  <c:v>130.3126</c:v>
                </c:pt>
                <c:pt idx="192">
                  <c:v>223.0351</c:v>
                </c:pt>
                <c:pt idx="193">
                  <c:v>234.96689999999998</c:v>
                </c:pt>
                <c:pt idx="194">
                  <c:v>229.7842</c:v>
                </c:pt>
                <c:pt idx="195">
                  <c:v>246.20630000000003</c:v>
                </c:pt>
                <c:pt idx="196">
                  <c:v>238.73020000000002</c:v>
                </c:pt>
                <c:pt idx="197">
                  <c:v>254.88399999999999</c:v>
                </c:pt>
                <c:pt idx="198">
                  <c:v>255.87049999999999</c:v>
                </c:pt>
                <c:pt idx="199">
                  <c:v>238.8355</c:v>
                </c:pt>
                <c:pt idx="200">
                  <c:v>243.16589999999999</c:v>
                </c:pt>
                <c:pt idx="201">
                  <c:v>258.04739999999998</c:v>
                </c:pt>
                <c:pt idx="202">
                  <c:v>253.4461</c:v>
                </c:pt>
                <c:pt idx="203">
                  <c:v>231.73430000000002</c:v>
                </c:pt>
                <c:pt idx="204">
                  <c:v>252.05130000000003</c:v>
                </c:pt>
                <c:pt idx="205">
                  <c:v>232.31489999999999</c:v>
                </c:pt>
                <c:pt idx="206">
                  <c:v>210.22420000000002</c:v>
                </c:pt>
                <c:pt idx="207">
                  <c:v>231.16810000000001</c:v>
                </c:pt>
                <c:pt idx="208">
                  <c:v>229.976</c:v>
                </c:pt>
                <c:pt idx="209">
                  <c:v>237.04580000000001</c:v>
                </c:pt>
                <c:pt idx="210">
                  <c:v>200.15210000000002</c:v>
                </c:pt>
                <c:pt idx="211">
                  <c:v>181.56330000000003</c:v>
                </c:pt>
                <c:pt idx="212">
                  <c:v>188.51689999999999</c:v>
                </c:pt>
                <c:pt idx="213">
                  <c:v>164.5325</c:v>
                </c:pt>
                <c:pt idx="214">
                  <c:v>157.75550000000001</c:v>
                </c:pt>
                <c:pt idx="215">
                  <c:v>168.304</c:v>
                </c:pt>
                <c:pt idx="216">
                  <c:v>167.9504</c:v>
                </c:pt>
                <c:pt idx="217">
                  <c:v>145.0856</c:v>
                </c:pt>
                <c:pt idx="218">
                  <c:v>140.08380000000002</c:v>
                </c:pt>
                <c:pt idx="219">
                  <c:v>148.51130000000001</c:v>
                </c:pt>
                <c:pt idx="220">
                  <c:v>151.15789999999998</c:v>
                </c:pt>
                <c:pt idx="221">
                  <c:v>146.26089999999999</c:v>
                </c:pt>
                <c:pt idx="222">
                  <c:v>146.55590000000001</c:v>
                </c:pt>
                <c:pt idx="223">
                  <c:v>154.7569</c:v>
                </c:pt>
                <c:pt idx="224">
                  <c:v>153.69480000000001</c:v>
                </c:pt>
                <c:pt idx="225">
                  <c:v>159.35890000000001</c:v>
                </c:pt>
                <c:pt idx="226">
                  <c:v>151.4529</c:v>
                </c:pt>
                <c:pt idx="227">
                  <c:v>158.97280000000001</c:v>
                </c:pt>
                <c:pt idx="228">
                  <c:v>165.4049</c:v>
                </c:pt>
                <c:pt idx="229">
                  <c:v>149.64920000000001</c:v>
                </c:pt>
                <c:pt idx="230">
                  <c:v>146.43039999999999</c:v>
                </c:pt>
                <c:pt idx="231">
                  <c:v>152.50960000000001</c:v>
                </c:pt>
                <c:pt idx="232">
                  <c:v>153.98849999999999</c:v>
                </c:pt>
                <c:pt idx="233">
                  <c:v>143.58860000000001</c:v>
                </c:pt>
                <c:pt idx="234">
                  <c:v>142.93860000000001</c:v>
                </c:pt>
                <c:pt idx="235">
                  <c:v>153.27930000000001</c:v>
                </c:pt>
                <c:pt idx="236">
                  <c:v>159.72020000000001</c:v>
                </c:pt>
                <c:pt idx="237">
                  <c:v>168.99730000000002</c:v>
                </c:pt>
                <c:pt idx="238">
                  <c:v>168.52459999999999</c:v>
                </c:pt>
                <c:pt idx="239">
                  <c:v>164.23880000000003</c:v>
                </c:pt>
                <c:pt idx="240">
                  <c:v>173.63570000000001</c:v>
                </c:pt>
                <c:pt idx="241">
                  <c:v>162.6825</c:v>
                </c:pt>
                <c:pt idx="242">
                  <c:v>167.76630000000003</c:v>
                </c:pt>
                <c:pt idx="243">
                  <c:v>180.94880000000001</c:v>
                </c:pt>
                <c:pt idx="244">
                  <c:v>184.29249999999999</c:v>
                </c:pt>
                <c:pt idx="245">
                  <c:v>186.89830000000001</c:v>
                </c:pt>
                <c:pt idx="246">
                  <c:v>186.00989999999999</c:v>
                </c:pt>
                <c:pt idx="247">
                  <c:v>173.3947</c:v>
                </c:pt>
                <c:pt idx="248">
                  <c:v>168.7724</c:v>
                </c:pt>
                <c:pt idx="249">
                  <c:v>169.0094</c:v>
                </c:pt>
                <c:pt idx="250">
                  <c:v>173.691</c:v>
                </c:pt>
                <c:pt idx="251">
                  <c:v>171.7354</c:v>
                </c:pt>
                <c:pt idx="252">
                  <c:v>179.2021</c:v>
                </c:pt>
                <c:pt idx="253">
                  <c:v>174.36439999999999</c:v>
                </c:pt>
                <c:pt idx="254">
                  <c:v>181.3604</c:v>
                </c:pt>
                <c:pt idx="255">
                  <c:v>185.15480000000002</c:v>
                </c:pt>
                <c:pt idx="256">
                  <c:v>192.9512</c:v>
                </c:pt>
                <c:pt idx="257">
                  <c:v>200.33860000000001</c:v>
                </c:pt>
                <c:pt idx="258">
                  <c:v>209.0744</c:v>
                </c:pt>
                <c:pt idx="259">
                  <c:v>218.7604</c:v>
                </c:pt>
                <c:pt idx="260">
                  <c:v>211.37610000000001</c:v>
                </c:pt>
                <c:pt idx="261">
                  <c:v>217.49130000000002</c:v>
                </c:pt>
                <c:pt idx="262">
                  <c:v>196.47110000000001</c:v>
                </c:pt>
                <c:pt idx="263">
                  <c:v>193.85830000000001</c:v>
                </c:pt>
                <c:pt idx="264">
                  <c:v>188.1354</c:v>
                </c:pt>
                <c:pt idx="265">
                  <c:v>194.16290000000001</c:v>
                </c:pt>
                <c:pt idx="266">
                  <c:v>197.20349999999999</c:v>
                </c:pt>
                <c:pt idx="267">
                  <c:v>201.48689999999999</c:v>
                </c:pt>
                <c:pt idx="268">
                  <c:v>201.53460000000001</c:v>
                </c:pt>
                <c:pt idx="269">
                  <c:v>188.24610000000001</c:v>
                </c:pt>
                <c:pt idx="270">
                  <c:v>190.45189999999999</c:v>
                </c:pt>
                <c:pt idx="271">
                  <c:v>187.31880000000001</c:v>
                </c:pt>
                <c:pt idx="272">
                  <c:v>179.67089999999999</c:v>
                </c:pt>
                <c:pt idx="273">
                  <c:v>178.56950000000001</c:v>
                </c:pt>
                <c:pt idx="274">
                  <c:v>190.70150000000001</c:v>
                </c:pt>
                <c:pt idx="275">
                  <c:v>185.48609999999999</c:v>
                </c:pt>
                <c:pt idx="276">
                  <c:v>183.74610000000001</c:v>
                </c:pt>
                <c:pt idx="277">
                  <c:v>173.6824</c:v>
                </c:pt>
                <c:pt idx="278">
                  <c:v>166.25460000000001</c:v>
                </c:pt>
                <c:pt idx="279">
                  <c:v>182.18860000000001</c:v>
                </c:pt>
                <c:pt idx="280">
                  <c:v>185.28289999999998</c:v>
                </c:pt>
                <c:pt idx="281">
                  <c:v>184.08920000000001</c:v>
                </c:pt>
                <c:pt idx="282">
                  <c:v>183.55360000000002</c:v>
                </c:pt>
                <c:pt idx="283">
                  <c:v>184.56970000000001</c:v>
                </c:pt>
                <c:pt idx="284">
                  <c:v>181.30240000000001</c:v>
                </c:pt>
                <c:pt idx="285">
                  <c:v>182.75450000000001</c:v>
                </c:pt>
                <c:pt idx="286">
                  <c:v>180.71510000000001</c:v>
                </c:pt>
                <c:pt idx="287">
                  <c:v>183.51609999999999</c:v>
                </c:pt>
                <c:pt idx="288">
                  <c:v>174.2313</c:v>
                </c:pt>
                <c:pt idx="289">
                  <c:v>170.756</c:v>
                </c:pt>
                <c:pt idx="290">
                  <c:v>179.37200000000001</c:v>
                </c:pt>
                <c:pt idx="291">
                  <c:v>169.5531</c:v>
                </c:pt>
                <c:pt idx="292">
                  <c:v>179.88550000000001</c:v>
                </c:pt>
                <c:pt idx="293">
                  <c:v>179.36620000000002</c:v>
                </c:pt>
                <c:pt idx="294">
                  <c:v>184.4554</c:v>
                </c:pt>
                <c:pt idx="295">
                  <c:v>213.68570000000003</c:v>
                </c:pt>
                <c:pt idx="296">
                  <c:v>204.2131</c:v>
                </c:pt>
                <c:pt idx="297">
                  <c:v>200.39949999999999</c:v>
                </c:pt>
                <c:pt idx="298">
                  <c:v>206.1199</c:v>
                </c:pt>
                <c:pt idx="299">
                  <c:v>207.1378</c:v>
                </c:pt>
                <c:pt idx="300">
                  <c:v>211.69029999999998</c:v>
                </c:pt>
                <c:pt idx="301">
                  <c:v>221.84110000000001</c:v>
                </c:pt>
                <c:pt idx="302">
                  <c:v>227.28710000000001</c:v>
                </c:pt>
                <c:pt idx="303">
                  <c:v>240.9427</c:v>
                </c:pt>
                <c:pt idx="304">
                  <c:v>238.78979999999999</c:v>
                </c:pt>
                <c:pt idx="305">
                  <c:v>241.02529999999999</c:v>
                </c:pt>
                <c:pt idx="306">
                  <c:v>266.0206</c:v>
                </c:pt>
                <c:pt idx="307">
                  <c:v>266.51309999999995</c:v>
                </c:pt>
                <c:pt idx="308">
                  <c:v>251.49379999999999</c:v>
                </c:pt>
                <c:pt idx="309">
                  <c:v>249.83270000000002</c:v>
                </c:pt>
                <c:pt idx="310">
                  <c:v>225.9273</c:v>
                </c:pt>
                <c:pt idx="311">
                  <c:v>237.2268</c:v>
                </c:pt>
                <c:pt idx="312">
                  <c:v>261.17670000000004</c:v>
                </c:pt>
                <c:pt idx="313">
                  <c:v>258.8836</c:v>
                </c:pt>
                <c:pt idx="314">
                  <c:v>257.15520000000004</c:v>
                </c:pt>
                <c:pt idx="315">
                  <c:v>255.67839999999998</c:v>
                </c:pt>
                <c:pt idx="316">
                  <c:v>243.86370000000002</c:v>
                </c:pt>
                <c:pt idx="317">
                  <c:v>236.88229999999999</c:v>
                </c:pt>
                <c:pt idx="318">
                  <c:v>231.9639</c:v>
                </c:pt>
                <c:pt idx="319">
                  <c:v>239.4599</c:v>
                </c:pt>
                <c:pt idx="320">
                  <c:v>230.0043</c:v>
                </c:pt>
                <c:pt idx="321">
                  <c:v>240.50370000000001</c:v>
                </c:pt>
                <c:pt idx="322">
                  <c:v>206.57729999999998</c:v>
                </c:pt>
                <c:pt idx="323">
                  <c:v>223.33679999999998</c:v>
                </c:pt>
                <c:pt idx="324">
                  <c:v>238.68429999999998</c:v>
                </c:pt>
                <c:pt idx="325">
                  <c:v>229.90549999999999</c:v>
                </c:pt>
                <c:pt idx="326">
                  <c:v>223.0376</c:v>
                </c:pt>
                <c:pt idx="327">
                  <c:v>219.04379999999998</c:v>
                </c:pt>
                <c:pt idx="328">
                  <c:v>200.81059999999999</c:v>
                </c:pt>
                <c:pt idx="329">
                  <c:v>198.58339999999998</c:v>
                </c:pt>
                <c:pt idx="330">
                  <c:v>235.23779999999999</c:v>
                </c:pt>
                <c:pt idx="331">
                  <c:v>232.1661</c:v>
                </c:pt>
                <c:pt idx="332">
                  <c:v>231.94810000000001</c:v>
                </c:pt>
                <c:pt idx="333">
                  <c:v>243.8578</c:v>
                </c:pt>
                <c:pt idx="334">
                  <c:v>223.28889999999998</c:v>
                </c:pt>
                <c:pt idx="335">
                  <c:v>227.3647</c:v>
                </c:pt>
                <c:pt idx="336">
                  <c:v>207.714</c:v>
                </c:pt>
                <c:pt idx="337">
                  <c:v>219.14439999999999</c:v>
                </c:pt>
                <c:pt idx="338">
                  <c:v>226.69639999999998</c:v>
                </c:pt>
                <c:pt idx="339">
                  <c:v>228.44470000000001</c:v>
                </c:pt>
                <c:pt idx="340">
                  <c:v>225.9461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C-4F80-96FF-344B43907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746328"/>
        <c:axId val="565153624"/>
      </c:lineChart>
      <c:dateAx>
        <c:axId val="564746328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ES"/>
          </a:p>
        </c:txPr>
        <c:crossAx val="565153624"/>
        <c:crosses val="autoZero"/>
        <c:auto val="1"/>
        <c:lblOffset val="100"/>
        <c:baseTimeUnit val="months"/>
        <c:majorUnit val="24"/>
        <c:majorTimeUnit val="months"/>
      </c:dateAx>
      <c:valAx>
        <c:axId val="565153624"/>
        <c:scaling>
          <c:orientation val="minMax"/>
          <c:max val="300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564746328"/>
        <c:crosses val="autoZero"/>
        <c:crossBetween val="between"/>
        <c:majorUnit val="5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5083489996276416"/>
          <c:y val="6.5497623607859823E-2"/>
          <c:w val="0.13811114441144684"/>
          <c:h val="0.12366602823295735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1218752828310255E-2"/>
          <c:y val="6.1596346019455267E-2"/>
          <c:w val="0.90351887048601687"/>
          <c:h val="0.78999040876670512"/>
        </c:manualLayout>
      </c:layout>
      <c:lineChart>
        <c:grouping val="standard"/>
        <c:varyColors val="0"/>
        <c:ser>
          <c:idx val="0"/>
          <c:order val="0"/>
          <c:tx>
            <c:strRef>
              <c:f>'AT&amp;T'!$C$2:$F$2</c:f>
              <c:strCache>
                <c:ptCount val="1"/>
                <c:pt idx="0">
                  <c:v>AT&amp;T</c:v>
                </c:pt>
              </c:strCache>
            </c:strRef>
          </c:tx>
          <c:spPr>
            <a:ln w="31750">
              <a:solidFill>
                <a:srgbClr val="003399"/>
              </a:solidFill>
              <a:prstDash val="solid"/>
            </a:ln>
          </c:spPr>
          <c:marker>
            <c:symbol val="none"/>
          </c:marker>
          <c:cat>
            <c:numRef>
              <c:f>'AT&amp;T'!$B$4:$B$344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41608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41790</c:v>
                </c:pt>
                <c:pt idx="282">
                  <c:v>41820</c:v>
                </c:pt>
                <c:pt idx="283">
                  <c:v>41851</c:v>
                </c:pt>
                <c:pt idx="284">
                  <c:v>41882</c:v>
                </c:pt>
                <c:pt idx="285">
                  <c:v>41912</c:v>
                </c:pt>
                <c:pt idx="286">
                  <c:v>41943</c:v>
                </c:pt>
                <c:pt idx="287">
                  <c:v>41973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'AT&amp;T'!$D$4:$D$344</c:f>
              <c:numCache>
                <c:formatCode>0.00</c:formatCode>
                <c:ptCount val="341"/>
                <c:pt idx="0">
                  <c:v>1.1998278571428571</c:v>
                </c:pt>
                <c:pt idx="1">
                  <c:v>1.1998277511961724</c:v>
                </c:pt>
                <c:pt idx="2">
                  <c:v>1.1998273488372093</c:v>
                </c:pt>
                <c:pt idx="3">
                  <c:v>1.1998318034095445</c:v>
                </c:pt>
                <c:pt idx="4">
                  <c:v>1.1994799043743491</c:v>
                </c:pt>
                <c:pt idx="5">
                  <c:v>1.1994751690821257</c:v>
                </c:pt>
                <c:pt idx="6">
                  <c:v>1.2010153271028037</c:v>
                </c:pt>
                <c:pt idx="7">
                  <c:v>1.2010155555555557</c:v>
                </c:pt>
                <c:pt idx="8">
                  <c:v>1.2010152727272727</c:v>
                </c:pt>
                <c:pt idx="9">
                  <c:v>1.1993757472062541</c:v>
                </c:pt>
                <c:pt idx="10">
                  <c:v>1.1993752993772953</c:v>
                </c:pt>
                <c:pt idx="11">
                  <c:v>1.1993710822510824</c:v>
                </c:pt>
                <c:pt idx="12">
                  <c:v>1.1993476188707741</c:v>
                </c:pt>
                <c:pt idx="13">
                  <c:v>1.1993474098464922</c:v>
                </c:pt>
                <c:pt idx="14">
                  <c:v>1.1993474098464922</c:v>
                </c:pt>
                <c:pt idx="15">
                  <c:v>1.199344</c:v>
                </c:pt>
                <c:pt idx="16">
                  <c:v>1.1993478135400837</c:v>
                </c:pt>
                <c:pt idx="17">
                  <c:v>1.200631369294606</c:v>
                </c:pt>
                <c:pt idx="18">
                  <c:v>1.2006314754098362</c:v>
                </c:pt>
                <c:pt idx="19">
                  <c:v>1.2006351442433221</c:v>
                </c:pt>
                <c:pt idx="20">
                  <c:v>1.2006315789473685</c:v>
                </c:pt>
                <c:pt idx="21">
                  <c:v>1.2002797080291971</c:v>
                </c:pt>
                <c:pt idx="22">
                  <c:v>1.2002792509363296</c:v>
                </c:pt>
                <c:pt idx="23">
                  <c:v>1.200283099915243</c:v>
                </c:pt>
                <c:pt idx="24">
                  <c:v>1.1985918918918919</c:v>
                </c:pt>
                <c:pt idx="25">
                  <c:v>1.1985951320366808</c:v>
                </c:pt>
                <c:pt idx="26">
                  <c:v>1.1985916778523489</c:v>
                </c:pt>
                <c:pt idx="27">
                  <c:v>1.198595068403375</c:v>
                </c:pt>
                <c:pt idx="28">
                  <c:v>1.1994915210355988</c:v>
                </c:pt>
                <c:pt idx="29">
                  <c:v>1.1994918566775246</c:v>
                </c:pt>
                <c:pt idx="30">
                  <c:v>1.2000614193548387</c:v>
                </c:pt>
                <c:pt idx="31">
                  <c:v>1.2000617283950616</c:v>
                </c:pt>
                <c:pt idx="32">
                  <c:v>1.1967538461538463</c:v>
                </c:pt>
                <c:pt idx="33">
                  <c:v>1.196753953488372</c:v>
                </c:pt>
                <c:pt idx="34">
                  <c:v>1.1967538983050847</c:v>
                </c:pt>
                <c:pt idx="35">
                  <c:v>1.1987999999999999</c:v>
                </c:pt>
                <c:pt idx="36">
                  <c:v>1.1987995180722892</c:v>
                </c:pt>
                <c:pt idx="37">
                  <c:v>1.1987997611940298</c:v>
                </c:pt>
                <c:pt idx="38">
                  <c:v>1.1987997444089458</c:v>
                </c:pt>
                <c:pt idx="39">
                  <c:v>1.1987997523219815</c:v>
                </c:pt>
                <c:pt idx="40">
                  <c:v>1.1987995180722892</c:v>
                </c:pt>
                <c:pt idx="41">
                  <c:v>1.1987997568389057</c:v>
                </c:pt>
                <c:pt idx="42">
                  <c:v>1.2004675862068968</c:v>
                </c:pt>
                <c:pt idx="43">
                  <c:v>1.2004676190476191</c:v>
                </c:pt>
                <c:pt idx="44">
                  <c:v>1.2008836253776436</c:v>
                </c:pt>
                <c:pt idx="45">
                  <c:v>1.2036277647058824</c:v>
                </c:pt>
                <c:pt idx="46">
                  <c:v>1.2036279402985073</c:v>
                </c:pt>
                <c:pt idx="47">
                  <c:v>1.1993092447129909</c:v>
                </c:pt>
                <c:pt idx="48">
                  <c:v>1.1993094736842105</c:v>
                </c:pt>
                <c:pt idx="49">
                  <c:v>1.1993097947214078</c:v>
                </c:pt>
                <c:pt idx="50">
                  <c:v>1.1993095495495496</c:v>
                </c:pt>
                <c:pt idx="51">
                  <c:v>1.1993095238095239</c:v>
                </c:pt>
                <c:pt idx="52">
                  <c:v>1.2151415297450425</c:v>
                </c:pt>
                <c:pt idx="53">
                  <c:v>1.2154937777777779</c:v>
                </c:pt>
                <c:pt idx="54">
                  <c:v>1.2154935433070866</c:v>
                </c:pt>
                <c:pt idx="55">
                  <c:v>1.2154938181818182</c:v>
                </c:pt>
                <c:pt idx="56">
                  <c:v>1.2154935308641974</c:v>
                </c:pt>
                <c:pt idx="57">
                  <c:v>1.218745818181818</c:v>
                </c:pt>
                <c:pt idx="58">
                  <c:v>1.2187457718120804</c:v>
                </c:pt>
                <c:pt idx="59">
                  <c:v>1.2187458660508081</c:v>
                </c:pt>
                <c:pt idx="60">
                  <c:v>1.219719825327511</c:v>
                </c:pt>
                <c:pt idx="61">
                  <c:v>1.2197199116997792</c:v>
                </c:pt>
                <c:pt idx="62">
                  <c:v>1.2197197266514805</c:v>
                </c:pt>
                <c:pt idx="63">
                  <c:v>1.2182559619952493</c:v>
                </c:pt>
                <c:pt idx="64">
                  <c:v>1.2182559600997507</c:v>
                </c:pt>
                <c:pt idx="65">
                  <c:v>1.2182557974683546</c:v>
                </c:pt>
                <c:pt idx="66">
                  <c:v>1.2183175634517767</c:v>
                </c:pt>
                <c:pt idx="67">
                  <c:v>1.2183177493606139</c:v>
                </c:pt>
                <c:pt idx="68">
                  <c:v>1.218591742627346</c:v>
                </c:pt>
                <c:pt idx="69">
                  <c:v>1.2185919999999999</c:v>
                </c:pt>
                <c:pt idx="70">
                  <c:v>1.2185920822622109</c:v>
                </c:pt>
                <c:pt idx="71">
                  <c:v>1.2185919239904988</c:v>
                </c:pt>
                <c:pt idx="72">
                  <c:v>1.2073218313253014</c:v>
                </c:pt>
                <c:pt idx="73">
                  <c:v>1.2073218181818182</c:v>
                </c:pt>
                <c:pt idx="74">
                  <c:v>1.2073217391304349</c:v>
                </c:pt>
                <c:pt idx="75">
                  <c:v>1.2073219047619048</c:v>
                </c:pt>
                <c:pt idx="76">
                  <c:v>1.8339113513513514</c:v>
                </c:pt>
                <c:pt idx="77">
                  <c:v>1.8244464957264956</c:v>
                </c:pt>
                <c:pt idx="78">
                  <c:v>1.8244467070707071</c:v>
                </c:pt>
                <c:pt idx="79">
                  <c:v>1.8244504742563448</c:v>
                </c:pt>
                <c:pt idx="80">
                  <c:v>1.8278922298850573</c:v>
                </c:pt>
                <c:pt idx="81">
                  <c:v>1.827896037267202</c:v>
                </c:pt>
                <c:pt idx="82">
                  <c:v>1.8278928094302556</c:v>
                </c:pt>
                <c:pt idx="83">
                  <c:v>1.8331739759036145</c:v>
                </c:pt>
                <c:pt idx="84">
                  <c:v>1.8331740614334471</c:v>
                </c:pt>
                <c:pt idx="85">
                  <c:v>1.8331753054662381</c:v>
                </c:pt>
                <c:pt idx="86">
                  <c:v>1.8331736859504131</c:v>
                </c:pt>
                <c:pt idx="87">
                  <c:v>1.8389293371757924</c:v>
                </c:pt>
                <c:pt idx="88">
                  <c:v>1.8389292307692309</c:v>
                </c:pt>
                <c:pt idx="89">
                  <c:v>1.8388424437299036</c:v>
                </c:pt>
                <c:pt idx="90">
                  <c:v>1.8388437499999999</c:v>
                </c:pt>
                <c:pt idx="91">
                  <c:v>1.8388428702290076</c:v>
                </c:pt>
                <c:pt idx="92">
                  <c:v>1.8372857799671594</c:v>
                </c:pt>
                <c:pt idx="93">
                  <c:v>1.8372874366197185</c:v>
                </c:pt>
                <c:pt idx="94">
                  <c:v>1.9573158434547908</c:v>
                </c:pt>
                <c:pt idx="95">
                  <c:v>1.9560143937418515</c:v>
                </c:pt>
                <c:pt idx="96">
                  <c:v>1.9560149184149185</c:v>
                </c:pt>
                <c:pt idx="97">
                  <c:v>1.9560148148148149</c:v>
                </c:pt>
                <c:pt idx="98">
                  <c:v>1.9560151300236408</c:v>
                </c:pt>
                <c:pt idx="99">
                  <c:v>1.9623457483443709</c:v>
                </c:pt>
                <c:pt idx="100">
                  <c:v>1.9623461883408073</c:v>
                </c:pt>
                <c:pt idx="101">
                  <c:v>1.9638396088019561</c:v>
                </c:pt>
                <c:pt idx="102">
                  <c:v>1.9638396551724138</c:v>
                </c:pt>
                <c:pt idx="103">
                  <c:v>1.9638389496717725</c:v>
                </c:pt>
                <c:pt idx="104">
                  <c:v>1.967301742522757</c:v>
                </c:pt>
                <c:pt idx="105">
                  <c:v>1.9673028151774787</c:v>
                </c:pt>
                <c:pt idx="106">
                  <c:v>3.414099262899263</c:v>
                </c:pt>
                <c:pt idx="107">
                  <c:v>3.4113754216867469</c:v>
                </c:pt>
                <c:pt idx="108">
                  <c:v>3.4113764102564099</c:v>
                </c:pt>
                <c:pt idx="109">
                  <c:v>3.4113772594752194</c:v>
                </c:pt>
                <c:pt idx="110">
                  <c:v>3.4113733990147788</c:v>
                </c:pt>
                <c:pt idx="111">
                  <c:v>3.3993875370919886</c:v>
                </c:pt>
                <c:pt idx="112">
                  <c:v>3.3993860199714692</c:v>
                </c:pt>
                <c:pt idx="113">
                  <c:v>3.4017167381974254</c:v>
                </c:pt>
                <c:pt idx="114">
                  <c:v>3.4017179190751445</c:v>
                </c:pt>
                <c:pt idx="115">
                  <c:v>3.4017174743024969</c:v>
                </c:pt>
                <c:pt idx="116">
                  <c:v>3.4017173652694614</c:v>
                </c:pt>
                <c:pt idx="117">
                  <c:v>3.401716</c:v>
                </c:pt>
                <c:pt idx="118">
                  <c:v>3.4017178764897076</c:v>
                </c:pt>
                <c:pt idx="119">
                  <c:v>3.384970193401593</c:v>
                </c:pt>
                <c:pt idx="120">
                  <c:v>3.3849696335078536</c:v>
                </c:pt>
                <c:pt idx="121">
                  <c:v>3.3849700103412621</c:v>
                </c:pt>
                <c:pt idx="122">
                  <c:v>3.3849685534591192</c:v>
                </c:pt>
                <c:pt idx="123">
                  <c:v>3.3783620882814254</c:v>
                </c:pt>
                <c:pt idx="124">
                  <c:v>3.4017163636363641</c:v>
                </c:pt>
                <c:pt idx="125">
                  <c:v>3.3679628339140533</c:v>
                </c:pt>
                <c:pt idx="126">
                  <c:v>3.3679630554168747</c:v>
                </c:pt>
                <c:pt idx="127">
                  <c:v>3.3619142793693091</c:v>
                </c:pt>
                <c:pt idx="128">
                  <c:v>3.3619139574676113</c:v>
                </c:pt>
                <c:pt idx="129">
                  <c:v>3.3619121392190152</c:v>
                </c:pt>
                <c:pt idx="130">
                  <c:v>3.3615560220414591</c:v>
                </c:pt>
                <c:pt idx="131">
                  <c:v>3.3615569823434992</c:v>
                </c:pt>
                <c:pt idx="132">
                  <c:v>3.3615573142711259</c:v>
                </c:pt>
                <c:pt idx="133">
                  <c:v>3.3202002670226967</c:v>
                </c:pt>
                <c:pt idx="134">
                  <c:v>3.320200845665962</c:v>
                </c:pt>
                <c:pt idx="135">
                  <c:v>3.3202003205128201</c:v>
                </c:pt>
                <c:pt idx="136">
                  <c:v>3.3201996136509981</c:v>
                </c:pt>
                <c:pt idx="137">
                  <c:v>3.3201983085447657</c:v>
                </c:pt>
                <c:pt idx="138">
                  <c:v>3.3202000000000003</c:v>
                </c:pt>
                <c:pt idx="139">
                  <c:v>3.3201984815618224</c:v>
                </c:pt>
                <c:pt idx="140">
                  <c:v>3.3202000808407437</c:v>
                </c:pt>
                <c:pt idx="141">
                  <c:v>3.3201990049751244</c:v>
                </c:pt>
                <c:pt idx="142">
                  <c:v>3.3201991426344502</c:v>
                </c:pt>
                <c:pt idx="143">
                  <c:v>3.3202017543859648</c:v>
                </c:pt>
                <c:pt idx="144">
                  <c:v>3.3201977130210252</c:v>
                </c:pt>
                <c:pt idx="145">
                  <c:v>3.3202000818330606</c:v>
                </c:pt>
                <c:pt idx="146">
                  <c:v>3.3203966346153844</c:v>
                </c:pt>
                <c:pt idx="147">
                  <c:v>3.320395314057826</c:v>
                </c:pt>
                <c:pt idx="148">
                  <c:v>3.3223994006849313</c:v>
                </c:pt>
                <c:pt idx="149">
                  <c:v>3.3224002356637858</c:v>
                </c:pt>
                <c:pt idx="150">
                  <c:v>3.3223996086105676</c:v>
                </c:pt>
                <c:pt idx="151">
                  <c:v>3.3235791952054794</c:v>
                </c:pt>
                <c:pt idx="152">
                  <c:v>3.3235810329474624</c:v>
                </c:pt>
                <c:pt idx="153">
                  <c:v>3.3235815730337079</c:v>
                </c:pt>
                <c:pt idx="154">
                  <c:v>3.3106676396997496</c:v>
                </c:pt>
                <c:pt idx="155">
                  <c:v>3.3106662371134021</c:v>
                </c:pt>
                <c:pt idx="156">
                  <c:v>3.3106658995013425</c:v>
                </c:pt>
                <c:pt idx="157">
                  <c:v>3.3106666666666666</c:v>
                </c:pt>
                <c:pt idx="158">
                  <c:v>3.3082386505622652</c:v>
                </c:pt>
                <c:pt idx="159">
                  <c:v>3.308239201303993</c:v>
                </c:pt>
                <c:pt idx="160">
                  <c:v>3.3118751004016067</c:v>
                </c:pt>
                <c:pt idx="161">
                  <c:v>3.3118751054852313</c:v>
                </c:pt>
                <c:pt idx="162">
                  <c:v>3.3118762886597941</c:v>
                </c:pt>
                <c:pt idx="163">
                  <c:v>3.3136397000789266</c:v>
                </c:pt>
                <c:pt idx="164">
                  <c:v>3.3136366808840636</c:v>
                </c:pt>
                <c:pt idx="165">
                  <c:v>3.3136393063583811</c:v>
                </c:pt>
                <c:pt idx="166">
                  <c:v>3.3154097387173391</c:v>
                </c:pt>
                <c:pt idx="167">
                  <c:v>3.3154104092173222</c:v>
                </c:pt>
                <c:pt idx="168">
                  <c:v>3.3154105549088086</c:v>
                </c:pt>
                <c:pt idx="169">
                  <c:v>3.3154095117845115</c:v>
                </c:pt>
                <c:pt idx="170">
                  <c:v>3.3034343308395675</c:v>
                </c:pt>
                <c:pt idx="171">
                  <c:v>3.3034322498944699</c:v>
                </c:pt>
                <c:pt idx="172">
                  <c:v>3.3031117647058821</c:v>
                </c:pt>
                <c:pt idx="173">
                  <c:v>3.3031116338751065</c:v>
                </c:pt>
                <c:pt idx="174">
                  <c:v>3.3031107368421053</c:v>
                </c:pt>
                <c:pt idx="175">
                  <c:v>3.3039214723926382</c:v>
                </c:pt>
                <c:pt idx="176">
                  <c:v>3.3039194352159464</c:v>
                </c:pt>
                <c:pt idx="177">
                  <c:v>3.3039190654985395</c:v>
                </c:pt>
                <c:pt idx="178">
                  <c:v>3.28128427672956</c:v>
                </c:pt>
                <c:pt idx="179">
                  <c:v>3.9444953833801684</c:v>
                </c:pt>
                <c:pt idx="180">
                  <c:v>3.9444953042057982</c:v>
                </c:pt>
                <c:pt idx="181">
                  <c:v>3.8797533718689787</c:v>
                </c:pt>
                <c:pt idx="182">
                  <c:v>3.8797535338890907</c:v>
                </c:pt>
                <c:pt idx="183">
                  <c:v>3.8797559171597631</c:v>
                </c:pt>
                <c:pt idx="184">
                  <c:v>3.8879397176650135</c:v>
                </c:pt>
                <c:pt idx="185">
                  <c:v>3.8879432079815808</c:v>
                </c:pt>
                <c:pt idx="186">
                  <c:v>3.8879419146647543</c:v>
                </c:pt>
                <c:pt idx="187">
                  <c:v>3.8841580526842283</c:v>
                </c:pt>
                <c:pt idx="188">
                  <c:v>3.8841599743013173</c:v>
                </c:pt>
                <c:pt idx="189">
                  <c:v>3.8841615479115474</c:v>
                </c:pt>
                <c:pt idx="190">
                  <c:v>3.842899270072992</c:v>
                </c:pt>
                <c:pt idx="191">
                  <c:v>3.8428959009141841</c:v>
                </c:pt>
                <c:pt idx="192">
                  <c:v>6.2387440559440561</c:v>
                </c:pt>
                <c:pt idx="193">
                  <c:v>6.2441376561254307</c:v>
                </c:pt>
                <c:pt idx="194">
                  <c:v>6.2441358695652163</c:v>
                </c:pt>
                <c:pt idx="195">
                  <c:v>6.244136444331728</c:v>
                </c:pt>
                <c:pt idx="196">
                  <c:v>6.1655526859504137</c:v>
                </c:pt>
                <c:pt idx="197">
                  <c:v>6.1655539429124326</c:v>
                </c:pt>
                <c:pt idx="198">
                  <c:v>6.16555421686747</c:v>
                </c:pt>
                <c:pt idx="199">
                  <c:v>6.0989657814096008</c:v>
                </c:pt>
                <c:pt idx="200">
                  <c:v>6.0989691497366429</c:v>
                </c:pt>
                <c:pt idx="201">
                  <c:v>6.0989695107539585</c:v>
                </c:pt>
                <c:pt idx="202">
                  <c:v>6.0647547260110075</c:v>
                </c:pt>
                <c:pt idx="203">
                  <c:v>6.0647552996597751</c:v>
                </c:pt>
                <c:pt idx="204">
                  <c:v>6.0647569778633308</c:v>
                </c:pt>
                <c:pt idx="205">
                  <c:v>6.0357209664848011</c:v>
                </c:pt>
                <c:pt idx="206">
                  <c:v>6.0357220786678161</c:v>
                </c:pt>
                <c:pt idx="207">
                  <c:v>6.0357206266318535</c:v>
                </c:pt>
                <c:pt idx="208">
                  <c:v>5.9409971583570131</c:v>
                </c:pt>
                <c:pt idx="209">
                  <c:v>5.9409974937343364</c:v>
                </c:pt>
                <c:pt idx="210">
                  <c:v>5.9409943603443152</c:v>
                </c:pt>
                <c:pt idx="211">
                  <c:v>5.8929990262901661</c:v>
                </c:pt>
                <c:pt idx="212">
                  <c:v>5.8929946858393238</c:v>
                </c:pt>
                <c:pt idx="213">
                  <c:v>5.8929978510028649</c:v>
                </c:pt>
                <c:pt idx="214">
                  <c:v>5.8929958909226752</c:v>
                </c:pt>
                <c:pt idx="215">
                  <c:v>5.8929971988795513</c:v>
                </c:pt>
                <c:pt idx="216">
                  <c:v>5.8929964912280699</c:v>
                </c:pt>
                <c:pt idx="217">
                  <c:v>5.8929975629569453</c:v>
                </c:pt>
                <c:pt idx="218">
                  <c:v>5.8933024821203208</c:v>
                </c:pt>
                <c:pt idx="219">
                  <c:v>5.8933055555555551</c:v>
                </c:pt>
                <c:pt idx="220">
                  <c:v>5.8999960967993745</c:v>
                </c:pt>
                <c:pt idx="221">
                  <c:v>5.8999959661153678</c:v>
                </c:pt>
                <c:pt idx="222">
                  <c:v>5.8999959742351047</c:v>
                </c:pt>
                <c:pt idx="223">
                  <c:v>5.8999961875714826</c:v>
                </c:pt>
                <c:pt idx="224">
                  <c:v>5.8999923224568143</c:v>
                </c:pt>
                <c:pt idx="225">
                  <c:v>5.8999962976675304</c:v>
                </c:pt>
                <c:pt idx="226">
                  <c:v>5.8999961044020255</c:v>
                </c:pt>
                <c:pt idx="227">
                  <c:v>5.900994803266518</c:v>
                </c:pt>
                <c:pt idx="228">
                  <c:v>5.9009953621120221</c:v>
                </c:pt>
                <c:pt idx="229">
                  <c:v>5.9009936908517346</c:v>
                </c:pt>
                <c:pt idx="230">
                  <c:v>5.9020717452640055</c:v>
                </c:pt>
                <c:pt idx="231">
                  <c:v>5.9020743034055734</c:v>
                </c:pt>
                <c:pt idx="232">
                  <c:v>5.9089984650805825</c:v>
                </c:pt>
                <c:pt idx="233">
                  <c:v>5.9089958847736632</c:v>
                </c:pt>
                <c:pt idx="234">
                  <c:v>5.9089954526663915</c:v>
                </c:pt>
                <c:pt idx="235">
                  <c:v>5.9089938319198145</c:v>
                </c:pt>
                <c:pt idx="236">
                  <c:v>5.9089974102848686</c:v>
                </c:pt>
                <c:pt idx="237">
                  <c:v>5.9089965034965042</c:v>
                </c:pt>
                <c:pt idx="238">
                  <c:v>5.9089971949509108</c:v>
                </c:pt>
                <c:pt idx="239">
                  <c:v>5.909996401583304</c:v>
                </c:pt>
                <c:pt idx="240">
                  <c:v>5.9099965963240297</c:v>
                </c:pt>
                <c:pt idx="241">
                  <c:v>5.911428052325582</c:v>
                </c:pt>
                <c:pt idx="242">
                  <c:v>5.9114270613107829</c:v>
                </c:pt>
                <c:pt idx="243">
                  <c:v>5.9114276380267885</c:v>
                </c:pt>
                <c:pt idx="244">
                  <c:v>5.9219955012853465</c:v>
                </c:pt>
                <c:pt idx="245">
                  <c:v>5.9219993662864381</c:v>
                </c:pt>
                <c:pt idx="246">
                  <c:v>5.9219961795606491</c:v>
                </c:pt>
                <c:pt idx="247">
                  <c:v>5.9259979494190018</c:v>
                </c:pt>
                <c:pt idx="248">
                  <c:v>5.9259971910112359</c:v>
                </c:pt>
                <c:pt idx="249">
                  <c:v>5.9259957924263666</c:v>
                </c:pt>
                <c:pt idx="250">
                  <c:v>5.9259979529170925</c:v>
                </c:pt>
                <c:pt idx="251">
                  <c:v>5.9259972394755005</c:v>
                </c:pt>
                <c:pt idx="252">
                  <c:v>5.9259953703703703</c:v>
                </c:pt>
                <c:pt idx="253">
                  <c:v>5.9287453247194826</c:v>
                </c:pt>
                <c:pt idx="254">
                  <c:v>5.9287479568486434</c:v>
                </c:pt>
                <c:pt idx="255">
                  <c:v>5.9287479987191807</c:v>
                </c:pt>
                <c:pt idx="256">
                  <c:v>5.8629960498328773</c:v>
                </c:pt>
                <c:pt idx="257">
                  <c:v>5.8629967808018728</c:v>
                </c:pt>
                <c:pt idx="258">
                  <c:v>5.8629949523275373</c:v>
                </c:pt>
                <c:pt idx="259">
                  <c:v>5.7689978902953589</c:v>
                </c:pt>
                <c:pt idx="260">
                  <c:v>5.7689983624454149</c:v>
                </c:pt>
                <c:pt idx="261">
                  <c:v>5.7690000000000001</c:v>
                </c:pt>
                <c:pt idx="262">
                  <c:v>5.6799971089910377</c:v>
                </c:pt>
                <c:pt idx="263">
                  <c:v>5.6799970700263698</c:v>
                </c:pt>
                <c:pt idx="264">
                  <c:v>5.5809967368733311</c:v>
                </c:pt>
                <c:pt idx="265">
                  <c:v>5.5809974130497269</c:v>
                </c:pt>
                <c:pt idx="266">
                  <c:v>5.4916040100250623</c:v>
                </c:pt>
                <c:pt idx="267">
                  <c:v>5.4916026165167615</c:v>
                </c:pt>
                <c:pt idx="268">
                  <c:v>5.3799946609717031</c:v>
                </c:pt>
                <c:pt idx="269">
                  <c:v>5.3799971420405832</c:v>
                </c:pt>
                <c:pt idx="270">
                  <c:v>5.3799971751412432</c:v>
                </c:pt>
                <c:pt idx="271">
                  <c:v>5.3109951800396935</c:v>
                </c:pt>
                <c:pt idx="272">
                  <c:v>5.3109932013006205</c:v>
                </c:pt>
                <c:pt idx="273">
                  <c:v>5.2799970431697218</c:v>
                </c:pt>
                <c:pt idx="274">
                  <c:v>5.2679972375690607</c:v>
                </c:pt>
                <c:pt idx="275">
                  <c:v>5.267994887815961</c:v>
                </c:pt>
                <c:pt idx="276">
                  <c:v>5.2259982935153584</c:v>
                </c:pt>
                <c:pt idx="277">
                  <c:v>5.2125570228091238</c:v>
                </c:pt>
                <c:pt idx="278">
                  <c:v>5.2068462261196364</c:v>
                </c:pt>
                <c:pt idx="279">
                  <c:v>5.194998574280012</c:v>
                </c:pt>
                <c:pt idx="280">
                  <c:v>5.189997198879551</c:v>
                </c:pt>
                <c:pt idx="281">
                  <c:v>5.1899971807160981</c:v>
                </c:pt>
                <c:pt idx="282">
                  <c:v>5.1909954751131231</c:v>
                </c:pt>
                <c:pt idx="283">
                  <c:v>5.1859988760887887</c:v>
                </c:pt>
                <c:pt idx="284">
                  <c:v>5.1859954233409615</c:v>
                </c:pt>
                <c:pt idx="285">
                  <c:v>5.1859960272417709</c:v>
                </c:pt>
                <c:pt idx="286">
                  <c:v>5.1870005740528127</c:v>
                </c:pt>
                <c:pt idx="287">
                  <c:v>5.1870011305822494</c:v>
                </c:pt>
                <c:pt idx="288">
                  <c:v>5.186999106877046</c:v>
                </c:pt>
                <c:pt idx="289">
                  <c:v>5.1870000000000003</c:v>
                </c:pt>
                <c:pt idx="290">
                  <c:v>5.1901640000000002</c:v>
                </c:pt>
                <c:pt idx="291">
                  <c:v>5.1901640000000002</c:v>
                </c:pt>
                <c:pt idx="292">
                  <c:v>5.1930540000000001</c:v>
                </c:pt>
                <c:pt idx="293">
                  <c:v>5.1929999999999996</c:v>
                </c:pt>
                <c:pt idx="294">
                  <c:v>5.1929999999999996</c:v>
                </c:pt>
                <c:pt idx="295">
                  <c:v>5.1929999999999996</c:v>
                </c:pt>
                <c:pt idx="296">
                  <c:v>6.1509989999999997</c:v>
                </c:pt>
                <c:pt idx="297">
                  <c:v>6.1509989999999997</c:v>
                </c:pt>
                <c:pt idx="298">
                  <c:v>6.1509989999999997</c:v>
                </c:pt>
                <c:pt idx="299">
                  <c:v>6.1520000000000001</c:v>
                </c:pt>
                <c:pt idx="300">
                  <c:v>6.1520000000000001</c:v>
                </c:pt>
                <c:pt idx="301">
                  <c:v>6.1520000000000001</c:v>
                </c:pt>
                <c:pt idx="302">
                  <c:v>6.1512079999999996</c:v>
                </c:pt>
                <c:pt idx="303">
                  <c:v>6.1512060000000002</c:v>
                </c:pt>
                <c:pt idx="304">
                  <c:v>6.1512060000000002</c:v>
                </c:pt>
                <c:pt idx="305">
                  <c:v>6.1564589999999999</c:v>
                </c:pt>
                <c:pt idx="306">
                  <c:v>6.1564589999999999</c:v>
                </c:pt>
                <c:pt idx="307">
                  <c:v>6.1564589999999999</c:v>
                </c:pt>
                <c:pt idx="308">
                  <c:v>6.1520000000000001</c:v>
                </c:pt>
                <c:pt idx="309">
                  <c:v>6.1520000000000001</c:v>
                </c:pt>
                <c:pt idx="310">
                  <c:v>6.1520000000000001</c:v>
                </c:pt>
                <c:pt idx="311">
                  <c:v>6.1409989999999999</c:v>
                </c:pt>
                <c:pt idx="312">
                  <c:v>6.1409989999999999</c:v>
                </c:pt>
                <c:pt idx="313">
                  <c:v>6.1409989999999999</c:v>
                </c:pt>
                <c:pt idx="314">
                  <c:v>6.1535120000000001</c:v>
                </c:pt>
                <c:pt idx="315">
                  <c:v>6.1535120000000001</c:v>
                </c:pt>
                <c:pt idx="316">
                  <c:v>6.1535120000000001</c:v>
                </c:pt>
                <c:pt idx="317">
                  <c:v>6.1479980000000003</c:v>
                </c:pt>
                <c:pt idx="318">
                  <c:v>6.1479980000000003</c:v>
                </c:pt>
                <c:pt idx="319">
                  <c:v>6.1479980000000003</c:v>
                </c:pt>
                <c:pt idx="320">
                  <c:v>6.1399980000000003</c:v>
                </c:pt>
                <c:pt idx="321">
                  <c:v>6.1399980000000003</c:v>
                </c:pt>
                <c:pt idx="322">
                  <c:v>6.1399980000000003</c:v>
                </c:pt>
                <c:pt idx="323">
                  <c:v>6.1390000000000002</c:v>
                </c:pt>
                <c:pt idx="324">
                  <c:v>6.1390000000000002</c:v>
                </c:pt>
                <c:pt idx="325">
                  <c:v>6.1390000000000002</c:v>
                </c:pt>
                <c:pt idx="326">
                  <c:v>6.1442889999999997</c:v>
                </c:pt>
                <c:pt idx="327">
                  <c:v>6.1442889999999997</c:v>
                </c:pt>
                <c:pt idx="328">
                  <c:v>6.1442889999999997</c:v>
                </c:pt>
                <c:pt idx="329">
                  <c:v>6.1442860000000001</c:v>
                </c:pt>
                <c:pt idx="330">
                  <c:v>7.3259999999999996</c:v>
                </c:pt>
                <c:pt idx="331">
                  <c:v>7.3259999999999996</c:v>
                </c:pt>
                <c:pt idx="332">
                  <c:v>7.2619949999999998</c:v>
                </c:pt>
                <c:pt idx="333">
                  <c:v>7.2619949999999998</c:v>
                </c:pt>
                <c:pt idx="334">
                  <c:v>7.2619949999999998</c:v>
                </c:pt>
                <c:pt idx="335">
                  <c:v>7.2779999999999996</c:v>
                </c:pt>
                <c:pt idx="336">
                  <c:v>7.2779999999999996</c:v>
                </c:pt>
                <c:pt idx="337">
                  <c:v>7.2779999999999996</c:v>
                </c:pt>
                <c:pt idx="338">
                  <c:v>7.2845899999999997</c:v>
                </c:pt>
                <c:pt idx="339">
                  <c:v>7.2845899999999997</c:v>
                </c:pt>
                <c:pt idx="340">
                  <c:v>7.2845899999999997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7-4F86-9635-504981A9B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154408"/>
        <c:axId val="565154800"/>
      </c:lineChart>
      <c:dateAx>
        <c:axId val="565154408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ES"/>
          </a:p>
        </c:txPr>
        <c:crossAx val="565154800"/>
        <c:crosses val="autoZero"/>
        <c:auto val="1"/>
        <c:lblOffset val="100"/>
        <c:baseTimeUnit val="months"/>
        <c:majorUnit val="24"/>
        <c:majorTimeUnit val="months"/>
      </c:dateAx>
      <c:valAx>
        <c:axId val="565154800"/>
        <c:scaling>
          <c:orientation val="minMax"/>
          <c:max val="8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565154408"/>
        <c:crosses val="autoZero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8175472893474521"/>
          <c:y val="8.470867305935216E-2"/>
          <c:w val="0.15518236944519867"/>
          <c:h val="0.14285439871975583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517580666629617E-2"/>
          <c:y val="6.1596346019455267E-2"/>
          <c:w val="0.91731203706923248"/>
          <c:h val="0.81522688216898331"/>
        </c:manualLayout>
      </c:layout>
      <c:lineChart>
        <c:grouping val="standard"/>
        <c:varyColors val="0"/>
        <c:ser>
          <c:idx val="0"/>
          <c:order val="0"/>
          <c:tx>
            <c:strRef>
              <c:f>'AT&amp;T'!$I$3</c:f>
              <c:strCache>
                <c:ptCount val="1"/>
                <c:pt idx="0">
                  <c:v>increase in the number of shares (vs. a year ago)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'AT&amp;T'!$B$16:$B$292</c:f>
              <c:numCache>
                <c:formatCode>m/d/yyyy</c:formatCode>
                <c:ptCount val="277"/>
                <c:pt idx="0">
                  <c:v>33603</c:v>
                </c:pt>
                <c:pt idx="1">
                  <c:v>33634</c:v>
                </c:pt>
                <c:pt idx="2">
                  <c:v>33662</c:v>
                </c:pt>
                <c:pt idx="3">
                  <c:v>33694</c:v>
                </c:pt>
                <c:pt idx="4">
                  <c:v>33724</c:v>
                </c:pt>
                <c:pt idx="5">
                  <c:v>33753</c:v>
                </c:pt>
                <c:pt idx="6">
                  <c:v>33785</c:v>
                </c:pt>
                <c:pt idx="7">
                  <c:v>33816</c:v>
                </c:pt>
                <c:pt idx="8">
                  <c:v>33847</c:v>
                </c:pt>
                <c:pt idx="9">
                  <c:v>33877</c:v>
                </c:pt>
                <c:pt idx="10">
                  <c:v>33907</c:v>
                </c:pt>
                <c:pt idx="11">
                  <c:v>33938</c:v>
                </c:pt>
                <c:pt idx="12">
                  <c:v>33969</c:v>
                </c:pt>
                <c:pt idx="13">
                  <c:v>33998</c:v>
                </c:pt>
                <c:pt idx="14">
                  <c:v>34026</c:v>
                </c:pt>
                <c:pt idx="15">
                  <c:v>34059</c:v>
                </c:pt>
                <c:pt idx="16">
                  <c:v>34089</c:v>
                </c:pt>
                <c:pt idx="17">
                  <c:v>34120</c:v>
                </c:pt>
                <c:pt idx="18">
                  <c:v>34150</c:v>
                </c:pt>
                <c:pt idx="19">
                  <c:v>34180</c:v>
                </c:pt>
                <c:pt idx="20">
                  <c:v>34212</c:v>
                </c:pt>
                <c:pt idx="21">
                  <c:v>34242</c:v>
                </c:pt>
                <c:pt idx="22">
                  <c:v>34271</c:v>
                </c:pt>
                <c:pt idx="23">
                  <c:v>34303</c:v>
                </c:pt>
                <c:pt idx="24">
                  <c:v>34334</c:v>
                </c:pt>
                <c:pt idx="25">
                  <c:v>34365</c:v>
                </c:pt>
                <c:pt idx="26">
                  <c:v>34393</c:v>
                </c:pt>
                <c:pt idx="27">
                  <c:v>34424</c:v>
                </c:pt>
                <c:pt idx="28">
                  <c:v>34453</c:v>
                </c:pt>
                <c:pt idx="29">
                  <c:v>34485</c:v>
                </c:pt>
                <c:pt idx="30">
                  <c:v>34515</c:v>
                </c:pt>
                <c:pt idx="31">
                  <c:v>34544</c:v>
                </c:pt>
                <c:pt idx="32">
                  <c:v>34577</c:v>
                </c:pt>
                <c:pt idx="33">
                  <c:v>34607</c:v>
                </c:pt>
                <c:pt idx="34">
                  <c:v>34638</c:v>
                </c:pt>
                <c:pt idx="35">
                  <c:v>34668</c:v>
                </c:pt>
                <c:pt idx="36">
                  <c:v>34698</c:v>
                </c:pt>
                <c:pt idx="37">
                  <c:v>34730</c:v>
                </c:pt>
                <c:pt idx="38">
                  <c:v>34758</c:v>
                </c:pt>
                <c:pt idx="39">
                  <c:v>34789</c:v>
                </c:pt>
                <c:pt idx="40">
                  <c:v>34817</c:v>
                </c:pt>
                <c:pt idx="41">
                  <c:v>34850</c:v>
                </c:pt>
                <c:pt idx="42">
                  <c:v>34880</c:v>
                </c:pt>
                <c:pt idx="43">
                  <c:v>34911</c:v>
                </c:pt>
                <c:pt idx="44">
                  <c:v>34942</c:v>
                </c:pt>
                <c:pt idx="45">
                  <c:v>34971</c:v>
                </c:pt>
                <c:pt idx="46">
                  <c:v>35003</c:v>
                </c:pt>
                <c:pt idx="47">
                  <c:v>35033</c:v>
                </c:pt>
                <c:pt idx="48">
                  <c:v>35062</c:v>
                </c:pt>
                <c:pt idx="49">
                  <c:v>35095</c:v>
                </c:pt>
                <c:pt idx="50">
                  <c:v>35124</c:v>
                </c:pt>
                <c:pt idx="51">
                  <c:v>35153</c:v>
                </c:pt>
                <c:pt idx="52">
                  <c:v>35185</c:v>
                </c:pt>
                <c:pt idx="53">
                  <c:v>35216</c:v>
                </c:pt>
                <c:pt idx="54">
                  <c:v>35244</c:v>
                </c:pt>
                <c:pt idx="55">
                  <c:v>35277</c:v>
                </c:pt>
                <c:pt idx="56">
                  <c:v>35307</c:v>
                </c:pt>
                <c:pt idx="57">
                  <c:v>35338</c:v>
                </c:pt>
                <c:pt idx="58">
                  <c:v>35369</c:v>
                </c:pt>
                <c:pt idx="59">
                  <c:v>35398</c:v>
                </c:pt>
                <c:pt idx="60">
                  <c:v>35430</c:v>
                </c:pt>
                <c:pt idx="61">
                  <c:v>35461</c:v>
                </c:pt>
                <c:pt idx="62">
                  <c:v>35489</c:v>
                </c:pt>
                <c:pt idx="63">
                  <c:v>35520</c:v>
                </c:pt>
                <c:pt idx="64">
                  <c:v>35550</c:v>
                </c:pt>
                <c:pt idx="65">
                  <c:v>35580</c:v>
                </c:pt>
                <c:pt idx="66">
                  <c:v>35611</c:v>
                </c:pt>
                <c:pt idx="67">
                  <c:v>35642</c:v>
                </c:pt>
                <c:pt idx="68">
                  <c:v>35671</c:v>
                </c:pt>
                <c:pt idx="69">
                  <c:v>35703</c:v>
                </c:pt>
                <c:pt idx="70">
                  <c:v>35734</c:v>
                </c:pt>
                <c:pt idx="71">
                  <c:v>35762</c:v>
                </c:pt>
                <c:pt idx="72">
                  <c:v>35795</c:v>
                </c:pt>
                <c:pt idx="73">
                  <c:v>35825</c:v>
                </c:pt>
                <c:pt idx="74">
                  <c:v>35853</c:v>
                </c:pt>
                <c:pt idx="75">
                  <c:v>35885</c:v>
                </c:pt>
                <c:pt idx="76">
                  <c:v>35915</c:v>
                </c:pt>
                <c:pt idx="77">
                  <c:v>35944</c:v>
                </c:pt>
                <c:pt idx="78">
                  <c:v>35976</c:v>
                </c:pt>
                <c:pt idx="79">
                  <c:v>36007</c:v>
                </c:pt>
                <c:pt idx="80">
                  <c:v>36038</c:v>
                </c:pt>
                <c:pt idx="81">
                  <c:v>36068</c:v>
                </c:pt>
                <c:pt idx="82">
                  <c:v>36098</c:v>
                </c:pt>
                <c:pt idx="83">
                  <c:v>36129</c:v>
                </c:pt>
                <c:pt idx="84">
                  <c:v>36160</c:v>
                </c:pt>
                <c:pt idx="85">
                  <c:v>36189</c:v>
                </c:pt>
                <c:pt idx="86">
                  <c:v>36217</c:v>
                </c:pt>
                <c:pt idx="87">
                  <c:v>36250</c:v>
                </c:pt>
                <c:pt idx="88">
                  <c:v>36280</c:v>
                </c:pt>
                <c:pt idx="89">
                  <c:v>36311</c:v>
                </c:pt>
                <c:pt idx="90">
                  <c:v>36341</c:v>
                </c:pt>
                <c:pt idx="91">
                  <c:v>36371</c:v>
                </c:pt>
                <c:pt idx="92">
                  <c:v>36403</c:v>
                </c:pt>
                <c:pt idx="93">
                  <c:v>36433</c:v>
                </c:pt>
                <c:pt idx="94">
                  <c:v>36462</c:v>
                </c:pt>
                <c:pt idx="95">
                  <c:v>36494</c:v>
                </c:pt>
                <c:pt idx="96">
                  <c:v>36525</c:v>
                </c:pt>
                <c:pt idx="97">
                  <c:v>36556</c:v>
                </c:pt>
                <c:pt idx="98">
                  <c:v>36585</c:v>
                </c:pt>
                <c:pt idx="99">
                  <c:v>36616</c:v>
                </c:pt>
                <c:pt idx="100">
                  <c:v>36644</c:v>
                </c:pt>
                <c:pt idx="101">
                  <c:v>36677</c:v>
                </c:pt>
                <c:pt idx="102">
                  <c:v>36707</c:v>
                </c:pt>
                <c:pt idx="103">
                  <c:v>36738</c:v>
                </c:pt>
                <c:pt idx="104">
                  <c:v>36769</c:v>
                </c:pt>
                <c:pt idx="105">
                  <c:v>36798</c:v>
                </c:pt>
                <c:pt idx="106">
                  <c:v>36830</c:v>
                </c:pt>
                <c:pt idx="107">
                  <c:v>36860</c:v>
                </c:pt>
                <c:pt idx="108">
                  <c:v>36889</c:v>
                </c:pt>
                <c:pt idx="109">
                  <c:v>36922</c:v>
                </c:pt>
                <c:pt idx="110">
                  <c:v>36950</c:v>
                </c:pt>
                <c:pt idx="111">
                  <c:v>36980</c:v>
                </c:pt>
                <c:pt idx="112">
                  <c:v>37011</c:v>
                </c:pt>
                <c:pt idx="113">
                  <c:v>37042</c:v>
                </c:pt>
                <c:pt idx="114">
                  <c:v>37071</c:v>
                </c:pt>
                <c:pt idx="115">
                  <c:v>37103</c:v>
                </c:pt>
                <c:pt idx="116">
                  <c:v>37134</c:v>
                </c:pt>
                <c:pt idx="117">
                  <c:v>37162</c:v>
                </c:pt>
                <c:pt idx="118">
                  <c:v>37195</c:v>
                </c:pt>
                <c:pt idx="119">
                  <c:v>37225</c:v>
                </c:pt>
                <c:pt idx="120">
                  <c:v>37256</c:v>
                </c:pt>
                <c:pt idx="121">
                  <c:v>37287</c:v>
                </c:pt>
                <c:pt idx="122">
                  <c:v>37315</c:v>
                </c:pt>
                <c:pt idx="123">
                  <c:v>37344</c:v>
                </c:pt>
                <c:pt idx="124">
                  <c:v>37376</c:v>
                </c:pt>
                <c:pt idx="125">
                  <c:v>37407</c:v>
                </c:pt>
                <c:pt idx="126">
                  <c:v>37435</c:v>
                </c:pt>
                <c:pt idx="127">
                  <c:v>37468</c:v>
                </c:pt>
                <c:pt idx="128">
                  <c:v>37498</c:v>
                </c:pt>
                <c:pt idx="129">
                  <c:v>37529</c:v>
                </c:pt>
                <c:pt idx="130">
                  <c:v>37560</c:v>
                </c:pt>
                <c:pt idx="131">
                  <c:v>37589</c:v>
                </c:pt>
                <c:pt idx="132">
                  <c:v>37621</c:v>
                </c:pt>
                <c:pt idx="133">
                  <c:v>37652</c:v>
                </c:pt>
                <c:pt idx="134">
                  <c:v>37680</c:v>
                </c:pt>
                <c:pt idx="135">
                  <c:v>37711</c:v>
                </c:pt>
                <c:pt idx="136">
                  <c:v>37741</c:v>
                </c:pt>
                <c:pt idx="137">
                  <c:v>37771</c:v>
                </c:pt>
                <c:pt idx="138">
                  <c:v>37802</c:v>
                </c:pt>
                <c:pt idx="139">
                  <c:v>37833</c:v>
                </c:pt>
                <c:pt idx="140">
                  <c:v>37862</c:v>
                </c:pt>
                <c:pt idx="141">
                  <c:v>37894</c:v>
                </c:pt>
                <c:pt idx="142">
                  <c:v>37925</c:v>
                </c:pt>
                <c:pt idx="143">
                  <c:v>37953</c:v>
                </c:pt>
                <c:pt idx="144">
                  <c:v>37986</c:v>
                </c:pt>
                <c:pt idx="145">
                  <c:v>38016</c:v>
                </c:pt>
                <c:pt idx="146">
                  <c:v>38044</c:v>
                </c:pt>
                <c:pt idx="147">
                  <c:v>38077</c:v>
                </c:pt>
                <c:pt idx="148">
                  <c:v>38107</c:v>
                </c:pt>
                <c:pt idx="149">
                  <c:v>38138</c:v>
                </c:pt>
                <c:pt idx="150">
                  <c:v>38168</c:v>
                </c:pt>
                <c:pt idx="151">
                  <c:v>38198</c:v>
                </c:pt>
                <c:pt idx="152">
                  <c:v>38230</c:v>
                </c:pt>
                <c:pt idx="153">
                  <c:v>38260</c:v>
                </c:pt>
                <c:pt idx="154">
                  <c:v>38289</c:v>
                </c:pt>
                <c:pt idx="155">
                  <c:v>38321</c:v>
                </c:pt>
                <c:pt idx="156">
                  <c:v>38352</c:v>
                </c:pt>
                <c:pt idx="157">
                  <c:v>38383</c:v>
                </c:pt>
                <c:pt idx="158">
                  <c:v>38411</c:v>
                </c:pt>
                <c:pt idx="159">
                  <c:v>38442</c:v>
                </c:pt>
                <c:pt idx="160">
                  <c:v>38471</c:v>
                </c:pt>
                <c:pt idx="161">
                  <c:v>38503</c:v>
                </c:pt>
                <c:pt idx="162">
                  <c:v>38533</c:v>
                </c:pt>
                <c:pt idx="163">
                  <c:v>38562</c:v>
                </c:pt>
                <c:pt idx="164">
                  <c:v>38595</c:v>
                </c:pt>
                <c:pt idx="165">
                  <c:v>38625</c:v>
                </c:pt>
                <c:pt idx="166">
                  <c:v>38656</c:v>
                </c:pt>
                <c:pt idx="167">
                  <c:v>38686</c:v>
                </c:pt>
                <c:pt idx="168">
                  <c:v>38716</c:v>
                </c:pt>
                <c:pt idx="169">
                  <c:v>38748</c:v>
                </c:pt>
                <c:pt idx="170">
                  <c:v>38776</c:v>
                </c:pt>
                <c:pt idx="171">
                  <c:v>38807</c:v>
                </c:pt>
                <c:pt idx="172">
                  <c:v>38835</c:v>
                </c:pt>
                <c:pt idx="173">
                  <c:v>38868</c:v>
                </c:pt>
                <c:pt idx="174">
                  <c:v>38898</c:v>
                </c:pt>
                <c:pt idx="175">
                  <c:v>38929</c:v>
                </c:pt>
                <c:pt idx="176">
                  <c:v>38960</c:v>
                </c:pt>
                <c:pt idx="177">
                  <c:v>38989</c:v>
                </c:pt>
                <c:pt idx="178">
                  <c:v>39021</c:v>
                </c:pt>
                <c:pt idx="179">
                  <c:v>39051</c:v>
                </c:pt>
                <c:pt idx="180">
                  <c:v>39080</c:v>
                </c:pt>
                <c:pt idx="181">
                  <c:v>39113</c:v>
                </c:pt>
                <c:pt idx="182">
                  <c:v>39141</c:v>
                </c:pt>
                <c:pt idx="183">
                  <c:v>39171</c:v>
                </c:pt>
                <c:pt idx="184">
                  <c:v>39202</c:v>
                </c:pt>
                <c:pt idx="185">
                  <c:v>39233</c:v>
                </c:pt>
                <c:pt idx="186">
                  <c:v>39262</c:v>
                </c:pt>
                <c:pt idx="187">
                  <c:v>39294</c:v>
                </c:pt>
                <c:pt idx="188">
                  <c:v>39325</c:v>
                </c:pt>
                <c:pt idx="189">
                  <c:v>39353</c:v>
                </c:pt>
                <c:pt idx="190">
                  <c:v>39386</c:v>
                </c:pt>
                <c:pt idx="191">
                  <c:v>39416</c:v>
                </c:pt>
                <c:pt idx="192">
                  <c:v>39447</c:v>
                </c:pt>
                <c:pt idx="193">
                  <c:v>39478</c:v>
                </c:pt>
                <c:pt idx="194">
                  <c:v>39507</c:v>
                </c:pt>
                <c:pt idx="195">
                  <c:v>39538</c:v>
                </c:pt>
                <c:pt idx="196">
                  <c:v>39568</c:v>
                </c:pt>
                <c:pt idx="197">
                  <c:v>39598</c:v>
                </c:pt>
                <c:pt idx="198">
                  <c:v>39629</c:v>
                </c:pt>
                <c:pt idx="199">
                  <c:v>39660</c:v>
                </c:pt>
                <c:pt idx="200">
                  <c:v>39689</c:v>
                </c:pt>
                <c:pt idx="201">
                  <c:v>39721</c:v>
                </c:pt>
                <c:pt idx="202">
                  <c:v>39752</c:v>
                </c:pt>
                <c:pt idx="203">
                  <c:v>39780</c:v>
                </c:pt>
                <c:pt idx="204">
                  <c:v>39813</c:v>
                </c:pt>
                <c:pt idx="205">
                  <c:v>39843</c:v>
                </c:pt>
                <c:pt idx="206">
                  <c:v>39871</c:v>
                </c:pt>
                <c:pt idx="207">
                  <c:v>39903</c:v>
                </c:pt>
                <c:pt idx="208">
                  <c:v>39933</c:v>
                </c:pt>
                <c:pt idx="209">
                  <c:v>39962</c:v>
                </c:pt>
                <c:pt idx="210">
                  <c:v>39994</c:v>
                </c:pt>
                <c:pt idx="211">
                  <c:v>40025</c:v>
                </c:pt>
                <c:pt idx="212">
                  <c:v>40056</c:v>
                </c:pt>
                <c:pt idx="213">
                  <c:v>40086</c:v>
                </c:pt>
                <c:pt idx="214">
                  <c:v>40116</c:v>
                </c:pt>
                <c:pt idx="215">
                  <c:v>40147</c:v>
                </c:pt>
                <c:pt idx="216">
                  <c:v>40178</c:v>
                </c:pt>
                <c:pt idx="217">
                  <c:v>40207</c:v>
                </c:pt>
                <c:pt idx="218">
                  <c:v>40235</c:v>
                </c:pt>
                <c:pt idx="219">
                  <c:v>40268</c:v>
                </c:pt>
                <c:pt idx="220">
                  <c:v>40298</c:v>
                </c:pt>
                <c:pt idx="221">
                  <c:v>40329</c:v>
                </c:pt>
                <c:pt idx="222">
                  <c:v>40359</c:v>
                </c:pt>
                <c:pt idx="223">
                  <c:v>40389</c:v>
                </c:pt>
                <c:pt idx="224">
                  <c:v>40421</c:v>
                </c:pt>
                <c:pt idx="225">
                  <c:v>40451</c:v>
                </c:pt>
                <c:pt idx="226">
                  <c:v>40480</c:v>
                </c:pt>
                <c:pt idx="227">
                  <c:v>40512</c:v>
                </c:pt>
                <c:pt idx="228">
                  <c:v>40543</c:v>
                </c:pt>
                <c:pt idx="229">
                  <c:v>40574</c:v>
                </c:pt>
                <c:pt idx="230">
                  <c:v>40602</c:v>
                </c:pt>
                <c:pt idx="231">
                  <c:v>40633</c:v>
                </c:pt>
                <c:pt idx="232">
                  <c:v>40662</c:v>
                </c:pt>
                <c:pt idx="233">
                  <c:v>40694</c:v>
                </c:pt>
                <c:pt idx="234">
                  <c:v>40724</c:v>
                </c:pt>
                <c:pt idx="235">
                  <c:v>40753</c:v>
                </c:pt>
                <c:pt idx="236">
                  <c:v>40786</c:v>
                </c:pt>
                <c:pt idx="237">
                  <c:v>40816</c:v>
                </c:pt>
                <c:pt idx="238">
                  <c:v>40847</c:v>
                </c:pt>
                <c:pt idx="239">
                  <c:v>40877</c:v>
                </c:pt>
                <c:pt idx="240">
                  <c:v>40907</c:v>
                </c:pt>
                <c:pt idx="241">
                  <c:v>40939</c:v>
                </c:pt>
                <c:pt idx="242">
                  <c:v>40968</c:v>
                </c:pt>
                <c:pt idx="243">
                  <c:v>40998</c:v>
                </c:pt>
                <c:pt idx="244">
                  <c:v>41029</c:v>
                </c:pt>
                <c:pt idx="245">
                  <c:v>41060</c:v>
                </c:pt>
                <c:pt idx="246">
                  <c:v>41089</c:v>
                </c:pt>
                <c:pt idx="247">
                  <c:v>41121</c:v>
                </c:pt>
                <c:pt idx="248">
                  <c:v>41152</c:v>
                </c:pt>
                <c:pt idx="249">
                  <c:v>41180</c:v>
                </c:pt>
                <c:pt idx="250">
                  <c:v>41213</c:v>
                </c:pt>
                <c:pt idx="251">
                  <c:v>41243</c:v>
                </c:pt>
                <c:pt idx="252">
                  <c:v>41274</c:v>
                </c:pt>
                <c:pt idx="253">
                  <c:v>41305</c:v>
                </c:pt>
                <c:pt idx="254">
                  <c:v>41333</c:v>
                </c:pt>
                <c:pt idx="255">
                  <c:v>41362</c:v>
                </c:pt>
                <c:pt idx="256">
                  <c:v>41394</c:v>
                </c:pt>
                <c:pt idx="257">
                  <c:v>41425</c:v>
                </c:pt>
                <c:pt idx="258">
                  <c:v>41453</c:v>
                </c:pt>
                <c:pt idx="259">
                  <c:v>41486</c:v>
                </c:pt>
                <c:pt idx="260">
                  <c:v>41516</c:v>
                </c:pt>
                <c:pt idx="261">
                  <c:v>41547</c:v>
                </c:pt>
                <c:pt idx="262">
                  <c:v>41578</c:v>
                </c:pt>
                <c:pt idx="263">
                  <c:v>41608</c:v>
                </c:pt>
                <c:pt idx="264">
                  <c:v>41639</c:v>
                </c:pt>
                <c:pt idx="265">
                  <c:v>41670</c:v>
                </c:pt>
                <c:pt idx="266">
                  <c:v>41698</c:v>
                </c:pt>
                <c:pt idx="267">
                  <c:v>41729</c:v>
                </c:pt>
                <c:pt idx="268">
                  <c:v>41759</c:v>
                </c:pt>
                <c:pt idx="269">
                  <c:v>41790</c:v>
                </c:pt>
                <c:pt idx="270">
                  <c:v>41820</c:v>
                </c:pt>
                <c:pt idx="271">
                  <c:v>41851</c:v>
                </c:pt>
                <c:pt idx="272">
                  <c:v>41882</c:v>
                </c:pt>
                <c:pt idx="273">
                  <c:v>41912</c:v>
                </c:pt>
                <c:pt idx="274">
                  <c:v>41943</c:v>
                </c:pt>
                <c:pt idx="275">
                  <c:v>41973</c:v>
                </c:pt>
                <c:pt idx="276">
                  <c:v>42004</c:v>
                </c:pt>
              </c:numCache>
            </c:numRef>
          </c:cat>
          <c:val>
            <c:numRef>
              <c:f>'AT&amp;T'!$I$16:$I$292</c:f>
              <c:numCache>
                <c:formatCode>0%</c:formatCode>
                <c:ptCount val="277"/>
                <c:pt idx="0">
                  <c:v>-4.0025597774218102E-4</c:v>
                </c:pt>
                <c:pt idx="1">
                  <c:v>-4.003419234146488E-4</c:v>
                </c:pt>
                <c:pt idx="2">
                  <c:v>-4.0000671028395107E-4</c:v>
                </c:pt>
                <c:pt idx="3">
                  <c:v>-4.0655982626769394E-4</c:v>
                </c:pt>
                <c:pt idx="4">
                  <c:v>-1.1012342414717935E-4</c:v>
                </c:pt>
                <c:pt idx="5">
                  <c:v>9.6392175701742744E-4</c:v>
                </c:pt>
                <c:pt idx="6">
                  <c:v>-3.1960599028613146E-4</c:v>
                </c:pt>
                <c:pt idx="7">
                  <c:v>-3.1674136981318934E-4</c:v>
                </c:pt>
                <c:pt idx="8">
                  <c:v>-3.1947452177938374E-4</c:v>
                </c:pt>
                <c:pt idx="9">
                  <c:v>7.5369276479753111E-4</c:v>
                </c:pt>
                <c:pt idx="10">
                  <c:v>7.5368532227049201E-4</c:v>
                </c:pt>
                <c:pt idx="11">
                  <c:v>7.6041325129239112E-4</c:v>
                </c:pt>
                <c:pt idx="12">
                  <c:v>-6.3011504503907023E-4</c:v>
                </c:pt>
                <c:pt idx="13">
                  <c:v>-6.2723928332641954E-4</c:v>
                </c:pt>
                <c:pt idx="14">
                  <c:v>-6.3011933651491159E-4</c:v>
                </c:pt>
                <c:pt idx="15">
                  <c:v>-6.2445103041741667E-4</c:v>
                </c:pt>
                <c:pt idx="16">
                  <c:v>1.1982136782395791E-4</c:v>
                </c:pt>
                <c:pt idx="17">
                  <c:v>-9.4909448996904899E-4</c:v>
                </c:pt>
                <c:pt idx="18">
                  <c:v>-4.7479686037954494E-4</c:v>
                </c:pt>
                <c:pt idx="19">
                  <c:v>-4.7759375611300392E-4</c:v>
                </c:pt>
                <c:pt idx="20">
                  <c:v>-3.2297441292706841E-3</c:v>
                </c:pt>
                <c:pt idx="21">
                  <c:v>-2.9374440951053238E-3</c:v>
                </c:pt>
                <c:pt idx="22">
                  <c:v>-2.9371103670206011E-3</c:v>
                </c:pt>
                <c:pt idx="23">
                  <c:v>-1.2356250915703804E-3</c:v>
                </c:pt>
                <c:pt idx="24">
                  <c:v>1.7322508336814479E-4</c:v>
                </c:pt>
                <c:pt idx="25">
                  <c:v>1.7072416855334893E-4</c:v>
                </c:pt>
                <c:pt idx="26">
                  <c:v>1.735925256629578E-4</c:v>
                </c:pt>
                <c:pt idx="27">
                  <c:v>1.7076986548847373E-4</c:v>
                </c:pt>
                <c:pt idx="28">
                  <c:v>-5.7691359311329293E-4</c:v>
                </c:pt>
                <c:pt idx="29">
                  <c:v>-5.7699419530521379E-4</c:v>
                </c:pt>
                <c:pt idx="30">
                  <c:v>3.3845505363916395E-4</c:v>
                </c:pt>
                <c:pt idx="31">
                  <c:v>3.382248120689102E-4</c:v>
                </c:pt>
                <c:pt idx="32">
                  <c:v>3.4508175904925942E-3</c:v>
                </c:pt>
                <c:pt idx="33">
                  <c:v>5.7437129808297627E-3</c:v>
                </c:pt>
                <c:pt idx="34">
                  <c:v>5.7439060805717368E-3</c:v>
                </c:pt>
                <c:pt idx="35">
                  <c:v>4.2479538954887097E-4</c:v>
                </c:pt>
                <c:pt idx="36">
                  <c:v>4.2538856934259961E-4</c:v>
                </c:pt>
                <c:pt idx="37">
                  <c:v>4.2545347762668051E-4</c:v>
                </c:pt>
                <c:pt idx="38">
                  <c:v>4.2526297071843189E-4</c:v>
                </c:pt>
                <c:pt idx="39">
                  <c:v>4.252348956153007E-4</c:v>
                </c:pt>
                <c:pt idx="40">
                  <c:v>1.3631980515834474E-2</c:v>
                </c:pt>
                <c:pt idx="41">
                  <c:v>1.3925612550082844E-2</c:v>
                </c:pt>
                <c:pt idx="42">
                  <c:v>1.251675369900429E-2</c:v>
                </c:pt>
                <c:pt idx="43">
                  <c:v>1.2516954973029515E-2</c:v>
                </c:pt>
                <c:pt idx="44">
                  <c:v>1.2165962777583417E-2</c:v>
                </c:pt>
                <c:pt idx="45">
                  <c:v>1.2560406065101004E-2</c:v>
                </c:pt>
                <c:pt idx="46">
                  <c:v>1.2560219821603491E-2</c:v>
                </c:pt>
                <c:pt idx="47">
                  <c:v>1.6206513393856703E-2</c:v>
                </c:pt>
                <c:pt idx="48">
                  <c:v>1.7018419424805309E-2</c:v>
                </c:pt>
                <c:pt idx="49">
                  <c:v>1.7018219202581175E-2</c:v>
                </c:pt>
                <c:pt idx="50">
                  <c:v>1.7018272813384083E-2</c:v>
                </c:pt>
                <c:pt idx="51">
                  <c:v>1.5797788485447217E-2</c:v>
                </c:pt>
                <c:pt idx="52">
                  <c:v>2.5630186101543995E-3</c:v>
                </c:pt>
                <c:pt idx="53">
                  <c:v>2.2723437512170985E-3</c:v>
                </c:pt>
                <c:pt idx="54">
                  <c:v>2.3233526498269708E-3</c:v>
                </c:pt>
                <c:pt idx="55">
                  <c:v>2.3232789312082058E-3</c:v>
                </c:pt>
                <c:pt idx="56">
                  <c:v>2.5489331571726392E-3</c:v>
                </c:pt>
                <c:pt idx="57">
                  <c:v>-1.2621022326675391E-4</c:v>
                </c:pt>
                <c:pt idx="58">
                  <c:v>-1.2610468353957405E-4</c:v>
                </c:pt>
                <c:pt idx="59">
                  <c:v>-1.2631186254463689E-4</c:v>
                </c:pt>
                <c:pt idx="60">
                  <c:v>-1.016462448569333E-2</c:v>
                </c:pt>
                <c:pt idx="61">
                  <c:v>-1.0164705354923087E-2</c:v>
                </c:pt>
                <c:pt idx="62">
                  <c:v>-1.016461999436713E-2</c:v>
                </c:pt>
                <c:pt idx="63">
                  <c:v>-8.9751723565848485E-3</c:v>
                </c:pt>
                <c:pt idx="64">
                  <c:v>0.50535799652578017</c:v>
                </c:pt>
                <c:pt idx="65">
                  <c:v>0.49758901169841341</c:v>
                </c:pt>
                <c:pt idx="66">
                  <c:v>0.49751326074757207</c:v>
                </c:pt>
                <c:pt idx="67">
                  <c:v>0.49751612435576509</c:v>
                </c:pt>
                <c:pt idx="68">
                  <c:v>0.5000037879331336</c:v>
                </c:pt>
                <c:pt idx="69">
                  <c:v>0.50000659553583326</c:v>
                </c:pt>
                <c:pt idx="70">
                  <c:v>0.50000384545165466</c:v>
                </c:pt>
                <c:pt idx="71">
                  <c:v>0.50433786718408258</c:v>
                </c:pt>
                <c:pt idx="72">
                  <c:v>0.51838061225243903</c:v>
                </c:pt>
                <c:pt idx="73">
                  <c:v>0.51838165918920609</c:v>
                </c:pt>
                <c:pt idx="74">
                  <c:v>0.51838041719578709</c:v>
                </c:pt>
                <c:pt idx="75">
                  <c:v>0.52314749688770568</c:v>
                </c:pt>
                <c:pt idx="76">
                  <c:v>2.7361624727291201E-3</c:v>
                </c:pt>
                <c:pt idx="77">
                  <c:v>7.8905838220679758E-3</c:v>
                </c:pt>
                <c:pt idx="78">
                  <c:v>7.8911830493577639E-3</c:v>
                </c:pt>
                <c:pt idx="79">
                  <c:v>7.8886197108360978E-3</c:v>
                </c:pt>
                <c:pt idx="80">
                  <c:v>5.1390065171910138E-3</c:v>
                </c:pt>
                <c:pt idx="81">
                  <c:v>5.1378191981623633E-3</c:v>
                </c:pt>
                <c:pt idx="82">
                  <c:v>7.0804498686591888E-2</c:v>
                </c:pt>
                <c:pt idx="83">
                  <c:v>6.7009688907287757E-2</c:v>
                </c:pt>
                <c:pt idx="84">
                  <c:v>6.7009925334322151E-2</c:v>
                </c:pt>
                <c:pt idx="85">
                  <c:v>6.7009144724069047E-2</c:v>
                </c:pt>
                <c:pt idx="86">
                  <c:v>6.7010259319503662E-2</c:v>
                </c:pt>
                <c:pt idx="87">
                  <c:v>6.7113188458954198E-2</c:v>
                </c:pt>
                <c:pt idx="88">
                  <c:v>6.7113489473409782E-2</c:v>
                </c:pt>
                <c:pt idx="89">
                  <c:v>6.7976006045688431E-2</c:v>
                </c:pt>
                <c:pt idx="90">
                  <c:v>6.7975272598562952E-2</c:v>
                </c:pt>
                <c:pt idx="91">
                  <c:v>6.7975399892214794E-2</c:v>
                </c:pt>
                <c:pt idx="92">
                  <c:v>7.0765236401014064E-2</c:v>
                </c:pt>
                <c:pt idx="93">
                  <c:v>7.0764854734415072E-2</c:v>
                </c:pt>
                <c:pt idx="94">
                  <c:v>0.74427610869033489</c:v>
                </c:pt>
                <c:pt idx="95">
                  <c:v>0.7440441300438454</c:v>
                </c:pt>
                <c:pt idx="96">
                  <c:v>0.74404416762877346</c:v>
                </c:pt>
                <c:pt idx="97">
                  <c:v>0.74404469415953312</c:v>
                </c:pt>
                <c:pt idx="98">
                  <c:v>0.74404243947415072</c:v>
                </c:pt>
                <c:pt idx="99">
                  <c:v>0.73230815209809408</c:v>
                </c:pt>
                <c:pt idx="100">
                  <c:v>0.73230699056505433</c:v>
                </c:pt>
                <c:pt idx="101">
                  <c:v>0.73217645827637057</c:v>
                </c:pt>
                <c:pt idx="102">
                  <c:v>0.73217701868663676</c:v>
                </c:pt>
                <c:pt idx="103">
                  <c:v>0.73217741448250884</c:v>
                </c:pt>
                <c:pt idx="104">
                  <c:v>0.72912842587497062</c:v>
                </c:pt>
                <c:pt idx="105">
                  <c:v>0.72912678910242734</c:v>
                </c:pt>
                <c:pt idx="106">
                  <c:v>-3.6265455266936142E-3</c:v>
                </c:pt>
                <c:pt idx="107">
                  <c:v>-7.7403466406221755E-3</c:v>
                </c:pt>
                <c:pt idx="108">
                  <c:v>-7.7407983091996035E-3</c:v>
                </c:pt>
                <c:pt idx="109">
                  <c:v>-7.7409348557420099E-3</c:v>
                </c:pt>
                <c:pt idx="110">
                  <c:v>-7.740239037827279E-3</c:v>
                </c:pt>
                <c:pt idx="111">
                  <c:v>-6.1850696871559308E-3</c:v>
                </c:pt>
                <c:pt idx="112">
                  <c:v>6.8551898819491086E-4</c:v>
                </c:pt>
                <c:pt idx="113">
                  <c:v>-9.922608753502038E-3</c:v>
                </c:pt>
                <c:pt idx="114">
                  <c:v>-9.9228873355399205E-3</c:v>
                </c:pt>
                <c:pt idx="115">
                  <c:v>-1.1700911446606566E-2</c:v>
                </c:pt>
                <c:pt idx="116">
                  <c:v>-1.1700974398470398E-2</c:v>
                </c:pt>
                <c:pt idx="117">
                  <c:v>-1.170111225657422E-2</c:v>
                </c:pt>
                <c:pt idx="118">
                  <c:v>-1.1806344884100817E-2</c:v>
                </c:pt>
                <c:pt idx="119">
                  <c:v>-6.9168145420405169E-3</c:v>
                </c:pt>
                <c:pt idx="120">
                  <c:v>-6.916552221021055E-3</c:v>
                </c:pt>
                <c:pt idx="121">
                  <c:v>-1.9134510238108637E-2</c:v>
                </c:pt>
                <c:pt idx="122">
                  <c:v>-1.9133917131067824E-2</c:v>
                </c:pt>
                <c:pt idx="123">
                  <c:v>-1.7215966272635996E-2</c:v>
                </c:pt>
                <c:pt idx="124">
                  <c:v>-2.3963417660791131E-2</c:v>
                </c:pt>
                <c:pt idx="125">
                  <c:v>-1.4182022701770269E-2</c:v>
                </c:pt>
                <c:pt idx="126">
                  <c:v>-1.4181585317586731E-2</c:v>
                </c:pt>
                <c:pt idx="127">
                  <c:v>-1.2408346656391456E-2</c:v>
                </c:pt>
                <c:pt idx="128">
                  <c:v>-1.2407776390056413E-2</c:v>
                </c:pt>
                <c:pt idx="129">
                  <c:v>-1.2407562279001416E-2</c:v>
                </c:pt>
                <c:pt idx="130">
                  <c:v>-1.2302897567624926E-2</c:v>
                </c:pt>
                <c:pt idx="131">
                  <c:v>-1.2302402777865096E-2</c:v>
                </c:pt>
                <c:pt idx="132">
                  <c:v>-1.2303702535284233E-2</c:v>
                </c:pt>
                <c:pt idx="133">
                  <c:v>-5.5776646301630706E-8</c:v>
                </c:pt>
                <c:pt idx="134">
                  <c:v>5.8969007756815017E-5</c:v>
                </c:pt>
                <c:pt idx="135">
                  <c:v>5.872945189522305E-5</c:v>
                </c:pt>
                <c:pt idx="136">
                  <c:v>6.6254662065756698E-4</c:v>
                </c:pt>
                <c:pt idx="137">
                  <c:v>6.6319144653292916E-4</c:v>
                </c:pt>
                <c:pt idx="138">
                  <c:v>6.6249280482111317E-4</c:v>
                </c:pt>
                <c:pt idx="139">
                  <c:v>1.0182263688243154E-3</c:v>
                </c:pt>
                <c:pt idx="140">
                  <c:v>1.0182977002586302E-3</c:v>
                </c:pt>
                <c:pt idx="141">
                  <c:v>1.0187847335401123E-3</c:v>
                </c:pt>
                <c:pt idx="142">
                  <c:v>-2.8707624227436446E-3</c:v>
                </c:pt>
                <c:pt idx="143">
                  <c:v>-2.871969228968152E-3</c:v>
                </c:pt>
                <c:pt idx="144">
                  <c:v>-2.8708572029615409E-3</c:v>
                </c:pt>
                <c:pt idx="145">
                  <c:v>-2.8713375493716331E-3</c:v>
                </c:pt>
                <c:pt idx="146">
                  <c:v>-3.6616059438114856E-3</c:v>
                </c:pt>
                <c:pt idx="147">
                  <c:v>-3.6610438228142916E-3</c:v>
                </c:pt>
                <c:pt idx="148">
                  <c:v>-3.1676806470513075E-3</c:v>
                </c:pt>
                <c:pt idx="149">
                  <c:v>-3.1679296388117395E-3</c:v>
                </c:pt>
                <c:pt idx="150">
                  <c:v>-3.1673853811866604E-3</c:v>
                </c:pt>
                <c:pt idx="151">
                  <c:v>-2.9905997548941299E-3</c:v>
                </c:pt>
                <c:pt idx="152">
                  <c:v>-2.9920594578011217E-3</c:v>
                </c:pt>
                <c:pt idx="153">
                  <c:v>-2.9914315195374019E-3</c:v>
                </c:pt>
                <c:pt idx="154">
                  <c:v>1.4323693990676567E-3</c:v>
                </c:pt>
                <c:pt idx="155">
                  <c:v>1.4329961899319787E-3</c:v>
                </c:pt>
                <c:pt idx="156">
                  <c:v>1.4331423198519211E-3</c:v>
                </c:pt>
                <c:pt idx="157">
                  <c:v>1.4325951825950867E-3</c:v>
                </c:pt>
                <c:pt idx="158">
                  <c:v>-1.4522288837539588E-3</c:v>
                </c:pt>
                <c:pt idx="159">
                  <c:v>-1.4530241367154417E-3</c:v>
                </c:pt>
                <c:pt idx="160">
                  <c:v>-2.6460344759565713E-3</c:v>
                </c:pt>
                <c:pt idx="161">
                  <c:v>-2.6460755103990818E-3</c:v>
                </c:pt>
                <c:pt idx="162">
                  <c:v>-2.6467026705384589E-3</c:v>
                </c:pt>
                <c:pt idx="163">
                  <c:v>-2.9327955257346661E-3</c:v>
                </c:pt>
                <c:pt idx="164">
                  <c:v>-2.9325018413076664E-3</c:v>
                </c:pt>
                <c:pt idx="165">
                  <c:v>-2.9334034157519895E-3</c:v>
                </c:pt>
                <c:pt idx="166">
                  <c:v>-1.0292984782321768E-2</c:v>
                </c:pt>
                <c:pt idx="167">
                  <c:v>0.18974573175432474</c:v>
                </c:pt>
                <c:pt idx="168">
                  <c:v>0.18974565559175294</c:v>
                </c:pt>
                <c:pt idx="169">
                  <c:v>0.17021844754879489</c:v>
                </c:pt>
                <c:pt idx="170">
                  <c:v>0.1744606204728314</c:v>
                </c:pt>
                <c:pt idx="171">
                  <c:v>0.17446208175866307</c:v>
                </c:pt>
                <c:pt idx="172">
                  <c:v>0.17705363748453307</c:v>
                </c:pt>
                <c:pt idx="173">
                  <c:v>0.17705474078100369</c:v>
                </c:pt>
                <c:pt idx="174">
                  <c:v>0.17705466889123089</c:v>
                </c:pt>
                <c:pt idx="175">
                  <c:v>0.17562057244399143</c:v>
                </c:pt>
                <c:pt idx="176">
                  <c:v>0.17562187894192571</c:v>
                </c:pt>
                <c:pt idx="177">
                  <c:v>0.17562248678311776</c:v>
                </c:pt>
                <c:pt idx="178">
                  <c:v>0.17115706716614953</c:v>
                </c:pt>
                <c:pt idx="179">
                  <c:v>-2.5757282641035939E-2</c:v>
                </c:pt>
                <c:pt idx="180">
                  <c:v>0.5816330290194609</c:v>
                </c:pt>
                <c:pt idx="181">
                  <c:v>0.60941612974679016</c:v>
                </c:pt>
                <c:pt idx="182">
                  <c:v>0.60941560205399248</c:v>
                </c:pt>
                <c:pt idx="183">
                  <c:v>0.60941476156130125</c:v>
                </c:pt>
                <c:pt idx="184">
                  <c:v>0.58581488749348987</c:v>
                </c:pt>
                <c:pt idx="185">
                  <c:v>0.58581378716004173</c:v>
                </c:pt>
                <c:pt idx="186">
                  <c:v>0.58581438514086126</c:v>
                </c:pt>
                <c:pt idx="187">
                  <c:v>0.57021565515203054</c:v>
                </c:pt>
                <c:pt idx="188">
                  <c:v>0.57021574551231646</c:v>
                </c:pt>
                <c:pt idx="189">
                  <c:v>0.57021520230879141</c:v>
                </c:pt>
                <c:pt idx="190">
                  <c:v>0.57817166149551813</c:v>
                </c:pt>
                <c:pt idx="191">
                  <c:v>0.57817319439150938</c:v>
                </c:pt>
                <c:pt idx="192">
                  <c:v>-2.7888157699778815E-2</c:v>
                </c:pt>
                <c:pt idx="193">
                  <c:v>-3.3377978052129498E-2</c:v>
                </c:pt>
                <c:pt idx="194">
                  <c:v>-3.337752336768296E-2</c:v>
                </c:pt>
                <c:pt idx="195">
                  <c:v>-3.3377844888234143E-2</c:v>
                </c:pt>
                <c:pt idx="196">
                  <c:v>-3.6420989168594819E-2</c:v>
                </c:pt>
                <c:pt idx="197">
                  <c:v>-3.64211312166417E-2</c:v>
                </c:pt>
                <c:pt idx="198">
                  <c:v>-3.642168224047293E-2</c:v>
                </c:pt>
                <c:pt idx="199">
                  <c:v>-3.3770767454909589E-2</c:v>
                </c:pt>
                <c:pt idx="200">
                  <c:v>-3.3772012751730918E-2</c:v>
                </c:pt>
                <c:pt idx="201">
                  <c:v>-3.3771550978885179E-2</c:v>
                </c:pt>
                <c:pt idx="202">
                  <c:v>-2.8320821343636449E-2</c:v>
                </c:pt>
                <c:pt idx="203">
                  <c:v>-2.83206975869017E-2</c:v>
                </c:pt>
                <c:pt idx="204">
                  <c:v>-2.8321083146809589E-2</c:v>
                </c:pt>
                <c:pt idx="205">
                  <c:v>-2.3646454884241885E-2</c:v>
                </c:pt>
                <c:pt idx="206">
                  <c:v>-2.3596115707655296E-2</c:v>
                </c:pt>
                <c:pt idx="207">
                  <c:v>-2.3595371602838866E-2</c:v>
                </c:pt>
                <c:pt idx="208">
                  <c:v>-6.901377069329806E-3</c:v>
                </c:pt>
                <c:pt idx="209">
                  <c:v>-6.9014551280673908E-3</c:v>
                </c:pt>
                <c:pt idx="210">
                  <c:v>-6.9009299828445281E-3</c:v>
                </c:pt>
                <c:pt idx="211">
                  <c:v>1.18736847742551E-3</c:v>
                </c:pt>
                <c:pt idx="212">
                  <c:v>1.1874500132005306E-3</c:v>
                </c:pt>
                <c:pt idx="213">
                  <c:v>1.1875868346828966E-3</c:v>
                </c:pt>
                <c:pt idx="214">
                  <c:v>1.1878870457271429E-3</c:v>
                </c:pt>
                <c:pt idx="215">
                  <c:v>1.3571369741169903E-3</c:v>
                </c:pt>
                <c:pt idx="216">
                  <c:v>1.3573520527050409E-3</c:v>
                </c:pt>
                <c:pt idx="217">
                  <c:v>1.3568863399930908E-3</c:v>
                </c:pt>
                <c:pt idx="218">
                  <c:v>1.4880049293735098E-3</c:v>
                </c:pt>
                <c:pt idx="219">
                  <c:v>1.4879167162396012E-3</c:v>
                </c:pt>
                <c:pt idx="220">
                  <c:v>1.5258261418327201E-3</c:v>
                </c:pt>
                <c:pt idx="221">
                  <c:v>1.5254109850215691E-3</c:v>
                </c:pt>
                <c:pt idx="222">
                  <c:v>1.5253363681242416E-3</c:v>
                </c:pt>
                <c:pt idx="223">
                  <c:v>1.5250254512513273E-3</c:v>
                </c:pt>
                <c:pt idx="224">
                  <c:v>1.5262880586774941E-3</c:v>
                </c:pt>
                <c:pt idx="225">
                  <c:v>1.5254595723275255E-3</c:v>
                </c:pt>
                <c:pt idx="226">
                  <c:v>1.5256095749232035E-3</c:v>
                </c:pt>
                <c:pt idx="227">
                  <c:v>1.5254374248563352E-3</c:v>
                </c:pt>
                <c:pt idx="228">
                  <c:v>1.5253755781272638E-3</c:v>
                </c:pt>
                <c:pt idx="229">
                  <c:v>1.7682380325239055E-3</c:v>
                </c:pt>
                <c:pt idx="230">
                  <c:v>1.5850901938432305E-3</c:v>
                </c:pt>
                <c:pt idx="231">
                  <c:v>1.5847537900053332E-3</c:v>
                </c:pt>
                <c:pt idx="232">
                  <c:v>2.1995328449602169E-3</c:v>
                </c:pt>
                <c:pt idx="233">
                  <c:v>2.2006245674128788E-3</c:v>
                </c:pt>
                <c:pt idx="234">
                  <c:v>2.200158554596765E-3</c:v>
                </c:pt>
                <c:pt idx="235">
                  <c:v>2.877667160072539E-3</c:v>
                </c:pt>
                <c:pt idx="236">
                  <c:v>2.8769314904044663E-3</c:v>
                </c:pt>
                <c:pt idx="237">
                  <c:v>2.8768487034649404E-3</c:v>
                </c:pt>
                <c:pt idx="238">
                  <c:v>2.8770969769131849E-3</c:v>
                </c:pt>
                <c:pt idx="239">
                  <c:v>2.7074192275158282E-3</c:v>
                </c:pt>
                <c:pt idx="240">
                  <c:v>2.707069925605543E-3</c:v>
                </c:pt>
                <c:pt idx="241">
                  <c:v>2.9294566796067567E-3</c:v>
                </c:pt>
                <c:pt idx="242">
                  <c:v>2.9300700758405629E-3</c:v>
                </c:pt>
                <c:pt idx="243">
                  <c:v>2.9299793134529573E-3</c:v>
                </c:pt>
                <c:pt idx="244">
                  <c:v>-9.9627653279479311E-3</c:v>
                </c:pt>
                <c:pt idx="245">
                  <c:v>-9.9632880443154548E-3</c:v>
                </c:pt>
                <c:pt idx="246">
                  <c:v>-9.9630640486987332E-3</c:v>
                </c:pt>
                <c:pt idx="247">
                  <c:v>-2.6493437976811252E-2</c:v>
                </c:pt>
                <c:pt idx="248">
                  <c:v>-2.6493233713300146E-2</c:v>
                </c:pt>
                <c:pt idx="249">
                  <c:v>-2.6492727623433798E-2</c:v>
                </c:pt>
                <c:pt idx="250">
                  <c:v>-4.1512137850969077E-2</c:v>
                </c:pt>
                <c:pt idx="251">
                  <c:v>-4.1512029032079623E-2</c:v>
                </c:pt>
                <c:pt idx="252">
                  <c:v>-5.8217837162346076E-2</c:v>
                </c:pt>
                <c:pt idx="253">
                  <c:v>-5.8654553809192267E-2</c:v>
                </c:pt>
                <c:pt idx="254">
                  <c:v>-7.3732928099702888E-2</c:v>
                </c:pt>
                <c:pt idx="255">
                  <c:v>-7.3733169683862121E-2</c:v>
                </c:pt>
                <c:pt idx="256">
                  <c:v>-8.2381325990308674E-2</c:v>
                </c:pt>
                <c:pt idx="257">
                  <c:v>-8.2381017220212516E-2</c:v>
                </c:pt>
                <c:pt idx="258">
                  <c:v>-8.2380725399490595E-2</c:v>
                </c:pt>
                <c:pt idx="259">
                  <c:v>-7.9390341089588534E-2</c:v>
                </c:pt>
                <c:pt idx="260">
                  <c:v>-7.9390759429969981E-2</c:v>
                </c:pt>
                <c:pt idx="261">
                  <c:v>-8.4763903073371116E-2</c:v>
                </c:pt>
                <c:pt idx="262">
                  <c:v>-7.2535225549641535E-2</c:v>
                </c:pt>
                <c:pt idx="263">
                  <c:v>-7.2535632876390865E-2</c:v>
                </c:pt>
                <c:pt idx="264">
                  <c:v>-6.3608430553724893E-2</c:v>
                </c:pt>
                <c:pt idx="265">
                  <c:v>-6.6016943383471194E-2</c:v>
                </c:pt>
                <c:pt idx="266">
                  <c:v>-5.1853298851408991E-2</c:v>
                </c:pt>
                <c:pt idx="267">
                  <c:v>-5.4010470703883651E-2</c:v>
                </c:pt>
                <c:pt idx="268">
                  <c:v>-3.5315548446629097E-2</c:v>
                </c:pt>
                <c:pt idx="269">
                  <c:v>-3.5315996701890451E-2</c:v>
                </c:pt>
                <c:pt idx="270">
                  <c:v>-3.5130445960347201E-2</c:v>
                </c:pt>
                <c:pt idx="271">
                  <c:v>-2.3535382675676009E-2</c:v>
                </c:pt>
                <c:pt idx="272">
                  <c:v>-2.3535668983542979E-2</c:v>
                </c:pt>
                <c:pt idx="273">
                  <c:v>-1.7803232683539449E-2</c:v>
                </c:pt>
                <c:pt idx="274">
                  <c:v>-1.5375228927345552E-2</c:v>
                </c:pt>
                <c:pt idx="275">
                  <c:v>-1.5374684098695135E-2</c:v>
                </c:pt>
                <c:pt idx="276">
                  <c:v>-7.4625333664390947E-3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3A-4195-9EC7-0C94B66D4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744760"/>
        <c:axId val="564744368"/>
      </c:lineChart>
      <c:dateAx>
        <c:axId val="564744760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low"/>
        <c:spPr>
          <a:ln w="31750"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4744368"/>
        <c:crosses val="autoZero"/>
        <c:auto val="1"/>
        <c:lblOffset val="100"/>
        <c:baseTimeUnit val="months"/>
        <c:majorUnit val="24"/>
        <c:majorTimeUnit val="months"/>
      </c:dateAx>
      <c:valAx>
        <c:axId val="564744368"/>
        <c:scaling>
          <c:orientation val="minMax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56474476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9282625754254944"/>
          <c:y val="6.5898540144961368E-2"/>
          <c:w val="0.4854347845694546"/>
          <c:h val="0.10324813888006854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359</xdr:row>
      <xdr:rowOff>0</xdr:rowOff>
    </xdr:from>
    <xdr:to>
      <xdr:col>8</xdr:col>
      <xdr:colOff>247650</xdr:colOff>
      <xdr:row>366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366</xdr:row>
      <xdr:rowOff>114301</xdr:rowOff>
    </xdr:from>
    <xdr:to>
      <xdr:col>8</xdr:col>
      <xdr:colOff>247650</xdr:colOff>
      <xdr:row>373</xdr:row>
      <xdr:rowOff>38101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380</xdr:row>
      <xdr:rowOff>85724</xdr:rowOff>
    </xdr:from>
    <xdr:to>
      <xdr:col>8</xdr:col>
      <xdr:colOff>285750</xdr:colOff>
      <xdr:row>388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373</xdr:row>
      <xdr:rowOff>0</xdr:rowOff>
    </xdr:from>
    <xdr:to>
      <xdr:col>8</xdr:col>
      <xdr:colOff>238125</xdr:colOff>
      <xdr:row>380</xdr:row>
      <xdr:rowOff>66675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8B0E255B-C3A5-4C4C-B3FA-622F1209D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0.06759</cdr:x>
      <cdr:y>0.08434</cdr:y>
    </cdr:from>
    <cdr:to>
      <cdr:x>0.16838</cdr:x>
      <cdr:y>0.21158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4688" y="180350"/>
          <a:ext cx="558761" cy="2720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200" b="1">
              <a:latin typeface="Arial Narrow" pitchFamily="34" charset="0"/>
            </a:rPr>
            <a:t>AT&amp;T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0.06441</cdr:x>
      <cdr:y>0.01631</cdr:y>
    </cdr:from>
    <cdr:to>
      <cdr:x>0.33439</cdr:x>
      <cdr:y>0.15646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5253" y="22842"/>
          <a:ext cx="1614997" cy="1962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s-ES" sz="10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Equity market value ($ billion)</a:t>
          </a:r>
          <a:endParaRPr lang="es-ES" sz="10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0.06281</cdr:x>
      <cdr:y>0.03131</cdr:y>
    </cdr:from>
    <cdr:to>
      <cdr:x>0.30303</cdr:x>
      <cdr:y>0.21212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5084" y="39366"/>
          <a:ext cx="1434666" cy="2273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s-ES" sz="10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Number of shares (billion)</a:t>
          </a:r>
          <a:endParaRPr lang="es-ES" sz="10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0.06759</cdr:x>
      <cdr:y>0.08434</cdr:y>
    </cdr:from>
    <cdr:to>
      <cdr:x>0.21429</cdr:x>
      <cdr:y>0.23179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05592" y="121304"/>
          <a:ext cx="880284" cy="21207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 Narrow" pitchFamily="34" charset="0"/>
            </a:rPr>
            <a:t>Cisco Systems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0.06441</cdr:x>
      <cdr:y>0.01631</cdr:y>
    </cdr:from>
    <cdr:to>
      <cdr:x>0.22134</cdr:x>
      <cdr:y>0.14966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5281" y="22837"/>
          <a:ext cx="938694" cy="18671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s-ES" sz="10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Share price ($)</a:t>
          </a:r>
          <a:endParaRPr lang="es-ES" sz="10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358</xdr:row>
      <xdr:rowOff>85725</xdr:rowOff>
    </xdr:from>
    <xdr:to>
      <xdr:col>7</xdr:col>
      <xdr:colOff>714375</xdr:colOff>
      <xdr:row>366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366</xdr:row>
      <xdr:rowOff>161926</xdr:rowOff>
    </xdr:from>
    <xdr:to>
      <xdr:col>7</xdr:col>
      <xdr:colOff>723900</xdr:colOff>
      <xdr:row>374</xdr:row>
      <xdr:rowOff>9526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47626</xdr:colOff>
      <xdr:row>374</xdr:row>
      <xdr:rowOff>71438</xdr:rowOff>
    </xdr:from>
    <xdr:to>
      <xdr:col>7</xdr:col>
      <xdr:colOff>771526</xdr:colOff>
      <xdr:row>382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385</xdr:row>
      <xdr:rowOff>4762</xdr:rowOff>
    </xdr:from>
    <xdr:to>
      <xdr:col>7</xdr:col>
      <xdr:colOff>733425</xdr:colOff>
      <xdr:row>396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0.07452</cdr:x>
      <cdr:y>0.00507</cdr:y>
    </cdr:from>
    <cdr:to>
      <cdr:x>0.15425</cdr:x>
      <cdr:y>0.13415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09570" y="7923"/>
          <a:ext cx="438155" cy="201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 Narrow" pitchFamily="34" charset="0"/>
            </a:rPr>
            <a:t>AT&amp;T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0.0624</cdr:x>
      <cdr:y>0.0411</cdr:y>
    </cdr:from>
    <cdr:to>
      <cdr:x>0.3564</cdr:x>
      <cdr:y>0.20139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43539" y="56369"/>
          <a:ext cx="1618612" cy="2198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 b="1">
              <a:effectLst/>
              <a:latin typeface="Arial Narrow" panose="020B0506020202030204" pitchFamily="34" charset="0"/>
            </a:rPr>
            <a:t>Equity market value ($ billion)</a:t>
          </a:r>
          <a:endParaRPr lang="es-ES" sz="1000" b="1">
            <a:latin typeface="Arial Narrow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0.06759</cdr:x>
      <cdr:y>0.08434</cdr:y>
    </cdr:from>
    <cdr:to>
      <cdr:x>0.33276</cdr:x>
      <cdr:y>0.24921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3401" y="127329"/>
          <a:ext cx="1464923" cy="2489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s-ES" sz="1000" b="1" i="0" baseline="0">
              <a:effectLst/>
              <a:latin typeface="Arial Narrow" panose="020B0506020202030204" pitchFamily="34" charset="0"/>
              <a:ea typeface="+mn-ea"/>
              <a:cs typeface="+mn-cs"/>
            </a:rPr>
            <a:t>Number of shares (billion)</a:t>
          </a:r>
          <a:endParaRPr lang="es-ES" sz="1000">
            <a:effectLst/>
            <a:latin typeface="Arial Narrow" panose="020B05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51"/>
  <sheetViews>
    <sheetView topLeftCell="B1" zoomScaleNormal="100" workbookViewId="0">
      <pane ySplit="5400" topLeftCell="A375" activePane="bottomLeft"/>
      <selection activeCell="J370" sqref="J370"/>
      <selection pane="bottomLeft" activeCell="J362" sqref="J362"/>
    </sheetView>
  </sheetViews>
  <sheetFormatPr baseColWidth="10" defaultColWidth="9.140625" defaultRowHeight="15" x14ac:dyDescent="0.25"/>
  <cols>
    <col min="1" max="1" width="4" customWidth="1"/>
    <col min="2" max="2" width="16.140625" bestFit="1" customWidth="1"/>
    <col min="4" max="4" width="13.42578125" bestFit="1" customWidth="1"/>
    <col min="5" max="5" width="11.85546875" bestFit="1" customWidth="1"/>
    <col min="6" max="6" width="10.28515625" bestFit="1" customWidth="1"/>
    <col min="7" max="7" width="13.42578125" bestFit="1" customWidth="1"/>
    <col min="8" max="8" width="11.85546875" bestFit="1" customWidth="1"/>
    <col min="9" max="10" width="12.140625" customWidth="1"/>
    <col min="11" max="11" width="13.42578125" bestFit="1" customWidth="1"/>
    <col min="12" max="12" width="11.85546875" bestFit="1" customWidth="1"/>
    <col min="13" max="13" width="8" bestFit="1" customWidth="1"/>
    <col min="14" max="14" width="13.42578125" bestFit="1" customWidth="1"/>
    <col min="15" max="15" width="11.85546875" bestFit="1" customWidth="1"/>
    <col min="16" max="16" width="8" bestFit="1" customWidth="1"/>
    <col min="17" max="17" width="13.42578125" bestFit="1" customWidth="1"/>
    <col min="18" max="18" width="11.85546875" bestFit="1" customWidth="1"/>
  </cols>
  <sheetData>
    <row r="1" spans="2:18" s="12" customFormat="1" x14ac:dyDescent="0.25">
      <c r="B1" s="12" t="s">
        <v>1</v>
      </c>
      <c r="C1" s="12" t="s">
        <v>4</v>
      </c>
    </row>
    <row r="2" spans="2:18" x14ac:dyDescent="0.25">
      <c r="B2" s="1"/>
      <c r="C2" s="24" t="s">
        <v>2</v>
      </c>
      <c r="D2" s="24"/>
      <c r="E2" s="24"/>
      <c r="F2" s="24"/>
      <c r="G2" s="16"/>
      <c r="H2" s="16"/>
      <c r="I2" s="16"/>
      <c r="J2" s="22"/>
    </row>
    <row r="3" spans="2:18" x14ac:dyDescent="0.25">
      <c r="B3" s="1"/>
      <c r="C3" s="1" t="s">
        <v>7</v>
      </c>
      <c r="D3" s="1" t="s">
        <v>3</v>
      </c>
      <c r="E3" s="1" t="s">
        <v>12</v>
      </c>
      <c r="F3" s="1" t="s">
        <v>0</v>
      </c>
      <c r="G3" s="15" t="s">
        <v>5</v>
      </c>
      <c r="H3" s="15" t="s">
        <v>6</v>
      </c>
      <c r="I3" s="15" t="s">
        <v>11</v>
      </c>
      <c r="J3" s="23" t="s">
        <v>21</v>
      </c>
    </row>
    <row r="4" spans="2:18" x14ac:dyDescent="0.25">
      <c r="B4" s="1"/>
      <c r="C4" s="1"/>
      <c r="D4" s="1"/>
      <c r="E4" s="1"/>
      <c r="F4" s="1"/>
      <c r="G4" s="16"/>
      <c r="H4" s="16"/>
      <c r="I4" s="16"/>
      <c r="J4" s="22"/>
      <c r="Q4" t="e">
        <f ca="1">_xll.Thomson.Reuters.AFOSpreadsheetFormulas.DSGRID("@CSCO","RI","1990-12-31","TIME","M","RowHeader=true;ColHeader=true;DispSeriesDescription=false;YearlyTSFormat=false;QuarterlyTSFormat=false","")</f>
        <v>#NAME?</v>
      </c>
      <c r="R4" t="s">
        <v>20</v>
      </c>
    </row>
    <row r="5" spans="2:18" x14ac:dyDescent="0.25">
      <c r="B5" s="2">
        <v>33238</v>
      </c>
      <c r="C5" s="16">
        <v>0.16</v>
      </c>
      <c r="D5" s="4">
        <f>E5/C5</f>
        <v>3.9408124999999994</v>
      </c>
      <c r="E5" s="4">
        <v>0.63052999999999992</v>
      </c>
      <c r="F5" s="16">
        <v>0.16</v>
      </c>
      <c r="G5" s="4"/>
      <c r="H5" s="16"/>
      <c r="I5" s="16"/>
      <c r="J5">
        <v>207.09</v>
      </c>
      <c r="K5">
        <f>C5</f>
        <v>0.16</v>
      </c>
      <c r="Q5" s="20">
        <v>33238</v>
      </c>
      <c r="R5">
        <v>207.09</v>
      </c>
    </row>
    <row r="6" spans="2:18" x14ac:dyDescent="0.25">
      <c r="B6" s="2">
        <v>33269</v>
      </c>
      <c r="C6" s="16">
        <v>0.2031</v>
      </c>
      <c r="D6" s="4">
        <f t="shared" ref="D6:D69" si="0">E6/C6</f>
        <v>3.9414574101427866</v>
      </c>
      <c r="E6" s="4">
        <v>0.80050999999999994</v>
      </c>
      <c r="F6" s="16">
        <v>0.20313486889758081</v>
      </c>
      <c r="G6" s="4">
        <f>D6-D5</f>
        <v>6.4491014278722503E-4</v>
      </c>
      <c r="H6" s="4">
        <f>G6*C6</f>
        <v>1.309812500000854E-4</v>
      </c>
      <c r="I6" s="16"/>
      <c r="J6">
        <v>262.92</v>
      </c>
      <c r="K6">
        <f>J6/J5*K5</f>
        <v>0.20313486889758078</v>
      </c>
      <c r="Q6" s="20">
        <v>33269</v>
      </c>
      <c r="R6">
        <v>262.92</v>
      </c>
    </row>
    <row r="7" spans="2:18" x14ac:dyDescent="0.25">
      <c r="B7" s="2">
        <v>33297</v>
      </c>
      <c r="C7" s="16">
        <v>0.19450000000000001</v>
      </c>
      <c r="D7" s="4">
        <f t="shared" si="0"/>
        <v>3.9398457583547559</v>
      </c>
      <c r="E7" s="4">
        <v>0.76630000000000009</v>
      </c>
      <c r="F7" s="16">
        <v>0.19445844801777007</v>
      </c>
      <c r="G7" s="4">
        <f t="shared" ref="G7:G70" si="1">D7-D6</f>
        <v>-1.611651788030688E-3</v>
      </c>
      <c r="H7" s="4">
        <f t="shared" ref="H7:H70" si="2">G7*C7</f>
        <v>-3.1346627277196884E-4</v>
      </c>
      <c r="I7" s="16"/>
      <c r="J7">
        <v>251.69</v>
      </c>
      <c r="K7">
        <f t="shared" ref="K7:K70" si="3">J7/J6*K6</f>
        <v>0.19445844801777004</v>
      </c>
      <c r="Q7" s="20">
        <v>33297</v>
      </c>
      <c r="R7">
        <v>251.69</v>
      </c>
    </row>
    <row r="8" spans="2:18" x14ac:dyDescent="0.25">
      <c r="B8" s="2">
        <v>33326</v>
      </c>
      <c r="C8" s="16">
        <v>0.16930000000000001</v>
      </c>
      <c r="D8" s="4">
        <f t="shared" si="0"/>
        <v>3.9711163614884821</v>
      </c>
      <c r="E8" s="4">
        <v>0.67231000000000007</v>
      </c>
      <c r="F8" s="16">
        <v>0.16927905741465063</v>
      </c>
      <c r="G8" s="4">
        <f t="shared" si="1"/>
        <v>3.1270603133726205E-2</v>
      </c>
      <c r="H8" s="4">
        <f t="shared" si="2"/>
        <v>5.2941131105398468E-3</v>
      </c>
      <c r="I8" s="16"/>
      <c r="J8">
        <v>219.1</v>
      </c>
      <c r="K8">
        <f t="shared" si="3"/>
        <v>0.1692790574146506</v>
      </c>
      <c r="Q8" s="20">
        <v>33326</v>
      </c>
      <c r="R8">
        <v>219.1</v>
      </c>
    </row>
    <row r="9" spans="2:18" x14ac:dyDescent="0.25">
      <c r="B9" s="2">
        <v>33358</v>
      </c>
      <c r="C9" s="16">
        <v>0.20660000000000001</v>
      </c>
      <c r="D9" s="4">
        <f t="shared" si="0"/>
        <v>3.9717328170377542</v>
      </c>
      <c r="E9" s="4">
        <v>0.82056000000000007</v>
      </c>
      <c r="F9" s="16">
        <v>0.20661161813704187</v>
      </c>
      <c r="G9" s="4">
        <f t="shared" si="1"/>
        <v>6.164555492720325E-4</v>
      </c>
      <c r="H9" s="4">
        <f t="shared" si="2"/>
        <v>1.2735971647960192E-4</v>
      </c>
      <c r="I9" s="16"/>
      <c r="J9">
        <v>267.42</v>
      </c>
      <c r="K9">
        <f t="shared" si="3"/>
        <v>0.20661161813704185</v>
      </c>
      <c r="Q9" s="20">
        <v>33358</v>
      </c>
      <c r="R9">
        <v>267.42</v>
      </c>
    </row>
    <row r="10" spans="2:18" x14ac:dyDescent="0.25">
      <c r="B10" s="2">
        <v>33389</v>
      </c>
      <c r="C10" s="16">
        <v>0.224</v>
      </c>
      <c r="D10" s="4">
        <f t="shared" si="0"/>
        <v>3.9710714285714284</v>
      </c>
      <c r="E10" s="4">
        <v>0.88951999999999998</v>
      </c>
      <c r="F10" s="16">
        <v>0.22397218600608432</v>
      </c>
      <c r="G10" s="4">
        <f t="shared" si="1"/>
        <v>-6.6138846632579629E-4</v>
      </c>
      <c r="H10" s="4">
        <f t="shared" si="2"/>
        <v>-1.4815101645697837E-4</v>
      </c>
      <c r="I10" s="16"/>
      <c r="J10">
        <v>289.89</v>
      </c>
      <c r="K10">
        <f t="shared" si="3"/>
        <v>0.22397218600608429</v>
      </c>
      <c r="Q10" s="20">
        <v>33389</v>
      </c>
      <c r="R10">
        <v>289.89</v>
      </c>
    </row>
    <row r="11" spans="2:18" x14ac:dyDescent="0.25">
      <c r="B11" s="2">
        <v>33417</v>
      </c>
      <c r="C11" s="16">
        <v>0.21180000000000002</v>
      </c>
      <c r="D11" s="4">
        <f t="shared" si="0"/>
        <v>4.0092067988668552</v>
      </c>
      <c r="E11" s="4">
        <v>0.84914999999999996</v>
      </c>
      <c r="F11" s="16">
        <v>0.21181901588681254</v>
      </c>
      <c r="G11" s="4">
        <f t="shared" si="1"/>
        <v>3.8135370295426796E-2</v>
      </c>
      <c r="H11" s="4">
        <f t="shared" si="2"/>
        <v>8.0770714285713953E-3</v>
      </c>
      <c r="I11" s="16"/>
      <c r="J11">
        <v>274.16000000000003</v>
      </c>
      <c r="K11">
        <f t="shared" si="3"/>
        <v>0.21181901588681251</v>
      </c>
      <c r="Q11" s="20">
        <v>33417</v>
      </c>
      <c r="R11">
        <v>274.16000000000003</v>
      </c>
    </row>
    <row r="12" spans="2:18" x14ac:dyDescent="0.25">
      <c r="B12" s="2">
        <v>33450</v>
      </c>
      <c r="C12" s="16">
        <v>0.27260000000000001</v>
      </c>
      <c r="D12" s="4">
        <f t="shared" si="0"/>
        <v>4.008657373440939</v>
      </c>
      <c r="E12" s="4">
        <v>1.09276</v>
      </c>
      <c r="F12" s="16">
        <v>0.2725848664831716</v>
      </c>
      <c r="G12" s="4">
        <f t="shared" si="1"/>
        <v>-5.4942542591618349E-4</v>
      </c>
      <c r="H12" s="4">
        <f t="shared" si="2"/>
        <v>-1.4977337110475163E-4</v>
      </c>
      <c r="I12" s="16"/>
      <c r="J12">
        <v>352.81</v>
      </c>
      <c r="K12">
        <f t="shared" si="3"/>
        <v>0.27258486648317154</v>
      </c>
      <c r="Q12" s="20">
        <v>33450</v>
      </c>
      <c r="R12">
        <v>352.81</v>
      </c>
    </row>
    <row r="13" spans="2:18" x14ac:dyDescent="0.25">
      <c r="B13" s="2">
        <v>33480</v>
      </c>
      <c r="C13" s="16">
        <v>0.31509999999999999</v>
      </c>
      <c r="D13" s="4">
        <f t="shared" si="0"/>
        <v>4.0091716915264994</v>
      </c>
      <c r="E13" s="4">
        <v>1.26329</v>
      </c>
      <c r="F13" s="16">
        <v>0.31511709884591238</v>
      </c>
      <c r="G13" s="4">
        <f t="shared" si="1"/>
        <v>5.1431808556046121E-4</v>
      </c>
      <c r="H13" s="4">
        <f t="shared" si="2"/>
        <v>1.6206162876010132E-4</v>
      </c>
      <c r="I13" s="16"/>
      <c r="J13">
        <v>407.86</v>
      </c>
      <c r="K13">
        <f t="shared" si="3"/>
        <v>0.31511709884591238</v>
      </c>
      <c r="Q13" s="20">
        <v>33480</v>
      </c>
      <c r="R13">
        <v>407.86</v>
      </c>
    </row>
    <row r="14" spans="2:18" x14ac:dyDescent="0.25">
      <c r="B14" s="2">
        <v>33511</v>
      </c>
      <c r="C14" s="16">
        <v>0.28470000000000001</v>
      </c>
      <c r="D14" s="4">
        <f t="shared" si="0"/>
        <v>4.0094134176325955</v>
      </c>
      <c r="E14" s="4">
        <v>1.1414800000000001</v>
      </c>
      <c r="F14" s="16">
        <v>0.2847380366024434</v>
      </c>
      <c r="G14" s="4">
        <f t="shared" si="1"/>
        <v>2.4172610609607403E-4</v>
      </c>
      <c r="H14" s="4">
        <f t="shared" si="2"/>
        <v>6.8819422405552274E-5</v>
      </c>
      <c r="I14" s="16"/>
      <c r="J14">
        <v>368.54</v>
      </c>
      <c r="K14">
        <f t="shared" si="3"/>
        <v>0.28473803660244335</v>
      </c>
      <c r="Q14" s="20">
        <v>33511</v>
      </c>
      <c r="R14">
        <v>368.54</v>
      </c>
    </row>
    <row r="15" spans="2:18" x14ac:dyDescent="0.25">
      <c r="B15" s="2">
        <v>33542</v>
      </c>
      <c r="C15" s="16">
        <v>0.33860000000000001</v>
      </c>
      <c r="D15" s="4">
        <f t="shared" si="0"/>
        <v>4.1060248080330766</v>
      </c>
      <c r="E15" s="4">
        <v>1.3902999999999999</v>
      </c>
      <c r="F15" s="16">
        <v>0.3385581148293012</v>
      </c>
      <c r="G15" s="4">
        <f t="shared" si="1"/>
        <v>9.6611390400481056E-2</v>
      </c>
      <c r="H15" s="4">
        <f t="shared" si="2"/>
        <v>3.271261678960289E-2</v>
      </c>
      <c r="I15" s="16"/>
      <c r="J15">
        <v>438.2</v>
      </c>
      <c r="K15">
        <f t="shared" si="3"/>
        <v>0.3385581148293012</v>
      </c>
      <c r="Q15" s="20">
        <v>33542</v>
      </c>
      <c r="R15">
        <v>438.2</v>
      </c>
    </row>
    <row r="16" spans="2:18" x14ac:dyDescent="0.25">
      <c r="B16" s="2">
        <v>33571</v>
      </c>
      <c r="C16" s="16">
        <v>0.34379999999999999</v>
      </c>
      <c r="D16" s="4">
        <f t="shared" si="0"/>
        <v>4.106137289121583</v>
      </c>
      <c r="E16" s="4">
        <v>1.4116900000000001</v>
      </c>
      <c r="F16" s="16">
        <v>0.3437655125790719</v>
      </c>
      <c r="G16" s="4">
        <f t="shared" si="1"/>
        <v>1.1248108850647753E-4</v>
      </c>
      <c r="H16" s="4">
        <f t="shared" si="2"/>
        <v>3.8670998228526973E-5</v>
      </c>
      <c r="I16" s="16"/>
      <c r="J16">
        <v>444.94</v>
      </c>
      <c r="K16">
        <f t="shared" si="3"/>
        <v>0.34376551257907179</v>
      </c>
      <c r="Q16" s="20">
        <v>33571</v>
      </c>
      <c r="R16">
        <v>444.94</v>
      </c>
    </row>
    <row r="17" spans="2:18" x14ac:dyDescent="0.25">
      <c r="B17" s="2">
        <v>33603</v>
      </c>
      <c r="C17" s="16">
        <v>0.46010000000000001</v>
      </c>
      <c r="D17" s="4">
        <f t="shared" si="0"/>
        <v>4.1891110628124322</v>
      </c>
      <c r="E17" s="4">
        <v>1.9274100000000001</v>
      </c>
      <c r="F17" s="16">
        <v>0.46009754213144038</v>
      </c>
      <c r="G17" s="4">
        <f t="shared" si="1"/>
        <v>8.2973773690849129E-2</v>
      </c>
      <c r="H17" s="4">
        <f t="shared" si="2"/>
        <v>3.8176233275159684E-2</v>
      </c>
      <c r="I17" s="17">
        <f>D17/D5-1</f>
        <v>6.3006946616321668E-2</v>
      </c>
      <c r="J17">
        <v>595.51</v>
      </c>
      <c r="K17">
        <f t="shared" si="3"/>
        <v>0.46009754213144022</v>
      </c>
      <c r="Q17" s="20">
        <v>33603</v>
      </c>
      <c r="R17">
        <v>595.51</v>
      </c>
    </row>
    <row r="18" spans="2:18" x14ac:dyDescent="0.25">
      <c r="B18" s="2">
        <v>33634</v>
      </c>
      <c r="C18" s="16">
        <v>0.52170000000000005</v>
      </c>
      <c r="D18" s="4">
        <f t="shared" si="0"/>
        <v>4.189400038336208</v>
      </c>
      <c r="E18" s="4">
        <v>2.1856100000000001</v>
      </c>
      <c r="F18" s="16">
        <v>0.5217287169829542</v>
      </c>
      <c r="G18" s="4">
        <f t="shared" si="1"/>
        <v>2.8897552377582514E-4</v>
      </c>
      <c r="H18" s="4">
        <f t="shared" si="2"/>
        <v>1.5075853075384799E-4</v>
      </c>
      <c r="I18" s="17">
        <f t="shared" ref="I18:I81" si="4">D18/D6-1</f>
        <v>6.2906331945989269E-2</v>
      </c>
      <c r="J18">
        <v>675.28</v>
      </c>
      <c r="K18">
        <f t="shared" si="3"/>
        <v>0.52172871698295398</v>
      </c>
      <c r="Q18" s="20">
        <v>33634</v>
      </c>
      <c r="R18">
        <v>675.28</v>
      </c>
    </row>
    <row r="19" spans="2:18" x14ac:dyDescent="0.25">
      <c r="B19" s="2">
        <v>33662</v>
      </c>
      <c r="C19" s="16">
        <v>0.56600000000000006</v>
      </c>
      <c r="D19" s="4">
        <f t="shared" si="0"/>
        <v>4.1891872791519429</v>
      </c>
      <c r="E19" s="4">
        <v>2.3710800000000001</v>
      </c>
      <c r="F19" s="16">
        <v>0.56599932396542552</v>
      </c>
      <c r="G19" s="4">
        <f t="shared" si="1"/>
        <v>-2.1275918426510998E-4</v>
      </c>
      <c r="H19" s="4">
        <f t="shared" si="2"/>
        <v>-1.2042169829405227E-4</v>
      </c>
      <c r="I19" s="17">
        <f t="shared" si="4"/>
        <v>6.3287127489302986E-2</v>
      </c>
      <c r="J19">
        <v>732.58</v>
      </c>
      <c r="K19">
        <f t="shared" si="3"/>
        <v>0.5659993239654254</v>
      </c>
      <c r="Q19" s="20">
        <v>33662</v>
      </c>
      <c r="R19">
        <v>732.58</v>
      </c>
    </row>
    <row r="20" spans="2:18" x14ac:dyDescent="0.25">
      <c r="B20" s="2">
        <v>33694</v>
      </c>
      <c r="C20" s="16">
        <v>0.54859999999999998</v>
      </c>
      <c r="D20" s="4">
        <f t="shared" si="0"/>
        <v>4.2700510390083855</v>
      </c>
      <c r="E20" s="4">
        <v>2.3425500000000001</v>
      </c>
      <c r="F20" s="16">
        <v>0.54863875609638313</v>
      </c>
      <c r="G20" s="4">
        <f t="shared" si="1"/>
        <v>8.0863759856442563E-2</v>
      </c>
      <c r="H20" s="4">
        <f t="shared" si="2"/>
        <v>4.4361858657244388E-2</v>
      </c>
      <c r="I20" s="17">
        <f t="shared" si="4"/>
        <v>7.5277239523612094E-2</v>
      </c>
      <c r="J20">
        <v>710.11</v>
      </c>
      <c r="K20">
        <f t="shared" si="3"/>
        <v>0.54863875609638302</v>
      </c>
      <c r="Q20" s="20">
        <v>33694</v>
      </c>
      <c r="R20">
        <v>710.11</v>
      </c>
    </row>
    <row r="21" spans="2:18" x14ac:dyDescent="0.25">
      <c r="B21" s="2">
        <v>33724</v>
      </c>
      <c r="C21" s="16">
        <v>0.50700000000000001</v>
      </c>
      <c r="D21" s="4">
        <f t="shared" si="0"/>
        <v>4.2694871794871796</v>
      </c>
      <c r="E21" s="4">
        <v>2.1646300000000003</v>
      </c>
      <c r="F21" s="16">
        <v>0.50697184798879713</v>
      </c>
      <c r="G21" s="4">
        <f t="shared" si="1"/>
        <v>-5.6385952120585614E-4</v>
      </c>
      <c r="H21" s="4">
        <f t="shared" si="2"/>
        <v>-2.8587677725136907E-4</v>
      </c>
      <c r="I21" s="17">
        <f t="shared" si="4"/>
        <v>7.4968376818332905E-2</v>
      </c>
      <c r="J21">
        <v>656.18</v>
      </c>
      <c r="K21">
        <f t="shared" si="3"/>
        <v>0.50697184798879691</v>
      </c>
      <c r="Q21" s="20">
        <v>33724</v>
      </c>
      <c r="R21">
        <v>656.18</v>
      </c>
    </row>
    <row r="22" spans="2:18" x14ac:dyDescent="0.25">
      <c r="B22" s="2">
        <v>33753</v>
      </c>
      <c r="C22" s="16">
        <v>0.63540000000000008</v>
      </c>
      <c r="D22" s="4">
        <f t="shared" si="0"/>
        <v>4.2700661000944287</v>
      </c>
      <c r="E22" s="4">
        <v>2.7132000000000001</v>
      </c>
      <c r="F22" s="16">
        <v>0.63544932155101641</v>
      </c>
      <c r="G22" s="4">
        <f t="shared" si="1"/>
        <v>5.7892060724906713E-4</v>
      </c>
      <c r="H22" s="4">
        <f t="shared" si="2"/>
        <v>3.6784615384605727E-4</v>
      </c>
      <c r="I22" s="17">
        <f t="shared" si="4"/>
        <v>7.5293199052468784E-2</v>
      </c>
      <c r="J22">
        <v>822.47</v>
      </c>
      <c r="K22">
        <f t="shared" si="3"/>
        <v>0.63544932155101619</v>
      </c>
      <c r="Q22" s="20">
        <v>33753</v>
      </c>
      <c r="R22">
        <v>822.47</v>
      </c>
    </row>
    <row r="23" spans="2:18" x14ac:dyDescent="0.25">
      <c r="B23" s="2">
        <v>33785</v>
      </c>
      <c r="C23" s="16">
        <v>0.65280000000000005</v>
      </c>
      <c r="D23" s="4">
        <f t="shared" si="0"/>
        <v>4.2698069852941174</v>
      </c>
      <c r="E23" s="4">
        <v>2.7873299999999999</v>
      </c>
      <c r="F23" s="16">
        <v>0.6528098894200588</v>
      </c>
      <c r="G23" s="4">
        <f t="shared" si="1"/>
        <v>-2.5911480031126644E-4</v>
      </c>
      <c r="H23" s="4">
        <f t="shared" si="2"/>
        <v>-1.6915014164319475E-4</v>
      </c>
      <c r="I23" s="17">
        <f t="shared" si="4"/>
        <v>6.5000435123705014E-2</v>
      </c>
      <c r="J23">
        <v>844.94</v>
      </c>
      <c r="K23">
        <f t="shared" si="3"/>
        <v>0.65280988942005858</v>
      </c>
      <c r="Q23" s="20">
        <v>33785</v>
      </c>
      <c r="R23">
        <v>844.94</v>
      </c>
    </row>
    <row r="24" spans="2:18" x14ac:dyDescent="0.25">
      <c r="B24" s="2">
        <v>33816</v>
      </c>
      <c r="C24" s="16">
        <v>0.74140000000000006</v>
      </c>
      <c r="D24" s="4">
        <f t="shared" si="0"/>
        <v>4.2694901537631509</v>
      </c>
      <c r="E24" s="4">
        <v>3.1654</v>
      </c>
      <c r="F24" s="16">
        <v>0.74135882949442267</v>
      </c>
      <c r="G24" s="4">
        <f t="shared" si="1"/>
        <v>-3.168315309665104E-4</v>
      </c>
      <c r="H24" s="4">
        <f t="shared" si="2"/>
        <v>-2.3489889705857083E-4</v>
      </c>
      <c r="I24" s="17">
        <f t="shared" si="4"/>
        <v>6.5067366956911732E-2</v>
      </c>
      <c r="J24">
        <v>959.55</v>
      </c>
      <c r="K24">
        <f t="shared" si="3"/>
        <v>0.74135882949442222</v>
      </c>
      <c r="Q24" s="20">
        <v>33816</v>
      </c>
      <c r="R24">
        <v>959.55</v>
      </c>
    </row>
    <row r="25" spans="2:18" x14ac:dyDescent="0.25">
      <c r="B25" s="2">
        <v>33847</v>
      </c>
      <c r="C25" s="16">
        <v>0.65110000000000001</v>
      </c>
      <c r="D25" s="4">
        <f t="shared" si="0"/>
        <v>4.2695745661188758</v>
      </c>
      <c r="E25" s="4">
        <v>2.7799200000000002</v>
      </c>
      <c r="F25" s="16">
        <v>0.65107924090974933</v>
      </c>
      <c r="G25" s="4">
        <f t="shared" si="1"/>
        <v>8.4412355724872157E-5</v>
      </c>
      <c r="H25" s="4">
        <f t="shared" si="2"/>
        <v>5.4960884812464259E-5</v>
      </c>
      <c r="I25" s="17">
        <f t="shared" si="4"/>
        <v>6.4951789204424681E-2</v>
      </c>
      <c r="J25">
        <v>842.7</v>
      </c>
      <c r="K25">
        <f t="shared" si="3"/>
        <v>0.651079240909749</v>
      </c>
      <c r="Q25" s="20">
        <v>33847</v>
      </c>
      <c r="R25">
        <v>842.7</v>
      </c>
    </row>
    <row r="26" spans="2:18" x14ac:dyDescent="0.25">
      <c r="B26" s="2">
        <v>33877</v>
      </c>
      <c r="C26" s="16">
        <v>0.73440000000000005</v>
      </c>
      <c r="D26" s="4">
        <f t="shared" si="0"/>
        <v>4.2945806100217858</v>
      </c>
      <c r="E26" s="4">
        <v>3.15394</v>
      </c>
      <c r="F26" s="16">
        <v>0.73441305712492144</v>
      </c>
      <c r="G26" s="4">
        <f t="shared" si="1"/>
        <v>2.5006043902910058E-2</v>
      </c>
      <c r="H26" s="4">
        <f t="shared" si="2"/>
        <v>1.8364438642297146E-2</v>
      </c>
      <c r="I26" s="17">
        <f t="shared" si="4"/>
        <v>7.1124417136701812E-2</v>
      </c>
      <c r="J26">
        <v>950.56</v>
      </c>
      <c r="K26">
        <f t="shared" si="3"/>
        <v>0.734413057124921</v>
      </c>
      <c r="Q26" s="20">
        <v>33877</v>
      </c>
      <c r="R26">
        <v>950.56</v>
      </c>
    </row>
    <row r="27" spans="2:18" x14ac:dyDescent="0.25">
      <c r="B27" s="2">
        <v>33907</v>
      </c>
      <c r="C27" s="16">
        <v>0.83340000000000003</v>
      </c>
      <c r="D27" s="4">
        <f t="shared" si="0"/>
        <v>4.327645788336933</v>
      </c>
      <c r="E27" s="4">
        <v>3.6066599999999998</v>
      </c>
      <c r="F27" s="16">
        <v>0.83337679269882647</v>
      </c>
      <c r="G27" s="4">
        <f t="shared" si="1"/>
        <v>3.3065178315147215E-2</v>
      </c>
      <c r="H27" s="4">
        <f t="shared" si="2"/>
        <v>2.755651960784369E-2</v>
      </c>
      <c r="I27" s="17">
        <f t="shared" si="4"/>
        <v>5.397458385304299E-2</v>
      </c>
      <c r="J27">
        <v>1078.6500000000001</v>
      </c>
      <c r="K27">
        <f t="shared" si="3"/>
        <v>0.83337679269882614</v>
      </c>
      <c r="Q27" s="20">
        <v>33907</v>
      </c>
      <c r="R27">
        <v>1078.6500000000001</v>
      </c>
    </row>
    <row r="28" spans="2:18" x14ac:dyDescent="0.25">
      <c r="B28" s="2">
        <v>33938</v>
      </c>
      <c r="C28" s="16">
        <v>1.0382</v>
      </c>
      <c r="D28" s="4">
        <f t="shared" si="0"/>
        <v>4.3279618570602967</v>
      </c>
      <c r="E28" s="4">
        <v>4.49329</v>
      </c>
      <c r="F28" s="16">
        <v>1.0382500362161375</v>
      </c>
      <c r="G28" s="4">
        <f t="shared" si="1"/>
        <v>3.1606872336364944E-4</v>
      </c>
      <c r="H28" s="4">
        <f t="shared" si="2"/>
        <v>3.2814254859614086E-4</v>
      </c>
      <c r="I28" s="17">
        <f t="shared" si="4"/>
        <v>5.4022686607774872E-2</v>
      </c>
      <c r="J28">
        <v>1343.82</v>
      </c>
      <c r="K28">
        <f t="shared" si="3"/>
        <v>1.0382500362161371</v>
      </c>
      <c r="Q28" s="20">
        <v>33938</v>
      </c>
      <c r="R28">
        <v>1343.82</v>
      </c>
    </row>
    <row r="29" spans="2:18" x14ac:dyDescent="0.25">
      <c r="B29" s="2">
        <v>33969</v>
      </c>
      <c r="C29" s="16">
        <v>1.0921000000000001</v>
      </c>
      <c r="D29" s="4">
        <f t="shared" si="0"/>
        <v>4.3869700576870247</v>
      </c>
      <c r="E29" s="4">
        <v>4.79101</v>
      </c>
      <c r="F29" s="16">
        <v>1.0920701144429954</v>
      </c>
      <c r="G29" s="4">
        <f t="shared" si="1"/>
        <v>5.9008200626728069E-2</v>
      </c>
      <c r="H29" s="4">
        <f t="shared" si="2"/>
        <v>6.4442855904449731E-2</v>
      </c>
      <c r="I29" s="17">
        <f t="shared" si="4"/>
        <v>4.7231737690372144E-2</v>
      </c>
      <c r="J29">
        <v>1413.48</v>
      </c>
      <c r="K29">
        <f t="shared" si="3"/>
        <v>1.092070114442995</v>
      </c>
      <c r="Q29" s="20">
        <v>33969</v>
      </c>
      <c r="R29">
        <v>1413.48</v>
      </c>
    </row>
    <row r="30" spans="2:18" x14ac:dyDescent="0.25">
      <c r="B30" s="2">
        <v>33998</v>
      </c>
      <c r="C30" s="16">
        <v>1.2292000000000001</v>
      </c>
      <c r="D30" s="4">
        <f t="shared" si="0"/>
        <v>4.3871949235274972</v>
      </c>
      <c r="E30" s="4">
        <v>5.3927399999999999</v>
      </c>
      <c r="F30" s="16">
        <v>1.2292317349944464</v>
      </c>
      <c r="G30" s="4">
        <f t="shared" si="1"/>
        <v>2.2486584047243241E-4</v>
      </c>
      <c r="H30" s="4">
        <f t="shared" si="2"/>
        <v>2.7640509110871391E-4</v>
      </c>
      <c r="I30" s="17">
        <f t="shared" si="4"/>
        <v>4.7213176918249555E-2</v>
      </c>
      <c r="J30">
        <v>1591.01</v>
      </c>
      <c r="K30">
        <f t="shared" si="3"/>
        <v>1.2292317349944459</v>
      </c>
      <c r="Q30" s="20">
        <v>33998</v>
      </c>
      <c r="R30">
        <v>1591.01</v>
      </c>
    </row>
    <row r="31" spans="2:18" x14ac:dyDescent="0.25">
      <c r="B31" s="2">
        <v>34026</v>
      </c>
      <c r="C31" s="16">
        <v>1.2188000000000001</v>
      </c>
      <c r="D31" s="4">
        <f t="shared" si="0"/>
        <v>4.3871348867738753</v>
      </c>
      <c r="E31" s="4">
        <v>5.3470399999999998</v>
      </c>
      <c r="F31" s="16">
        <v>1.2188169394949049</v>
      </c>
      <c r="G31" s="4">
        <f t="shared" si="1"/>
        <v>-6.0036753621872663E-5</v>
      </c>
      <c r="H31" s="4">
        <f t="shared" si="2"/>
        <v>-7.3172795314338404E-5</v>
      </c>
      <c r="I31" s="17">
        <f t="shared" si="4"/>
        <v>4.725203110566234E-2</v>
      </c>
      <c r="J31">
        <v>1577.53</v>
      </c>
      <c r="K31">
        <f t="shared" si="3"/>
        <v>1.2188169394949047</v>
      </c>
      <c r="Q31" s="20">
        <v>34026</v>
      </c>
      <c r="R31">
        <v>1577.53</v>
      </c>
    </row>
    <row r="32" spans="2:18" x14ac:dyDescent="0.25">
      <c r="B32" s="2">
        <v>34059</v>
      </c>
      <c r="C32" s="16">
        <v>1.2431000000000001</v>
      </c>
      <c r="D32" s="4">
        <f t="shared" si="0"/>
        <v>4.3871611294344781</v>
      </c>
      <c r="E32" s="4">
        <v>5.4536800000000003</v>
      </c>
      <c r="F32" s="16">
        <v>1.2431232797334486</v>
      </c>
      <c r="G32" s="4">
        <f t="shared" si="1"/>
        <v>2.6242660602804335E-5</v>
      </c>
      <c r="H32" s="4">
        <f t="shared" si="2"/>
        <v>3.2622251395346069E-5</v>
      </c>
      <c r="I32" s="17">
        <f t="shared" si="4"/>
        <v>2.7425922865148777E-2</v>
      </c>
      <c r="J32">
        <v>1608.99</v>
      </c>
      <c r="K32">
        <f t="shared" si="3"/>
        <v>1.2431232797334484</v>
      </c>
      <c r="Q32" s="20">
        <v>34059</v>
      </c>
      <c r="R32">
        <v>1608.99</v>
      </c>
    </row>
    <row r="33" spans="2:18" x14ac:dyDescent="0.25">
      <c r="B33" s="2">
        <v>34089</v>
      </c>
      <c r="C33" s="16">
        <v>1.1459000000000001</v>
      </c>
      <c r="D33" s="4">
        <f t="shared" si="0"/>
        <v>4.3870582075224718</v>
      </c>
      <c r="E33" s="4">
        <v>5.0271300000000005</v>
      </c>
      <c r="F33" s="16">
        <v>1.1458979187792744</v>
      </c>
      <c r="G33" s="4">
        <f t="shared" si="1"/>
        <v>-1.0292191200633738E-4</v>
      </c>
      <c r="H33" s="4">
        <f t="shared" si="2"/>
        <v>-1.1793821896806202E-4</v>
      </c>
      <c r="I33" s="17">
        <f t="shared" si="4"/>
        <v>2.7537505815725227E-2</v>
      </c>
      <c r="J33">
        <v>1483.15</v>
      </c>
      <c r="K33">
        <f t="shared" si="3"/>
        <v>1.1458979187792739</v>
      </c>
      <c r="Q33" s="20">
        <v>34089</v>
      </c>
      <c r="R33">
        <v>1483.15</v>
      </c>
    </row>
    <row r="34" spans="2:18" x14ac:dyDescent="0.25">
      <c r="B34" s="2">
        <v>34120</v>
      </c>
      <c r="C34" s="16">
        <v>1.5001</v>
      </c>
      <c r="D34" s="4">
        <f t="shared" si="0"/>
        <v>4.4131924538364116</v>
      </c>
      <c r="E34" s="4">
        <v>6.6202300000000003</v>
      </c>
      <c r="F34" s="16">
        <v>1.5000782268578872</v>
      </c>
      <c r="G34" s="4">
        <f t="shared" si="1"/>
        <v>2.6134246313939791E-2</v>
      </c>
      <c r="H34" s="4">
        <f t="shared" si="2"/>
        <v>3.9203982895541077E-2</v>
      </c>
      <c r="I34" s="17">
        <f t="shared" si="4"/>
        <v>3.3518533527810757E-2</v>
      </c>
      <c r="J34">
        <v>1941.57</v>
      </c>
      <c r="K34">
        <f t="shared" si="3"/>
        <v>1.5000782268578867</v>
      </c>
      <c r="Q34" s="20">
        <v>34120</v>
      </c>
      <c r="R34">
        <v>1941.57</v>
      </c>
    </row>
    <row r="35" spans="2:18" x14ac:dyDescent="0.25">
      <c r="B35" s="2">
        <v>34150</v>
      </c>
      <c r="C35" s="16">
        <v>1.5209000000000001</v>
      </c>
      <c r="D35" s="4">
        <f t="shared" si="0"/>
        <v>4.4132947596817669</v>
      </c>
      <c r="E35" s="4">
        <v>6.71218</v>
      </c>
      <c r="F35" s="16">
        <v>1.5209155439663908</v>
      </c>
      <c r="G35" s="4">
        <f t="shared" si="1"/>
        <v>1.0230584535531051E-4</v>
      </c>
      <c r="H35" s="4">
        <f t="shared" si="2"/>
        <v>1.5559696020089176E-4</v>
      </c>
      <c r="I35" s="17">
        <f t="shared" si="4"/>
        <v>3.3605213275879731E-2</v>
      </c>
      <c r="J35">
        <v>1968.54</v>
      </c>
      <c r="K35">
        <f t="shared" si="3"/>
        <v>1.5209155439663904</v>
      </c>
      <c r="Q35" s="20">
        <v>34150</v>
      </c>
      <c r="R35">
        <v>1968.54</v>
      </c>
    </row>
    <row r="36" spans="2:18" x14ac:dyDescent="0.25">
      <c r="B36" s="2">
        <v>34180</v>
      </c>
      <c r="C36" s="16">
        <v>1.4410000000000001</v>
      </c>
      <c r="D36" s="4">
        <f t="shared" si="0"/>
        <v>4.4134004163775149</v>
      </c>
      <c r="E36" s="4">
        <v>6.3597099999999998</v>
      </c>
      <c r="F36" s="16">
        <v>1.4410507508812589</v>
      </c>
      <c r="G36" s="4">
        <f t="shared" si="1"/>
        <v>1.0565669574802428E-4</v>
      </c>
      <c r="H36" s="4">
        <f t="shared" si="2"/>
        <v>1.5225129857290298E-4</v>
      </c>
      <c r="I36" s="17">
        <f t="shared" si="4"/>
        <v>3.3706662255098774E-2</v>
      </c>
      <c r="J36">
        <v>1865.17</v>
      </c>
      <c r="K36">
        <f t="shared" si="3"/>
        <v>1.4410507508812584</v>
      </c>
      <c r="Q36" s="20">
        <v>34180</v>
      </c>
      <c r="R36">
        <v>1865.17</v>
      </c>
    </row>
    <row r="37" spans="2:18" x14ac:dyDescent="0.25">
      <c r="B37" s="2">
        <v>34212</v>
      </c>
      <c r="C37" s="16">
        <v>1.3265</v>
      </c>
      <c r="D37" s="4">
        <f t="shared" si="0"/>
        <v>4.4131172257821332</v>
      </c>
      <c r="E37" s="4">
        <v>5.8540000000000001</v>
      </c>
      <c r="F37" s="16">
        <v>1.3264570959486213</v>
      </c>
      <c r="G37" s="4">
        <f t="shared" si="1"/>
        <v>-2.8319059538173263E-4</v>
      </c>
      <c r="H37" s="4">
        <f t="shared" si="2"/>
        <v>-3.7565232477386836E-4</v>
      </c>
      <c r="I37" s="17">
        <f t="shared" si="4"/>
        <v>3.3619897589407977E-2</v>
      </c>
      <c r="J37">
        <v>1716.85</v>
      </c>
      <c r="K37">
        <f t="shared" si="3"/>
        <v>1.3264570959486204</v>
      </c>
      <c r="Q37" s="20">
        <v>34212</v>
      </c>
      <c r="R37">
        <v>1716.85</v>
      </c>
    </row>
    <row r="38" spans="2:18" x14ac:dyDescent="0.25">
      <c r="B38" s="2">
        <v>34242</v>
      </c>
      <c r="C38" s="16">
        <v>1.389</v>
      </c>
      <c r="D38" s="4">
        <f t="shared" si="0"/>
        <v>4.4426853851691863</v>
      </c>
      <c r="E38" s="4">
        <v>6.17089</v>
      </c>
      <c r="F38" s="16">
        <v>1.3889613211647107</v>
      </c>
      <c r="G38" s="4">
        <f t="shared" si="1"/>
        <v>2.956815938705315E-2</v>
      </c>
      <c r="H38" s="4">
        <f t="shared" si="2"/>
        <v>4.1070173388616828E-2</v>
      </c>
      <c r="I38" s="17">
        <f t="shared" si="4"/>
        <v>3.4486435020403272E-2</v>
      </c>
      <c r="J38">
        <v>1797.75</v>
      </c>
      <c r="K38">
        <f t="shared" si="3"/>
        <v>1.38896132116471</v>
      </c>
      <c r="Q38" s="20">
        <v>34242</v>
      </c>
      <c r="R38">
        <v>1797.75</v>
      </c>
    </row>
    <row r="39" spans="2:18" x14ac:dyDescent="0.25">
      <c r="B39" s="2">
        <v>34271</v>
      </c>
      <c r="C39" s="16">
        <v>1.4237</v>
      </c>
      <c r="D39" s="4">
        <f t="shared" si="0"/>
        <v>4.4532064339397346</v>
      </c>
      <c r="E39" s="4">
        <v>6.3400299999999996</v>
      </c>
      <c r="F39" s="16">
        <v>1.4236901830122166</v>
      </c>
      <c r="G39" s="4">
        <f t="shared" si="1"/>
        <v>1.0521048770548269E-2</v>
      </c>
      <c r="H39" s="4">
        <f t="shared" si="2"/>
        <v>1.497881713462957E-2</v>
      </c>
      <c r="I39" s="17">
        <f t="shared" si="4"/>
        <v>2.9013614270647858E-2</v>
      </c>
      <c r="J39">
        <v>1842.7</v>
      </c>
      <c r="K39">
        <f t="shared" si="3"/>
        <v>1.4236901830122159</v>
      </c>
      <c r="Q39" s="20">
        <v>34271</v>
      </c>
      <c r="R39">
        <v>1842.7</v>
      </c>
    </row>
    <row r="40" spans="2:18" x14ac:dyDescent="0.25">
      <c r="B40" s="2">
        <v>34303</v>
      </c>
      <c r="C40" s="16">
        <v>1.5626</v>
      </c>
      <c r="D40" s="4">
        <f t="shared" si="0"/>
        <v>4.4531997952131066</v>
      </c>
      <c r="E40" s="4">
        <v>6.9585699999999999</v>
      </c>
      <c r="F40" s="16">
        <v>1.5625824520739773</v>
      </c>
      <c r="G40" s="4">
        <f t="shared" si="1"/>
        <v>-6.6387266279832602E-6</v>
      </c>
      <c r="H40" s="4">
        <f t="shared" si="2"/>
        <v>-1.0373674228886641E-5</v>
      </c>
      <c r="I40" s="17">
        <f t="shared" si="4"/>
        <v>2.8936932045393826E-2</v>
      </c>
      <c r="J40">
        <v>2022.47</v>
      </c>
      <c r="K40">
        <f t="shared" si="3"/>
        <v>1.5625824520739764</v>
      </c>
      <c r="Q40" s="20">
        <v>34303</v>
      </c>
      <c r="R40">
        <v>2022.47</v>
      </c>
    </row>
    <row r="41" spans="2:18" x14ac:dyDescent="0.25">
      <c r="B41" s="2">
        <v>34334</v>
      </c>
      <c r="C41" s="16">
        <v>1.7952000000000001</v>
      </c>
      <c r="D41" s="4">
        <f t="shared" si="0"/>
        <v>4.4533366755793224</v>
      </c>
      <c r="E41" s="4">
        <v>7.9946299999999999</v>
      </c>
      <c r="F41" s="16">
        <v>1.795238785069293</v>
      </c>
      <c r="G41" s="4">
        <f t="shared" si="1"/>
        <v>1.3688036621584132E-4</v>
      </c>
      <c r="H41" s="4">
        <f t="shared" si="2"/>
        <v>2.4572763343067835E-4</v>
      </c>
      <c r="I41" s="17">
        <f t="shared" si="4"/>
        <v>1.5128121920049864E-2</v>
      </c>
      <c r="J41">
        <v>2323.6</v>
      </c>
      <c r="K41">
        <f t="shared" si="3"/>
        <v>1.7952387850692924</v>
      </c>
      <c r="Q41" s="20">
        <v>34334</v>
      </c>
      <c r="R41">
        <v>2323.6</v>
      </c>
    </row>
    <row r="42" spans="2:18" x14ac:dyDescent="0.25">
      <c r="B42" s="2">
        <v>34365</v>
      </c>
      <c r="C42" s="16">
        <v>2.0140000000000002</v>
      </c>
      <c r="D42" s="4">
        <f t="shared" si="0"/>
        <v>4.4532423038728899</v>
      </c>
      <c r="E42" s="4">
        <v>8.9688300000000005</v>
      </c>
      <c r="F42" s="16">
        <v>2.0139958472161861</v>
      </c>
      <c r="G42" s="4">
        <f t="shared" si="1"/>
        <v>-9.4371706432561098E-5</v>
      </c>
      <c r="H42" s="4">
        <f t="shared" si="2"/>
        <v>-1.9006461675517809E-4</v>
      </c>
      <c r="I42" s="17">
        <f t="shared" si="4"/>
        <v>1.5054580773513404E-2</v>
      </c>
      <c r="J42">
        <v>2606.7399999999998</v>
      </c>
      <c r="K42">
        <f t="shared" si="3"/>
        <v>2.0139958472161847</v>
      </c>
      <c r="Q42" s="20">
        <v>34365</v>
      </c>
      <c r="R42">
        <v>2606.7399999999998</v>
      </c>
    </row>
    <row r="43" spans="2:18" x14ac:dyDescent="0.25">
      <c r="B43" s="2">
        <v>34393</v>
      </c>
      <c r="C43" s="16">
        <v>2.0487000000000002</v>
      </c>
      <c r="D43" s="4">
        <f t="shared" si="0"/>
        <v>4.5598867574559474</v>
      </c>
      <c r="E43" s="4">
        <v>9.3418399999999995</v>
      </c>
      <c r="F43" s="16">
        <v>2.0487247090636918</v>
      </c>
      <c r="G43" s="4">
        <f t="shared" si="1"/>
        <v>0.10664445358305752</v>
      </c>
      <c r="H43" s="4">
        <f t="shared" si="2"/>
        <v>0.21848249205560996</v>
      </c>
      <c r="I43" s="17">
        <f t="shared" si="4"/>
        <v>3.937692255665004E-2</v>
      </c>
      <c r="J43">
        <v>2651.69</v>
      </c>
      <c r="K43">
        <f t="shared" si="3"/>
        <v>2.0487247090636909</v>
      </c>
      <c r="Q43" s="20">
        <v>34393</v>
      </c>
      <c r="R43">
        <v>2651.69</v>
      </c>
    </row>
    <row r="44" spans="2:18" x14ac:dyDescent="0.25">
      <c r="B44" s="2">
        <v>34424</v>
      </c>
      <c r="C44" s="16">
        <v>1.9029</v>
      </c>
      <c r="D44" s="4">
        <f t="shared" si="0"/>
        <v>4.5597876924693885</v>
      </c>
      <c r="E44" s="4">
        <v>8.6768199999999993</v>
      </c>
      <c r="F44" s="16">
        <v>1.902878941523009</v>
      </c>
      <c r="G44" s="4">
        <f t="shared" si="1"/>
        <v>-9.9064986558872192E-5</v>
      </c>
      <c r="H44" s="4">
        <f t="shared" si="2"/>
        <v>-1.8851076292287789E-4</v>
      </c>
      <c r="I44" s="17">
        <f t="shared" si="4"/>
        <v>3.934812466237414E-2</v>
      </c>
      <c r="J44">
        <v>2462.92</v>
      </c>
      <c r="K44">
        <f t="shared" si="3"/>
        <v>1.9028789415230083</v>
      </c>
      <c r="Q44" s="20">
        <v>34424</v>
      </c>
      <c r="R44">
        <v>2462.92</v>
      </c>
    </row>
    <row r="45" spans="2:18" x14ac:dyDescent="0.25">
      <c r="B45" s="2">
        <v>34453</v>
      </c>
      <c r="C45" s="16">
        <v>1.6841000000000002</v>
      </c>
      <c r="D45" s="4">
        <f t="shared" si="0"/>
        <v>4.6077311323555605</v>
      </c>
      <c r="E45" s="4">
        <v>7.7598799999999999</v>
      </c>
      <c r="F45" s="16">
        <v>1.6841218793761163</v>
      </c>
      <c r="G45" s="4">
        <f t="shared" si="1"/>
        <v>4.7943439886172001E-2</v>
      </c>
      <c r="H45" s="4">
        <f t="shared" si="2"/>
        <v>8.0741547112302275E-2</v>
      </c>
      <c r="I45" s="17">
        <f t="shared" si="4"/>
        <v>5.0300888293367541E-2</v>
      </c>
      <c r="J45">
        <v>2179.7800000000002</v>
      </c>
      <c r="K45">
        <f t="shared" si="3"/>
        <v>1.6841218793761159</v>
      </c>
      <c r="Q45" s="20">
        <v>34453</v>
      </c>
      <c r="R45">
        <v>2179.7800000000002</v>
      </c>
    </row>
    <row r="46" spans="2:18" x14ac:dyDescent="0.25">
      <c r="B46" s="2">
        <v>34485</v>
      </c>
      <c r="C46" s="16">
        <v>1.3751</v>
      </c>
      <c r="D46" s="4">
        <f t="shared" si="0"/>
        <v>4.6075921751145374</v>
      </c>
      <c r="E46" s="4">
        <v>6.3359000000000005</v>
      </c>
      <c r="F46" s="16">
        <v>1.3750775025351294</v>
      </c>
      <c r="G46" s="4">
        <f t="shared" si="1"/>
        <v>-1.3895724102308549E-4</v>
      </c>
      <c r="H46" s="4">
        <f t="shared" si="2"/>
        <v>-1.9108010213084484E-4</v>
      </c>
      <c r="I46" s="17">
        <f t="shared" si="4"/>
        <v>4.4049681338762747E-2</v>
      </c>
      <c r="J46">
        <v>1779.78</v>
      </c>
      <c r="K46">
        <f t="shared" si="3"/>
        <v>1.3750775025351287</v>
      </c>
      <c r="Q46" s="20">
        <v>34485</v>
      </c>
      <c r="R46">
        <v>1779.78</v>
      </c>
    </row>
    <row r="47" spans="2:18" x14ac:dyDescent="0.25">
      <c r="B47" s="2">
        <v>34515</v>
      </c>
      <c r="C47" s="16">
        <v>1.2987</v>
      </c>
      <c r="D47" s="4">
        <f t="shared" si="0"/>
        <v>4.6076076076076076</v>
      </c>
      <c r="E47" s="4">
        <v>5.9839000000000002</v>
      </c>
      <c r="F47" s="16">
        <v>1.2986817325800375</v>
      </c>
      <c r="G47" s="4">
        <f t="shared" si="1"/>
        <v>1.5432493070122177E-5</v>
      </c>
      <c r="H47" s="4">
        <f t="shared" si="2"/>
        <v>2.0042178750167671E-5</v>
      </c>
      <c r="I47" s="17">
        <f t="shared" si="4"/>
        <v>4.4028975744156318E-2</v>
      </c>
      <c r="J47">
        <v>1680.9</v>
      </c>
      <c r="K47">
        <f t="shared" si="3"/>
        <v>1.2986817325800368</v>
      </c>
      <c r="Q47" s="20">
        <v>34515</v>
      </c>
      <c r="R47">
        <v>1680.9</v>
      </c>
    </row>
    <row r="48" spans="2:18" x14ac:dyDescent="0.25">
      <c r="B48" s="2">
        <v>34544</v>
      </c>
      <c r="C48" s="16">
        <v>1.1667000000000001</v>
      </c>
      <c r="D48" s="4">
        <f t="shared" si="0"/>
        <v>4.6320047998628606</v>
      </c>
      <c r="E48" s="4">
        <v>5.4041600000000001</v>
      </c>
      <c r="F48" s="16">
        <v>1.1667275097783572</v>
      </c>
      <c r="G48" s="4">
        <f t="shared" si="1"/>
        <v>2.4397192255253053E-2</v>
      </c>
      <c r="H48" s="4">
        <f t="shared" si="2"/>
        <v>2.8464204204203737E-2</v>
      </c>
      <c r="I48" s="17">
        <f t="shared" si="4"/>
        <v>4.9531962401176077E-2</v>
      </c>
      <c r="J48">
        <v>1510.11</v>
      </c>
      <c r="K48">
        <f t="shared" si="3"/>
        <v>1.1667275097783565</v>
      </c>
      <c r="Q48" s="20">
        <v>34544</v>
      </c>
      <c r="R48">
        <v>1510.11</v>
      </c>
    </row>
    <row r="49" spans="2:18" x14ac:dyDescent="0.25">
      <c r="B49" s="2">
        <v>34577</v>
      </c>
      <c r="C49" s="16">
        <v>1.3785000000000001</v>
      </c>
      <c r="D49" s="4">
        <f t="shared" si="0"/>
        <v>4.7076387377584332</v>
      </c>
      <c r="E49" s="4">
        <v>6.4894800000000004</v>
      </c>
      <c r="F49" s="16">
        <v>1.3785465256651697</v>
      </c>
      <c r="G49" s="4">
        <f t="shared" si="1"/>
        <v>7.56339378955726E-2</v>
      </c>
      <c r="H49" s="4">
        <f t="shared" si="2"/>
        <v>0.10426138338904684</v>
      </c>
      <c r="I49" s="17">
        <f t="shared" si="4"/>
        <v>6.6737749510857869E-2</v>
      </c>
      <c r="J49">
        <v>1784.27</v>
      </c>
      <c r="K49">
        <f t="shared" si="3"/>
        <v>1.378546525665169</v>
      </c>
      <c r="Q49" s="20">
        <v>34577</v>
      </c>
      <c r="R49">
        <v>1784.27</v>
      </c>
    </row>
    <row r="50" spans="2:18" x14ac:dyDescent="0.25">
      <c r="B50" s="2">
        <v>34607</v>
      </c>
      <c r="C50" s="16">
        <v>1.5209000000000001</v>
      </c>
      <c r="D50" s="4">
        <f t="shared" si="0"/>
        <v>4.7075284371096062</v>
      </c>
      <c r="E50" s="4">
        <v>7.1596800000000007</v>
      </c>
      <c r="F50" s="16">
        <v>1.5209155439663913</v>
      </c>
      <c r="G50" s="4">
        <f t="shared" si="1"/>
        <v>-1.1030064882699975E-4</v>
      </c>
      <c r="H50" s="4">
        <f t="shared" si="2"/>
        <v>-1.6775625680098393E-4</v>
      </c>
      <c r="I50" s="17">
        <f t="shared" si="4"/>
        <v>5.961328092791196E-2</v>
      </c>
      <c r="J50">
        <v>1968.54</v>
      </c>
      <c r="K50">
        <f t="shared" si="3"/>
        <v>1.5209155439663906</v>
      </c>
      <c r="Q50" s="20">
        <v>34607</v>
      </c>
      <c r="R50">
        <v>1968.54</v>
      </c>
    </row>
    <row r="51" spans="2:18" x14ac:dyDescent="0.25">
      <c r="B51" s="2">
        <v>34638</v>
      </c>
      <c r="C51" s="16">
        <v>1.6737000000000002</v>
      </c>
      <c r="D51" s="4">
        <f t="shared" si="0"/>
        <v>4.6382983808328841</v>
      </c>
      <c r="E51" s="4">
        <v>7.7631199999999998</v>
      </c>
      <c r="F51" s="16">
        <v>1.6736993577671544</v>
      </c>
      <c r="G51" s="4">
        <f t="shared" si="1"/>
        <v>-6.9230056276722074E-2</v>
      </c>
      <c r="H51" s="4">
        <f t="shared" si="2"/>
        <v>-0.11587034519034975</v>
      </c>
      <c r="I51" s="17">
        <f t="shared" si="4"/>
        <v>4.1563747299583342E-2</v>
      </c>
      <c r="J51">
        <v>2166.29</v>
      </c>
      <c r="K51">
        <f t="shared" si="3"/>
        <v>1.6736993577671537</v>
      </c>
      <c r="Q51" s="20">
        <v>34638</v>
      </c>
      <c r="R51">
        <v>2166.29</v>
      </c>
    </row>
    <row r="52" spans="2:18" x14ac:dyDescent="0.25">
      <c r="B52" s="2">
        <v>34668</v>
      </c>
      <c r="C52" s="16">
        <v>1.7918000000000001</v>
      </c>
      <c r="D52" s="4">
        <f t="shared" si="0"/>
        <v>4.6381962272575059</v>
      </c>
      <c r="E52" s="4">
        <v>8.3107199999999999</v>
      </c>
      <c r="F52" s="16">
        <v>1.7917620358298323</v>
      </c>
      <c r="G52" s="4">
        <f t="shared" si="1"/>
        <v>-1.0215357537823877E-4</v>
      </c>
      <c r="H52" s="4">
        <f t="shared" si="2"/>
        <v>-1.8303877636272823E-4</v>
      </c>
      <c r="I52" s="17">
        <f t="shared" si="4"/>
        <v>4.1542360673612277E-2</v>
      </c>
      <c r="J52">
        <v>2319.1</v>
      </c>
      <c r="K52">
        <f t="shared" si="3"/>
        <v>1.7917620358298318</v>
      </c>
      <c r="Q52" s="20">
        <v>34668</v>
      </c>
      <c r="R52">
        <v>2319.1</v>
      </c>
    </row>
    <row r="53" spans="2:18" x14ac:dyDescent="0.25">
      <c r="B53" s="2">
        <v>34698</v>
      </c>
      <c r="C53" s="16">
        <v>1.9515</v>
      </c>
      <c r="D53" s="4">
        <f t="shared" si="0"/>
        <v>4.6382782475019217</v>
      </c>
      <c r="E53" s="4">
        <v>9.0516000000000005</v>
      </c>
      <c r="F53" s="16">
        <v>1.9514916220000968</v>
      </c>
      <c r="G53" s="4">
        <f t="shared" si="1"/>
        <v>8.2020244415836885E-5</v>
      </c>
      <c r="H53" s="4">
        <f t="shared" si="2"/>
        <v>1.6006250697750567E-4</v>
      </c>
      <c r="I53" s="17">
        <f t="shared" si="4"/>
        <v>4.1528764922885708E-2</v>
      </c>
      <c r="J53">
        <v>2525.84</v>
      </c>
      <c r="K53">
        <f t="shared" si="3"/>
        <v>1.951491622000096</v>
      </c>
      <c r="Q53" s="20">
        <v>34698</v>
      </c>
      <c r="R53">
        <v>2525.84</v>
      </c>
    </row>
    <row r="54" spans="2:18" x14ac:dyDescent="0.25">
      <c r="B54" s="2">
        <v>34730</v>
      </c>
      <c r="C54" s="16">
        <v>1.8543000000000001</v>
      </c>
      <c r="D54" s="4">
        <f t="shared" si="0"/>
        <v>4.707738769346923</v>
      </c>
      <c r="E54" s="4">
        <v>8.7295599999999993</v>
      </c>
      <c r="F54" s="16">
        <v>1.8542662610459222</v>
      </c>
      <c r="G54" s="4">
        <f t="shared" si="1"/>
        <v>6.9460521845001288E-2</v>
      </c>
      <c r="H54" s="4">
        <f t="shared" si="2"/>
        <v>0.12880064565718588</v>
      </c>
      <c r="I54" s="17">
        <f t="shared" si="4"/>
        <v>5.7148578071465561E-2</v>
      </c>
      <c r="J54">
        <v>2400</v>
      </c>
      <c r="K54">
        <f t="shared" si="3"/>
        <v>1.8542662610459215</v>
      </c>
      <c r="Q54" s="20">
        <v>34730</v>
      </c>
      <c r="R54">
        <v>2400</v>
      </c>
    </row>
    <row r="55" spans="2:18" x14ac:dyDescent="0.25">
      <c r="B55" s="2">
        <v>34758</v>
      </c>
      <c r="C55" s="16">
        <v>1.8751</v>
      </c>
      <c r="D55" s="4">
        <f t="shared" si="0"/>
        <v>4.707823582742253</v>
      </c>
      <c r="E55" s="4">
        <v>8.8276399999999988</v>
      </c>
      <c r="F55" s="16">
        <v>1.8751035781544261</v>
      </c>
      <c r="G55" s="4">
        <f t="shared" si="1"/>
        <v>8.4813395329952357E-5</v>
      </c>
      <c r="H55" s="4">
        <f t="shared" si="2"/>
        <v>1.5903359758319367E-4</v>
      </c>
      <c r="I55" s="17">
        <f t="shared" si="4"/>
        <v>3.2443091935213442E-2</v>
      </c>
      <c r="J55">
        <v>2426.9699999999998</v>
      </c>
      <c r="K55">
        <f t="shared" si="3"/>
        <v>1.8751035781544252</v>
      </c>
      <c r="Q55" s="20">
        <v>34758</v>
      </c>
      <c r="R55">
        <v>2426.9699999999998</v>
      </c>
    </row>
    <row r="56" spans="2:18" x14ac:dyDescent="0.25">
      <c r="B56" s="2">
        <v>34789</v>
      </c>
      <c r="C56" s="16">
        <v>2.1182000000000003</v>
      </c>
      <c r="D56" s="4">
        <f t="shared" si="0"/>
        <v>4.8355301671230286</v>
      </c>
      <c r="E56" s="4">
        <v>10.242620000000001</v>
      </c>
      <c r="F56" s="16">
        <v>2.1181669805398626</v>
      </c>
      <c r="G56" s="4">
        <f t="shared" si="1"/>
        <v>0.12770658438077565</v>
      </c>
      <c r="H56" s="4">
        <f t="shared" si="2"/>
        <v>0.270508087035359</v>
      </c>
      <c r="I56" s="17">
        <f t="shared" si="4"/>
        <v>6.0472656459211072E-2</v>
      </c>
      <c r="J56">
        <v>2741.57</v>
      </c>
      <c r="K56">
        <f t="shared" si="3"/>
        <v>2.1181669805398617</v>
      </c>
      <c r="Q56" s="20">
        <v>34789</v>
      </c>
      <c r="R56">
        <v>2741.57</v>
      </c>
    </row>
    <row r="57" spans="2:18" x14ac:dyDescent="0.25">
      <c r="B57" s="2">
        <v>34817</v>
      </c>
      <c r="C57" s="16">
        <v>2.2154000000000003</v>
      </c>
      <c r="D57" s="4">
        <f t="shared" si="0"/>
        <v>4.8355917667238417</v>
      </c>
      <c r="E57" s="4">
        <v>10.712770000000001</v>
      </c>
      <c r="F57" s="16">
        <v>2.2154000676034582</v>
      </c>
      <c r="G57" s="4">
        <f t="shared" si="1"/>
        <v>6.1599600813089239E-5</v>
      </c>
      <c r="H57" s="4">
        <f t="shared" si="2"/>
        <v>1.3646775564131792E-4</v>
      </c>
      <c r="I57" s="17">
        <f t="shared" si="4"/>
        <v>4.9451807803680303E-2</v>
      </c>
      <c r="J57">
        <v>2867.42</v>
      </c>
      <c r="K57">
        <f t="shared" si="3"/>
        <v>2.2154000676034573</v>
      </c>
      <c r="Q57" s="20">
        <v>34817</v>
      </c>
      <c r="R57">
        <v>2867.42</v>
      </c>
    </row>
    <row r="58" spans="2:18" x14ac:dyDescent="0.25">
      <c r="B58" s="2">
        <v>34850</v>
      </c>
      <c r="C58" s="16">
        <v>2.4307000000000003</v>
      </c>
      <c r="D58" s="4">
        <f t="shared" si="0"/>
        <v>4.8355700004114031</v>
      </c>
      <c r="E58" s="4">
        <v>11.753819999999999</v>
      </c>
      <c r="F58" s="16">
        <v>2.4306881066203112</v>
      </c>
      <c r="G58" s="4">
        <f t="shared" si="1"/>
        <v>-2.176631243866467E-5</v>
      </c>
      <c r="H58" s="4">
        <f t="shared" si="2"/>
        <v>-5.290737564466222E-5</v>
      </c>
      <c r="I58" s="17">
        <f t="shared" si="4"/>
        <v>4.9478733497327898E-2</v>
      </c>
      <c r="J58">
        <v>3146.07</v>
      </c>
      <c r="K58">
        <f t="shared" si="3"/>
        <v>2.4306881066203103</v>
      </c>
      <c r="Q58" s="20">
        <v>34850</v>
      </c>
      <c r="R58">
        <v>3146.07</v>
      </c>
    </row>
    <row r="59" spans="2:18" x14ac:dyDescent="0.25">
      <c r="B59" s="2">
        <v>34880</v>
      </c>
      <c r="C59" s="16">
        <v>2.8092000000000001</v>
      </c>
      <c r="D59" s="4">
        <f t="shared" si="0"/>
        <v>4.8835825145949023</v>
      </c>
      <c r="E59" s="4">
        <v>13.718960000000001</v>
      </c>
      <c r="F59" s="16">
        <v>2.8091747549374682</v>
      </c>
      <c r="G59" s="4">
        <f t="shared" si="1"/>
        <v>4.8012514183499277E-2</v>
      </c>
      <c r="H59" s="4">
        <f t="shared" si="2"/>
        <v>0.13487675484428618</v>
      </c>
      <c r="I59" s="17">
        <f t="shared" si="4"/>
        <v>5.9895488177342582E-2</v>
      </c>
      <c r="J59">
        <v>3635.95</v>
      </c>
      <c r="K59">
        <f t="shared" si="3"/>
        <v>2.8091747549374668</v>
      </c>
      <c r="Q59" s="20">
        <v>34880</v>
      </c>
      <c r="R59">
        <v>3635.95</v>
      </c>
    </row>
    <row r="60" spans="2:18" x14ac:dyDescent="0.25">
      <c r="B60" s="2">
        <v>34911</v>
      </c>
      <c r="C60" s="16">
        <v>3.0973999999999999</v>
      </c>
      <c r="D60" s="4">
        <f t="shared" si="0"/>
        <v>4.8836023761864791</v>
      </c>
      <c r="E60" s="4">
        <v>15.126470000000001</v>
      </c>
      <c r="F60" s="16">
        <v>3.0973895407793726</v>
      </c>
      <c r="G60" s="4">
        <f t="shared" si="1"/>
        <v>1.9861591576741944E-5</v>
      </c>
      <c r="H60" s="4">
        <f t="shared" si="2"/>
        <v>6.151929374980049E-5</v>
      </c>
      <c r="I60" s="17">
        <f t="shared" si="4"/>
        <v>5.4317209760030405E-2</v>
      </c>
      <c r="J60">
        <v>4008.99</v>
      </c>
      <c r="K60">
        <f t="shared" si="3"/>
        <v>3.0973895407793708</v>
      </c>
      <c r="Q60" s="20">
        <v>34911</v>
      </c>
      <c r="R60">
        <v>4008.99</v>
      </c>
    </row>
    <row r="61" spans="2:18" x14ac:dyDescent="0.25">
      <c r="B61" s="2">
        <v>34942</v>
      </c>
      <c r="C61" s="16">
        <v>3.6460000000000004</v>
      </c>
      <c r="D61" s="4">
        <f t="shared" si="0"/>
        <v>4.8836588041689524</v>
      </c>
      <c r="E61" s="4">
        <v>17.805820000000001</v>
      </c>
      <c r="F61" s="16">
        <v>3.6460282968757562</v>
      </c>
      <c r="G61" s="4">
        <f t="shared" si="1"/>
        <v>5.6427982473294946E-5</v>
      </c>
      <c r="H61" s="4">
        <f t="shared" si="2"/>
        <v>2.0573642409763341E-4</v>
      </c>
      <c r="I61" s="17">
        <f t="shared" si="4"/>
        <v>3.7390308860941301E-2</v>
      </c>
      <c r="J61">
        <v>4719.1000000000004</v>
      </c>
      <c r="K61">
        <f t="shared" si="3"/>
        <v>3.646028296875754</v>
      </c>
      <c r="Q61" s="20">
        <v>34942</v>
      </c>
      <c r="R61">
        <v>4719.1000000000004</v>
      </c>
    </row>
    <row r="62" spans="2:18" x14ac:dyDescent="0.25">
      <c r="B62" s="2">
        <v>34971</v>
      </c>
      <c r="C62" s="16">
        <v>3.8335000000000004</v>
      </c>
      <c r="D62" s="4">
        <f t="shared" si="0"/>
        <v>4.883670275205426</v>
      </c>
      <c r="E62" s="4">
        <v>18.721550000000001</v>
      </c>
      <c r="F62" s="16">
        <v>3.8335409725240255</v>
      </c>
      <c r="G62" s="4">
        <f t="shared" si="1"/>
        <v>1.1471036473587048E-5</v>
      </c>
      <c r="H62" s="4">
        <f t="shared" si="2"/>
        <v>4.3974218321495955E-5</v>
      </c>
      <c r="I62" s="17">
        <f t="shared" si="4"/>
        <v>3.7417052376633064E-2</v>
      </c>
      <c r="J62">
        <v>4961.8</v>
      </c>
      <c r="K62">
        <f t="shared" si="3"/>
        <v>3.8335409725240228</v>
      </c>
      <c r="Q62" s="20">
        <v>34971</v>
      </c>
      <c r="R62">
        <v>4961.8</v>
      </c>
    </row>
    <row r="63" spans="2:18" x14ac:dyDescent="0.25">
      <c r="B63" s="2">
        <v>35003</v>
      </c>
      <c r="C63" s="16">
        <v>4.3058000000000005</v>
      </c>
      <c r="D63" s="4">
        <f t="shared" si="0"/>
        <v>4.9001463142737691</v>
      </c>
      <c r="E63" s="4">
        <v>21.099049999999998</v>
      </c>
      <c r="F63" s="16">
        <v>4.3057839586653168</v>
      </c>
      <c r="G63" s="4">
        <f t="shared" si="1"/>
        <v>1.6476039068343162E-2</v>
      </c>
      <c r="H63" s="4">
        <f t="shared" si="2"/>
        <v>7.0942529020472003E-2</v>
      </c>
      <c r="I63" s="17">
        <f t="shared" si="4"/>
        <v>5.6453447351066277E-2</v>
      </c>
      <c r="J63">
        <v>5573.03</v>
      </c>
      <c r="K63">
        <f t="shared" si="3"/>
        <v>4.3057839586653142</v>
      </c>
      <c r="Q63" s="20">
        <v>35003</v>
      </c>
      <c r="R63">
        <v>5573.03</v>
      </c>
    </row>
    <row r="64" spans="2:18" x14ac:dyDescent="0.25">
      <c r="B64" s="2">
        <v>35033</v>
      </c>
      <c r="C64" s="16">
        <v>4.6738</v>
      </c>
      <c r="D64" s="4">
        <f t="shared" si="0"/>
        <v>4.9252492618426116</v>
      </c>
      <c r="E64" s="4">
        <v>23.019629999999999</v>
      </c>
      <c r="F64" s="16">
        <v>4.6738635375923536</v>
      </c>
      <c r="G64" s="4">
        <f t="shared" si="1"/>
        <v>2.510294756884246E-2</v>
      </c>
      <c r="H64" s="4">
        <f t="shared" si="2"/>
        <v>0.11732615634725589</v>
      </c>
      <c r="I64" s="17">
        <f t="shared" si="4"/>
        <v>6.1888937104076724E-2</v>
      </c>
      <c r="J64">
        <v>6049.44</v>
      </c>
      <c r="K64">
        <f t="shared" si="3"/>
        <v>4.673863537592351</v>
      </c>
      <c r="Q64" s="20">
        <v>35033</v>
      </c>
      <c r="R64">
        <v>6049.44</v>
      </c>
    </row>
    <row r="65" spans="2:18" x14ac:dyDescent="0.25">
      <c r="B65" s="2">
        <v>35062</v>
      </c>
      <c r="C65" s="16">
        <v>4.1459999999999999</v>
      </c>
      <c r="D65" s="4">
        <f t="shared" si="0"/>
        <v>4.9252484322238308</v>
      </c>
      <c r="E65" s="4">
        <v>20.420080000000002</v>
      </c>
      <c r="F65" s="16">
        <v>4.1460543724950529</v>
      </c>
      <c r="G65" s="4">
        <f t="shared" si="1"/>
        <v>-8.2961878078435802E-7</v>
      </c>
      <c r="H65" s="4">
        <f t="shared" si="2"/>
        <v>-3.4395994651319484E-6</v>
      </c>
      <c r="I65" s="17">
        <f t="shared" si="4"/>
        <v>6.1869980499006383E-2</v>
      </c>
      <c r="J65">
        <v>5366.29</v>
      </c>
      <c r="K65">
        <f t="shared" si="3"/>
        <v>4.1460543724950503</v>
      </c>
      <c r="Q65" s="20">
        <v>35062</v>
      </c>
      <c r="R65">
        <v>5366.29</v>
      </c>
    </row>
    <row r="66" spans="2:18" x14ac:dyDescent="0.25">
      <c r="B66" s="2">
        <v>35095</v>
      </c>
      <c r="C66" s="16">
        <v>4.6252000000000004</v>
      </c>
      <c r="D66" s="4">
        <f t="shared" si="0"/>
        <v>4.9723211969212135</v>
      </c>
      <c r="E66" s="4">
        <v>22.997979999999998</v>
      </c>
      <c r="F66" s="16">
        <v>4.6252508571152662</v>
      </c>
      <c r="G66" s="4">
        <f t="shared" si="1"/>
        <v>4.7072764697382752E-2</v>
      </c>
      <c r="H66" s="4">
        <f t="shared" si="2"/>
        <v>0.21772095127833471</v>
      </c>
      <c r="I66" s="17">
        <f t="shared" si="4"/>
        <v>5.620159497741084E-2</v>
      </c>
      <c r="J66">
        <v>5986.52</v>
      </c>
      <c r="K66">
        <f t="shared" si="3"/>
        <v>4.6252508571152644</v>
      </c>
      <c r="Q66" s="20">
        <v>35095</v>
      </c>
      <c r="R66">
        <v>5986.52</v>
      </c>
    </row>
    <row r="67" spans="2:18" x14ac:dyDescent="0.25">
      <c r="B67" s="2">
        <v>35124</v>
      </c>
      <c r="C67" s="16">
        <v>5.2780000000000005</v>
      </c>
      <c r="D67" s="4">
        <f t="shared" si="0"/>
        <v>4.9723266388783633</v>
      </c>
      <c r="E67" s="4">
        <v>26.243940000000002</v>
      </c>
      <c r="F67" s="16">
        <v>5.2780607465353242</v>
      </c>
      <c r="G67" s="4">
        <f t="shared" si="1"/>
        <v>5.4419571497987818E-6</v>
      </c>
      <c r="H67" s="4">
        <f t="shared" si="2"/>
        <v>2.8722649836637972E-5</v>
      </c>
      <c r="I67" s="17">
        <f t="shared" si="4"/>
        <v>5.6183723006468345E-2</v>
      </c>
      <c r="J67">
        <v>6831.46</v>
      </c>
      <c r="K67">
        <f t="shared" si="3"/>
        <v>5.2780607465353224</v>
      </c>
      <c r="Q67" s="20">
        <v>35124</v>
      </c>
      <c r="R67">
        <v>6831.46</v>
      </c>
    </row>
    <row r="68" spans="2:18" x14ac:dyDescent="0.25">
      <c r="B68" s="2">
        <v>35153</v>
      </c>
      <c r="C68" s="16">
        <v>5.1530000000000005</v>
      </c>
      <c r="D68" s="4">
        <f t="shared" si="0"/>
        <v>5.089233456239084</v>
      </c>
      <c r="E68" s="4">
        <v>26.224820000000001</v>
      </c>
      <c r="F68" s="16">
        <v>5.1530522961031444</v>
      </c>
      <c r="G68" s="4">
        <f t="shared" si="1"/>
        <v>0.11690681736072062</v>
      </c>
      <c r="H68" s="4">
        <f t="shared" si="2"/>
        <v>0.60242082985979339</v>
      </c>
      <c r="I68" s="17">
        <f t="shared" si="4"/>
        <v>5.2466488750498197E-2</v>
      </c>
      <c r="J68">
        <v>6669.66</v>
      </c>
      <c r="K68">
        <f t="shared" si="3"/>
        <v>5.1530522961031426</v>
      </c>
      <c r="Q68" s="20">
        <v>35153</v>
      </c>
      <c r="R68">
        <v>6669.66</v>
      </c>
    </row>
    <row r="69" spans="2:18" x14ac:dyDescent="0.25">
      <c r="B69" s="2">
        <v>35185</v>
      </c>
      <c r="C69" s="16">
        <v>5.7642000000000007</v>
      </c>
      <c r="D69" s="4">
        <f t="shared" si="0"/>
        <v>5.0891780299087461</v>
      </c>
      <c r="E69" s="4">
        <v>29.335039999999999</v>
      </c>
      <c r="F69" s="16">
        <v>5.7641952774156184</v>
      </c>
      <c r="G69" s="4">
        <f t="shared" si="1"/>
        <v>-5.5426330337837726E-5</v>
      </c>
      <c r="H69" s="4">
        <f t="shared" si="2"/>
        <v>-3.1948845333336427E-4</v>
      </c>
      <c r="I69" s="17">
        <f t="shared" si="4"/>
        <v>5.2441619437347819E-2</v>
      </c>
      <c r="J69">
        <v>7460.67</v>
      </c>
      <c r="K69">
        <f t="shared" si="3"/>
        <v>5.7641952774156158</v>
      </c>
      <c r="Q69" s="20">
        <v>35185</v>
      </c>
      <c r="R69">
        <v>7460.67</v>
      </c>
    </row>
    <row r="70" spans="2:18" x14ac:dyDescent="0.25">
      <c r="B70" s="2">
        <v>35216</v>
      </c>
      <c r="C70" s="16">
        <v>6.0836000000000006</v>
      </c>
      <c r="D70" s="4">
        <f t="shared" ref="D70:D133" si="5">E70/C70</f>
        <v>5.1162288776382399</v>
      </c>
      <c r="E70" s="4">
        <v>31.12509</v>
      </c>
      <c r="F70" s="16">
        <v>6.0836621758655678</v>
      </c>
      <c r="G70" s="4">
        <f t="shared" si="1"/>
        <v>2.7050847729493732E-2</v>
      </c>
      <c r="H70" s="4">
        <f t="shared" si="2"/>
        <v>0.16456653724714809</v>
      </c>
      <c r="I70" s="17">
        <f t="shared" si="4"/>
        <v>5.804049516457388E-2</v>
      </c>
      <c r="J70">
        <v>7874.16</v>
      </c>
      <c r="K70">
        <f t="shared" si="3"/>
        <v>6.0836621758655651</v>
      </c>
      <c r="Q70" s="20">
        <v>35216</v>
      </c>
      <c r="R70">
        <v>7874.16</v>
      </c>
    </row>
    <row r="71" spans="2:18" x14ac:dyDescent="0.25">
      <c r="B71" s="2">
        <v>35244</v>
      </c>
      <c r="C71" s="16">
        <v>6.2920000000000007</v>
      </c>
      <c r="D71" s="4">
        <f t="shared" si="5"/>
        <v>5.116182453909726</v>
      </c>
      <c r="E71" s="4">
        <v>32.191020000000002</v>
      </c>
      <c r="F71" s="16">
        <v>6.29200444251292</v>
      </c>
      <c r="G71" s="4">
        <f t="shared" ref="G71:G134" si="6">D71-D70</f>
        <v>-4.6423728513822482E-5</v>
      </c>
      <c r="H71" s="4">
        <f t="shared" ref="H71:H134" si="7">G71*C71</f>
        <v>-2.9209809980897111E-4</v>
      </c>
      <c r="I71" s="17">
        <f t="shared" si="4"/>
        <v>4.7628956533381839E-2</v>
      </c>
      <c r="J71">
        <v>8143.82</v>
      </c>
      <c r="K71">
        <f t="shared" ref="K71:K134" si="8">J71/J70*K70</f>
        <v>6.2920044425129174</v>
      </c>
      <c r="Q71" s="20">
        <v>35244</v>
      </c>
      <c r="R71">
        <v>8143.82</v>
      </c>
    </row>
    <row r="72" spans="2:18" x14ac:dyDescent="0.25">
      <c r="B72" s="2">
        <v>35277</v>
      </c>
      <c r="C72" s="16">
        <v>5.7503000000000002</v>
      </c>
      <c r="D72" s="4">
        <f t="shared" si="5"/>
        <v>5.7775072604907569</v>
      </c>
      <c r="E72" s="4">
        <v>33.2224</v>
      </c>
      <c r="F72" s="16">
        <v>5.7503114587860376</v>
      </c>
      <c r="G72" s="4">
        <f t="shared" si="6"/>
        <v>0.66132480658103088</v>
      </c>
      <c r="H72" s="4">
        <f t="shared" si="7"/>
        <v>3.8028160352829019</v>
      </c>
      <c r="I72" s="17">
        <f t="shared" si="4"/>
        <v>0.18304211019782346</v>
      </c>
      <c r="J72">
        <v>7442.7</v>
      </c>
      <c r="K72">
        <f t="shared" si="8"/>
        <v>5.7503114587860358</v>
      </c>
      <c r="Q72" s="20">
        <v>35277</v>
      </c>
      <c r="R72">
        <v>7442.7</v>
      </c>
    </row>
    <row r="73" spans="2:18" x14ac:dyDescent="0.25">
      <c r="B73" s="2">
        <v>35307</v>
      </c>
      <c r="C73" s="16">
        <v>5.8614000000000006</v>
      </c>
      <c r="D73" s="4">
        <f t="shared" si="5"/>
        <v>5.8251782850513516</v>
      </c>
      <c r="E73" s="4">
        <v>34.143699999999995</v>
      </c>
      <c r="F73" s="16">
        <v>5.861428364479214</v>
      </c>
      <c r="G73" s="4">
        <f t="shared" si="6"/>
        <v>4.7671024560594688E-2</v>
      </c>
      <c r="H73" s="4">
        <f t="shared" si="7"/>
        <v>0.27941894335946971</v>
      </c>
      <c r="I73" s="17">
        <f t="shared" si="4"/>
        <v>0.19278977476449999</v>
      </c>
      <c r="J73">
        <v>7586.52</v>
      </c>
      <c r="K73">
        <f t="shared" si="8"/>
        <v>5.8614283644792122</v>
      </c>
      <c r="Q73" s="20">
        <v>35307</v>
      </c>
      <c r="R73">
        <v>7586.52</v>
      </c>
    </row>
    <row r="74" spans="2:18" x14ac:dyDescent="0.25">
      <c r="B74" s="2">
        <v>35338</v>
      </c>
      <c r="C74" s="16">
        <v>6.8962000000000003</v>
      </c>
      <c r="D74" s="4">
        <f t="shared" si="5"/>
        <v>5.8251544328760767</v>
      </c>
      <c r="E74" s="4">
        <v>40.171430000000001</v>
      </c>
      <c r="F74" s="16">
        <v>6.8962016514558915</v>
      </c>
      <c r="G74" s="4">
        <f t="shared" si="6"/>
        <v>-2.3852175274896581E-5</v>
      </c>
      <c r="H74" s="4">
        <f t="shared" si="7"/>
        <v>-1.6448937113074181E-4</v>
      </c>
      <c r="I74" s="17">
        <f t="shared" si="4"/>
        <v>0.19278208900600857</v>
      </c>
      <c r="J74">
        <v>8925.84</v>
      </c>
      <c r="K74">
        <f t="shared" si="8"/>
        <v>6.8962016514558897</v>
      </c>
      <c r="Q74" s="20">
        <v>35338</v>
      </c>
      <c r="R74">
        <v>8925.84</v>
      </c>
    </row>
    <row r="75" spans="2:18" x14ac:dyDescent="0.25">
      <c r="B75" s="2">
        <v>35369</v>
      </c>
      <c r="C75" s="16">
        <v>6.8753000000000002</v>
      </c>
      <c r="D75" s="4">
        <f t="shared" si="5"/>
        <v>5.8433013832123697</v>
      </c>
      <c r="E75" s="4">
        <v>40.174450000000007</v>
      </c>
      <c r="F75" s="16">
        <v>6.8753720604568098</v>
      </c>
      <c r="G75" s="4">
        <f t="shared" si="6"/>
        <v>1.8146950336292988E-2</v>
      </c>
      <c r="H75" s="4">
        <f t="shared" si="7"/>
        <v>0.12476572764711519</v>
      </c>
      <c r="I75" s="17">
        <f t="shared" si="4"/>
        <v>0.19247487900335924</v>
      </c>
      <c r="J75">
        <v>8898.8799999999992</v>
      </c>
      <c r="K75">
        <f t="shared" si="8"/>
        <v>6.8753720604568063</v>
      </c>
      <c r="Q75" s="20">
        <v>35369</v>
      </c>
      <c r="R75">
        <v>8898.8799999999992</v>
      </c>
    </row>
    <row r="76" spans="2:18" x14ac:dyDescent="0.25">
      <c r="B76" s="2">
        <v>35398</v>
      </c>
      <c r="C76" s="16">
        <v>7.5420000000000007</v>
      </c>
      <c r="D76" s="4">
        <f t="shared" si="5"/>
        <v>5.843294881994165</v>
      </c>
      <c r="E76" s="4">
        <v>44.070129999999999</v>
      </c>
      <c r="F76" s="16">
        <v>7.5420734946158712</v>
      </c>
      <c r="G76" s="4">
        <f t="shared" si="6"/>
        <v>-6.5012182046686462E-6</v>
      </c>
      <c r="H76" s="4">
        <f t="shared" si="7"/>
        <v>-4.9032187699610934E-5</v>
      </c>
      <c r="I76" s="17">
        <f t="shared" si="4"/>
        <v>0.18639576828403981</v>
      </c>
      <c r="J76">
        <v>9761.7999999999993</v>
      </c>
      <c r="K76">
        <f t="shared" si="8"/>
        <v>7.5420734946158676</v>
      </c>
      <c r="Q76" s="20">
        <v>35398</v>
      </c>
      <c r="R76">
        <v>9761.7999999999993</v>
      </c>
    </row>
    <row r="77" spans="2:18" x14ac:dyDescent="0.25">
      <c r="B77" s="2">
        <v>35430</v>
      </c>
      <c r="C77" s="16">
        <v>7.0698000000000008</v>
      </c>
      <c r="D77" s="4">
        <f t="shared" si="5"/>
        <v>5.8432614784010859</v>
      </c>
      <c r="E77" s="4">
        <v>41.310690000000001</v>
      </c>
      <c r="F77" s="16">
        <v>7.0698227823651569</v>
      </c>
      <c r="G77" s="4">
        <f t="shared" si="6"/>
        <v>-3.3403593079128768E-5</v>
      </c>
      <c r="H77" s="4">
        <f t="shared" si="7"/>
        <v>-2.3615672235082459E-4</v>
      </c>
      <c r="I77" s="17">
        <f t="shared" si="4"/>
        <v>0.18638918600959942</v>
      </c>
      <c r="J77">
        <v>9150.56</v>
      </c>
      <c r="K77">
        <f t="shared" si="8"/>
        <v>7.0698227823651552</v>
      </c>
      <c r="Q77" s="20">
        <v>35430</v>
      </c>
      <c r="R77">
        <v>9150.56</v>
      </c>
    </row>
    <row r="78" spans="2:18" x14ac:dyDescent="0.25">
      <c r="B78" s="2">
        <v>35461</v>
      </c>
      <c r="C78" s="16">
        <v>7.7504</v>
      </c>
      <c r="D78" s="4">
        <f t="shared" si="5"/>
        <v>5.9164378612716764</v>
      </c>
      <c r="E78" s="4">
        <v>45.854759999999999</v>
      </c>
      <c r="F78" s="16">
        <v>7.7504157612632225</v>
      </c>
      <c r="G78" s="4">
        <f t="shared" si="6"/>
        <v>7.3176382870590473E-2</v>
      </c>
      <c r="H78" s="4">
        <f t="shared" si="7"/>
        <v>0.56714623780022444</v>
      </c>
      <c r="I78" s="17">
        <f t="shared" si="4"/>
        <v>0.18987443227421541</v>
      </c>
      <c r="J78">
        <v>10031.459999999999</v>
      </c>
      <c r="K78">
        <f t="shared" si="8"/>
        <v>7.7504157612632181</v>
      </c>
      <c r="Q78" s="20">
        <v>35461</v>
      </c>
      <c r="R78">
        <v>10031.459999999999</v>
      </c>
    </row>
    <row r="79" spans="2:18" x14ac:dyDescent="0.25">
      <c r="B79" s="2">
        <v>35489</v>
      </c>
      <c r="C79" s="16">
        <v>6.1809000000000003</v>
      </c>
      <c r="D79" s="4">
        <f t="shared" si="5"/>
        <v>5.9164134672944071</v>
      </c>
      <c r="E79" s="4">
        <v>36.568760000000005</v>
      </c>
      <c r="F79" s="16">
        <v>6.1808875368197427</v>
      </c>
      <c r="G79" s="4">
        <f t="shared" si="6"/>
        <v>-2.4393977269276945E-5</v>
      </c>
      <c r="H79" s="4">
        <f t="shared" si="7"/>
        <v>-1.5077673410367388E-4</v>
      </c>
      <c r="I79" s="17">
        <f t="shared" si="4"/>
        <v>0.18986822406924708</v>
      </c>
      <c r="J79">
        <v>8000</v>
      </c>
      <c r="K79">
        <f t="shared" si="8"/>
        <v>6.18088753681974</v>
      </c>
      <c r="Q79" s="20">
        <v>35489</v>
      </c>
      <c r="R79">
        <v>8000</v>
      </c>
    </row>
    <row r="80" spans="2:18" x14ac:dyDescent="0.25">
      <c r="B80" s="2">
        <v>35520</v>
      </c>
      <c r="C80" s="16">
        <v>5.3475000000000001</v>
      </c>
      <c r="D80" s="4">
        <f t="shared" si="5"/>
        <v>5.9725105189340812</v>
      </c>
      <c r="E80" s="4">
        <v>31.937999999999999</v>
      </c>
      <c r="F80" s="16">
        <v>5.3475107441209158</v>
      </c>
      <c r="G80" s="4">
        <f t="shared" si="6"/>
        <v>5.6097051639674156E-2</v>
      </c>
      <c r="H80" s="4">
        <f t="shared" si="7"/>
        <v>0.29997898364315756</v>
      </c>
      <c r="I80" s="17">
        <f t="shared" si="4"/>
        <v>0.1735579769114648</v>
      </c>
      <c r="J80">
        <v>6921.35</v>
      </c>
      <c r="K80">
        <f t="shared" si="8"/>
        <v>5.347510744120914</v>
      </c>
      <c r="Q80" s="20">
        <v>35520</v>
      </c>
      <c r="R80">
        <v>6921.35</v>
      </c>
    </row>
    <row r="81" spans="2:18" x14ac:dyDescent="0.25">
      <c r="B81" s="2">
        <v>35550</v>
      </c>
      <c r="C81" s="16">
        <v>5.7503000000000002</v>
      </c>
      <c r="D81" s="4">
        <f t="shared" si="5"/>
        <v>5.9725092603864152</v>
      </c>
      <c r="E81" s="4">
        <v>34.343720000000005</v>
      </c>
      <c r="F81" s="16">
        <v>5.7503114587860367</v>
      </c>
      <c r="G81" s="4">
        <f t="shared" si="6"/>
        <v>-1.2585476660831318E-6</v>
      </c>
      <c r="H81" s="4">
        <f t="shared" si="7"/>
        <v>-7.2370266442778336E-6</v>
      </c>
      <c r="I81" s="17">
        <f t="shared" si="4"/>
        <v>0.17357051085389275</v>
      </c>
      <c r="J81">
        <v>7442.7</v>
      </c>
      <c r="K81">
        <f t="shared" si="8"/>
        <v>5.7503114587860349</v>
      </c>
      <c r="Q81" s="20">
        <v>35550</v>
      </c>
      <c r="R81">
        <v>7442.7</v>
      </c>
    </row>
    <row r="82" spans="2:18" x14ac:dyDescent="0.25">
      <c r="B82" s="2">
        <v>35580</v>
      </c>
      <c r="C82" s="16">
        <v>7.5282</v>
      </c>
      <c r="D82" s="4">
        <f t="shared" si="5"/>
        <v>5.9724821338434158</v>
      </c>
      <c r="E82" s="4">
        <v>44.962040000000002</v>
      </c>
      <c r="F82" s="16">
        <v>7.5281819498768678</v>
      </c>
      <c r="G82" s="4">
        <f t="shared" si="6"/>
        <v>-2.712654299941164E-5</v>
      </c>
      <c r="H82" s="4">
        <f t="shared" si="7"/>
        <v>-2.0421404100817072E-4</v>
      </c>
      <c r="I82" s="17">
        <f t="shared" ref="I82:I145" si="9">D82/D70-1</f>
        <v>0.16736023283626844</v>
      </c>
      <c r="J82">
        <v>9743.82</v>
      </c>
      <c r="K82">
        <f t="shared" si="8"/>
        <v>7.5281819498768643</v>
      </c>
      <c r="Q82" s="20">
        <v>35580</v>
      </c>
      <c r="R82">
        <v>9743.82</v>
      </c>
    </row>
    <row r="83" spans="2:18" x14ac:dyDescent="0.25">
      <c r="B83" s="2">
        <v>35611</v>
      </c>
      <c r="C83" s="16">
        <v>7.4587000000000003</v>
      </c>
      <c r="D83" s="4">
        <f t="shared" si="5"/>
        <v>6.0215211766125458</v>
      </c>
      <c r="E83" s="4">
        <v>44.91272</v>
      </c>
      <c r="F83" s="16">
        <v>7.4587319522912781</v>
      </c>
      <c r="G83" s="4">
        <f t="shared" si="6"/>
        <v>4.903904276913007E-2</v>
      </c>
      <c r="H83" s="4">
        <f t="shared" si="7"/>
        <v>0.36576750830211047</v>
      </c>
      <c r="I83" s="17">
        <f t="shared" si="9"/>
        <v>0.17695591016519963</v>
      </c>
      <c r="J83">
        <v>9653.93</v>
      </c>
      <c r="K83">
        <f t="shared" si="8"/>
        <v>7.4587319522912745</v>
      </c>
      <c r="Q83" s="20">
        <v>35611</v>
      </c>
      <c r="R83">
        <v>9653.93</v>
      </c>
    </row>
    <row r="84" spans="2:18" x14ac:dyDescent="0.25">
      <c r="B84" s="2">
        <v>35642</v>
      </c>
      <c r="C84" s="16">
        <v>8.8407</v>
      </c>
      <c r="D84" s="4">
        <f t="shared" si="5"/>
        <v>6.0215277070820186</v>
      </c>
      <c r="E84" s="4">
        <v>53.234520000000003</v>
      </c>
      <c r="F84" s="16">
        <v>8.840755227195908</v>
      </c>
      <c r="G84" s="4">
        <f t="shared" si="6"/>
        <v>6.5304694727430501E-6</v>
      </c>
      <c r="H84" s="4">
        <f t="shared" si="7"/>
        <v>5.7733921467679481E-5</v>
      </c>
      <c r="I84" s="17">
        <f t="shared" si="9"/>
        <v>4.2236285579420274E-2</v>
      </c>
      <c r="J84">
        <v>11442.7</v>
      </c>
      <c r="K84">
        <f t="shared" si="8"/>
        <v>8.8407552271959062</v>
      </c>
      <c r="Q84" s="20">
        <v>35642</v>
      </c>
      <c r="R84">
        <v>11442.7</v>
      </c>
    </row>
    <row r="85" spans="2:18" x14ac:dyDescent="0.25">
      <c r="B85" s="2">
        <v>35671</v>
      </c>
      <c r="C85" s="16">
        <v>8.3754000000000008</v>
      </c>
      <c r="D85" s="4">
        <f t="shared" si="5"/>
        <v>6.0215273300379684</v>
      </c>
      <c r="E85" s="4">
        <v>50.432700000000004</v>
      </c>
      <c r="F85" s="16">
        <v>8.3754502873146972</v>
      </c>
      <c r="G85" s="4">
        <f t="shared" si="6"/>
        <v>-3.7704405020377862E-7</v>
      </c>
      <c r="H85" s="4">
        <f t="shared" si="7"/>
        <v>-3.1578947380767277E-6</v>
      </c>
      <c r="I85" s="17">
        <f t="shared" si="9"/>
        <v>3.3706958890939109E-2</v>
      </c>
      <c r="J85">
        <v>10840.45</v>
      </c>
      <c r="K85">
        <f t="shared" si="8"/>
        <v>8.3754502873146954</v>
      </c>
      <c r="Q85" s="20">
        <v>35671</v>
      </c>
      <c r="R85">
        <v>10840.45</v>
      </c>
    </row>
    <row r="86" spans="2:18" x14ac:dyDescent="0.25">
      <c r="B86" s="2">
        <v>35703</v>
      </c>
      <c r="C86" s="16">
        <v>8.1185000000000009</v>
      </c>
      <c r="D86" s="4">
        <f t="shared" si="5"/>
        <v>6.0487356038677094</v>
      </c>
      <c r="E86" s="4">
        <v>49.106660000000005</v>
      </c>
      <c r="F86" s="16">
        <v>8.1184876140808377</v>
      </c>
      <c r="G86" s="4">
        <f t="shared" si="6"/>
        <v>2.7208273829741003E-2</v>
      </c>
      <c r="H86" s="4">
        <f t="shared" si="7"/>
        <v>0.22089037108675236</v>
      </c>
      <c r="I86" s="17">
        <f t="shared" si="9"/>
        <v>3.8382016059485435E-2</v>
      </c>
      <c r="J86">
        <v>10507.86</v>
      </c>
      <c r="K86">
        <f t="shared" si="8"/>
        <v>8.118487614080836</v>
      </c>
      <c r="Q86" s="20">
        <v>35703</v>
      </c>
      <c r="R86">
        <v>10507.86</v>
      </c>
    </row>
    <row r="87" spans="2:18" x14ac:dyDescent="0.25">
      <c r="B87" s="2">
        <v>35734</v>
      </c>
      <c r="C87" s="16">
        <v>9.1150000000000002</v>
      </c>
      <c r="D87" s="4">
        <f t="shared" si="5"/>
        <v>6.0487921009325287</v>
      </c>
      <c r="E87" s="4">
        <v>55.134740000000001</v>
      </c>
      <c r="F87" s="16">
        <v>9.1150707421893884</v>
      </c>
      <c r="G87" s="4">
        <f t="shared" si="6"/>
        <v>5.6497064819360787E-5</v>
      </c>
      <c r="H87" s="4">
        <f t="shared" si="7"/>
        <v>5.1497074582847354E-4</v>
      </c>
      <c r="I87" s="17">
        <f t="shared" si="9"/>
        <v>3.5166886703897893E-2</v>
      </c>
      <c r="J87">
        <v>11797.75</v>
      </c>
      <c r="K87">
        <f t="shared" si="8"/>
        <v>9.1150707421893866</v>
      </c>
      <c r="Q87" s="20">
        <v>35734</v>
      </c>
      <c r="R87">
        <v>11797.75</v>
      </c>
    </row>
    <row r="88" spans="2:18" x14ac:dyDescent="0.25">
      <c r="B88" s="2">
        <v>35762</v>
      </c>
      <c r="C88" s="16">
        <v>9.5838000000000001</v>
      </c>
      <c r="D88" s="4">
        <f t="shared" si="5"/>
        <v>6.0487729293182246</v>
      </c>
      <c r="E88" s="4">
        <v>57.970230000000001</v>
      </c>
      <c r="F88" s="16">
        <v>9.5838447052006384</v>
      </c>
      <c r="G88" s="4">
        <f t="shared" si="6"/>
        <v>-1.9171614304092088E-5</v>
      </c>
      <c r="H88" s="4">
        <f t="shared" si="7"/>
        <v>-1.8373691716755777E-4</v>
      </c>
      <c r="I88" s="17">
        <f t="shared" si="9"/>
        <v>3.5164757465386609E-2</v>
      </c>
      <c r="J88">
        <v>12404.49</v>
      </c>
      <c r="K88">
        <f t="shared" si="8"/>
        <v>9.5838447052006384</v>
      </c>
      <c r="Q88" s="20">
        <v>35762</v>
      </c>
      <c r="R88">
        <v>12404.49</v>
      </c>
    </row>
    <row r="89" spans="2:18" x14ac:dyDescent="0.25">
      <c r="B89" s="2">
        <v>35795</v>
      </c>
      <c r="C89" s="16">
        <v>9.2917000000000005</v>
      </c>
      <c r="D89" s="4">
        <f t="shared" si="5"/>
        <v>6.0880635405792267</v>
      </c>
      <c r="E89" s="4">
        <v>56.568460000000002</v>
      </c>
      <c r="F89" s="16">
        <v>9.2916973296634335</v>
      </c>
      <c r="G89" s="4">
        <f t="shared" si="6"/>
        <v>3.9290611261002084E-2</v>
      </c>
      <c r="H89" s="4">
        <f t="shared" si="7"/>
        <v>0.36507657265385307</v>
      </c>
      <c r="I89" s="17">
        <f t="shared" si="9"/>
        <v>4.1894764265303142E-2</v>
      </c>
      <c r="J89">
        <v>12026.36</v>
      </c>
      <c r="K89">
        <f t="shared" si="8"/>
        <v>9.2916973296634335</v>
      </c>
      <c r="Q89" s="20">
        <v>35795</v>
      </c>
      <c r="R89">
        <v>12026.36</v>
      </c>
    </row>
    <row r="90" spans="2:18" x14ac:dyDescent="0.25">
      <c r="B90" s="2">
        <v>35825</v>
      </c>
      <c r="C90" s="16">
        <v>10.510400000000001</v>
      </c>
      <c r="D90" s="4">
        <f t="shared" si="5"/>
        <v>6.0880927462323031</v>
      </c>
      <c r="E90" s="4">
        <v>63.988289999999999</v>
      </c>
      <c r="F90" s="16">
        <v>10.51045246028297</v>
      </c>
      <c r="G90" s="4">
        <f t="shared" si="6"/>
        <v>2.9205653076402882E-5</v>
      </c>
      <c r="H90" s="4">
        <f t="shared" si="7"/>
        <v>3.0696309609422486E-4</v>
      </c>
      <c r="I90" s="17">
        <f t="shared" si="9"/>
        <v>2.901321521252842E-2</v>
      </c>
      <c r="J90">
        <v>13603.81</v>
      </c>
      <c r="K90">
        <f t="shared" si="8"/>
        <v>10.51045246028297</v>
      </c>
      <c r="Q90" s="20">
        <v>35825</v>
      </c>
      <c r="R90">
        <v>13603.81</v>
      </c>
    </row>
    <row r="91" spans="2:18" x14ac:dyDescent="0.25">
      <c r="B91" s="2">
        <v>35853</v>
      </c>
      <c r="C91" s="16">
        <v>10.979200000000001</v>
      </c>
      <c r="D91" s="4">
        <f t="shared" si="5"/>
        <v>6.088062882541533</v>
      </c>
      <c r="E91" s="4">
        <v>66.842060000000004</v>
      </c>
      <c r="F91" s="16">
        <v>10.979203244965959</v>
      </c>
      <c r="G91" s="4">
        <f t="shared" si="6"/>
        <v>-2.9863690770071116E-5</v>
      </c>
      <c r="H91" s="4">
        <f t="shared" si="7"/>
        <v>-3.2787943370276483E-4</v>
      </c>
      <c r="I91" s="17">
        <f t="shared" si="9"/>
        <v>2.9012410338796313E-2</v>
      </c>
      <c r="J91">
        <v>14210.52</v>
      </c>
      <c r="K91">
        <f t="shared" si="8"/>
        <v>10.979203244965959</v>
      </c>
      <c r="Q91" s="20">
        <v>35853</v>
      </c>
      <c r="R91">
        <v>14210.52</v>
      </c>
    </row>
    <row r="92" spans="2:18" x14ac:dyDescent="0.25">
      <c r="B92" s="2">
        <v>35885</v>
      </c>
      <c r="C92" s="16">
        <v>11.395800000000001</v>
      </c>
      <c r="D92" s="4">
        <f t="shared" si="5"/>
        <v>6.1379359062110597</v>
      </c>
      <c r="E92" s="4">
        <v>69.946690000000004</v>
      </c>
      <c r="F92" s="16">
        <v>11.395872326041818</v>
      </c>
      <c r="G92" s="4">
        <f t="shared" si="6"/>
        <v>4.9873023669526617E-2</v>
      </c>
      <c r="H92" s="4">
        <f t="shared" si="7"/>
        <v>0.56834300313319153</v>
      </c>
      <c r="I92" s="17">
        <f t="shared" si="9"/>
        <v>2.7697797559760762E-2</v>
      </c>
      <c r="J92">
        <v>14749.82</v>
      </c>
      <c r="K92">
        <f t="shared" si="8"/>
        <v>11.395872326041818</v>
      </c>
      <c r="Q92" s="20">
        <v>35885</v>
      </c>
      <c r="R92">
        <v>14749.82</v>
      </c>
    </row>
    <row r="93" spans="2:18" x14ac:dyDescent="0.25">
      <c r="B93" s="2">
        <v>35915</v>
      </c>
      <c r="C93" s="16">
        <v>12.208300000000001</v>
      </c>
      <c r="D93" s="4">
        <f t="shared" si="5"/>
        <v>6.1379348476036792</v>
      </c>
      <c r="E93" s="4">
        <v>74.933750000000003</v>
      </c>
      <c r="F93" s="16">
        <v>12.208380897194459</v>
      </c>
      <c r="G93" s="4">
        <f t="shared" si="6"/>
        <v>-1.0586073804219609E-6</v>
      </c>
      <c r="H93" s="4">
        <f t="shared" si="7"/>
        <v>-1.2923796482405427E-5</v>
      </c>
      <c r="I93" s="17">
        <f t="shared" si="9"/>
        <v>2.7697836873100234E-2</v>
      </c>
      <c r="J93">
        <v>15801.46</v>
      </c>
      <c r="K93">
        <f t="shared" si="8"/>
        <v>12.208380897194456</v>
      </c>
      <c r="Q93" s="20">
        <v>35915</v>
      </c>
      <c r="R93">
        <v>15801.46</v>
      </c>
    </row>
    <row r="94" spans="2:18" x14ac:dyDescent="0.25">
      <c r="B94" s="2">
        <v>35944</v>
      </c>
      <c r="C94" s="16">
        <v>12.604200000000001</v>
      </c>
      <c r="D94" s="4">
        <f t="shared" si="5"/>
        <v>6.1378992716713476</v>
      </c>
      <c r="E94" s="4">
        <v>77.363309999999998</v>
      </c>
      <c r="F94" s="16">
        <v>12.604212661161817</v>
      </c>
      <c r="G94" s="4">
        <f t="shared" si="6"/>
        <v>-3.5575932331610716E-5</v>
      </c>
      <c r="H94" s="4">
        <f t="shared" si="7"/>
        <v>-4.4840616629408781E-4</v>
      </c>
      <c r="I94" s="17">
        <f t="shared" si="9"/>
        <v>2.7696547954590978E-2</v>
      </c>
      <c r="J94">
        <v>16313.79</v>
      </c>
      <c r="K94">
        <f t="shared" si="8"/>
        <v>12.604212661161814</v>
      </c>
      <c r="Q94" s="20">
        <v>35944</v>
      </c>
      <c r="R94">
        <v>16313.79</v>
      </c>
    </row>
    <row r="95" spans="2:18" x14ac:dyDescent="0.25">
      <c r="B95" s="2">
        <v>35976</v>
      </c>
      <c r="C95" s="16">
        <v>15.3438</v>
      </c>
      <c r="D95" s="4">
        <f t="shared" si="5"/>
        <v>6.2192709758990601</v>
      </c>
      <c r="E95" s="4">
        <v>95.427250000000001</v>
      </c>
      <c r="F95" s="16">
        <v>15.343806074653537</v>
      </c>
      <c r="G95" s="4">
        <f t="shared" si="6"/>
        <v>8.1371704227712449E-2</v>
      </c>
      <c r="H95" s="4">
        <f t="shared" si="7"/>
        <v>1.2485511553291744</v>
      </c>
      <c r="I95" s="17">
        <f t="shared" si="9"/>
        <v>3.284050549461992E-2</v>
      </c>
      <c r="J95">
        <v>19859.68</v>
      </c>
      <c r="K95">
        <f t="shared" si="8"/>
        <v>15.34380607465353</v>
      </c>
      <c r="Q95" s="20">
        <v>35976</v>
      </c>
      <c r="R95">
        <v>19859.68</v>
      </c>
    </row>
    <row r="96" spans="2:18" x14ac:dyDescent="0.25">
      <c r="B96" s="2">
        <v>36007</v>
      </c>
      <c r="C96" s="16">
        <v>15.958300000000001</v>
      </c>
      <c r="D96" s="4">
        <f t="shared" si="5"/>
        <v>6.2193028079432011</v>
      </c>
      <c r="E96" s="4">
        <v>99.249499999999998</v>
      </c>
      <c r="F96" s="16">
        <v>15.958387174658366</v>
      </c>
      <c r="G96" s="4">
        <f t="shared" si="6"/>
        <v>3.1832044141033577E-5</v>
      </c>
      <c r="H96" s="4">
        <f t="shared" si="7"/>
        <v>5.0798531001585616E-4</v>
      </c>
      <c r="I96" s="17">
        <f t="shared" si="9"/>
        <v>3.2844671731490305E-2</v>
      </c>
      <c r="J96">
        <v>20655.14</v>
      </c>
      <c r="K96">
        <f t="shared" si="8"/>
        <v>15.958387174658359</v>
      </c>
      <c r="Q96" s="20">
        <v>36007</v>
      </c>
      <c r="R96">
        <v>20655.14</v>
      </c>
    </row>
    <row r="97" spans="2:18" x14ac:dyDescent="0.25">
      <c r="B97" s="2">
        <v>36038</v>
      </c>
      <c r="C97" s="16">
        <v>13.645800000000001</v>
      </c>
      <c r="D97" s="4">
        <f t="shared" si="5"/>
        <v>6.2193085051810808</v>
      </c>
      <c r="E97" s="4">
        <v>84.867440000000002</v>
      </c>
      <c r="F97" s="16">
        <v>13.645885363851471</v>
      </c>
      <c r="G97" s="4">
        <f t="shared" si="6"/>
        <v>5.6972378796871226E-6</v>
      </c>
      <c r="H97" s="4">
        <f t="shared" si="7"/>
        <v>7.7743368658634548E-5</v>
      </c>
      <c r="I97" s="17">
        <f t="shared" si="9"/>
        <v>3.2845682549092592E-2</v>
      </c>
      <c r="J97">
        <v>17662.04</v>
      </c>
      <c r="K97">
        <f t="shared" si="8"/>
        <v>13.645885363851464</v>
      </c>
      <c r="Q97" s="20">
        <v>36038</v>
      </c>
      <c r="R97">
        <v>17662.04</v>
      </c>
    </row>
    <row r="98" spans="2:18" x14ac:dyDescent="0.25">
      <c r="B98" s="2">
        <v>36068</v>
      </c>
      <c r="C98" s="16">
        <v>15.453100000000001</v>
      </c>
      <c r="D98" s="4">
        <f t="shared" si="5"/>
        <v>6.277142450382124</v>
      </c>
      <c r="E98" s="4">
        <v>97.001310000000004</v>
      </c>
      <c r="F98" s="16">
        <v>15.453184605726985</v>
      </c>
      <c r="G98" s="4">
        <f t="shared" si="6"/>
        <v>5.7833945201043235E-2</v>
      </c>
      <c r="H98" s="4">
        <f t="shared" si="7"/>
        <v>0.89371373858624126</v>
      </c>
      <c r="I98" s="17">
        <f t="shared" si="9"/>
        <v>3.7761089502468259E-2</v>
      </c>
      <c r="J98">
        <v>20001.25</v>
      </c>
      <c r="K98">
        <f t="shared" si="8"/>
        <v>15.453184605726976</v>
      </c>
      <c r="Q98" s="20">
        <v>36068</v>
      </c>
      <c r="R98">
        <v>20001.25</v>
      </c>
    </row>
    <row r="99" spans="2:18" x14ac:dyDescent="0.25">
      <c r="B99" s="2">
        <v>36098</v>
      </c>
      <c r="C99" s="16">
        <v>15.75</v>
      </c>
      <c r="D99" s="4">
        <f t="shared" si="5"/>
        <v>6.2771307936507927</v>
      </c>
      <c r="E99" s="4">
        <v>98.864809999999991</v>
      </c>
      <c r="F99" s="16">
        <v>15.750060360229861</v>
      </c>
      <c r="G99" s="4">
        <f t="shared" si="6"/>
        <v>-1.1656731331299852E-5</v>
      </c>
      <c r="H99" s="4">
        <f t="shared" si="7"/>
        <v>-1.8359351846797267E-4</v>
      </c>
      <c r="I99" s="17">
        <f t="shared" si="9"/>
        <v>3.7749469465657715E-2</v>
      </c>
      <c r="J99">
        <v>20385.5</v>
      </c>
      <c r="K99">
        <f t="shared" si="8"/>
        <v>15.750060360229849</v>
      </c>
      <c r="Q99" s="20">
        <v>36098</v>
      </c>
      <c r="R99">
        <v>20385.5</v>
      </c>
    </row>
    <row r="100" spans="2:18" x14ac:dyDescent="0.25">
      <c r="B100" s="2">
        <v>36129</v>
      </c>
      <c r="C100" s="16">
        <v>18.843700000000002</v>
      </c>
      <c r="D100" s="4">
        <f t="shared" si="5"/>
        <v>6.2834050637613625</v>
      </c>
      <c r="E100" s="4">
        <v>118.40260000000001</v>
      </c>
      <c r="F100" s="16">
        <v>18.843818629581353</v>
      </c>
      <c r="G100" s="4">
        <f t="shared" si="6"/>
        <v>6.2742701105698018E-3</v>
      </c>
      <c r="H100" s="4">
        <f t="shared" si="7"/>
        <v>0.11823046368254418</v>
      </c>
      <c r="I100" s="17">
        <f t="shared" si="9"/>
        <v>3.8790038440008612E-2</v>
      </c>
      <c r="J100">
        <v>24389.79</v>
      </c>
      <c r="K100">
        <f t="shared" si="8"/>
        <v>18.843818629581339</v>
      </c>
      <c r="Q100" s="20">
        <v>36129</v>
      </c>
      <c r="R100">
        <v>24389.79</v>
      </c>
    </row>
    <row r="101" spans="2:18" x14ac:dyDescent="0.25">
      <c r="B101" s="2">
        <v>36160</v>
      </c>
      <c r="C101" s="16">
        <v>23.203100000000003</v>
      </c>
      <c r="D101" s="4">
        <f t="shared" si="5"/>
        <v>6.3161818894889041</v>
      </c>
      <c r="E101" s="4">
        <v>146.55500000000001</v>
      </c>
      <c r="F101" s="16">
        <v>23.203206335409739</v>
      </c>
      <c r="G101" s="4">
        <f t="shared" si="6"/>
        <v>3.2776825727541592E-2</v>
      </c>
      <c r="H101" s="4">
        <f t="shared" si="7"/>
        <v>0.76052396503872044</v>
      </c>
      <c r="I101" s="17">
        <f t="shared" si="9"/>
        <v>3.746977136312446E-2</v>
      </c>
      <c r="J101">
        <v>30032.2</v>
      </c>
      <c r="K101">
        <f t="shared" si="8"/>
        <v>23.203206335409721</v>
      </c>
      <c r="Q101" s="20">
        <v>36160</v>
      </c>
      <c r="R101">
        <v>30032.2</v>
      </c>
    </row>
    <row r="102" spans="2:18" x14ac:dyDescent="0.25">
      <c r="B102" s="2">
        <v>36189</v>
      </c>
      <c r="C102" s="16">
        <v>27.890600000000003</v>
      </c>
      <c r="D102" s="4">
        <f t="shared" si="5"/>
        <v>6.3161817960172959</v>
      </c>
      <c r="E102" s="4">
        <v>176.16210000000001</v>
      </c>
      <c r="F102" s="16">
        <v>27.890729634458463</v>
      </c>
      <c r="G102" s="4">
        <f t="shared" si="6"/>
        <v>-9.3471608231254777E-8</v>
      </c>
      <c r="H102" s="4">
        <f t="shared" si="7"/>
        <v>-2.6069792365346348E-6</v>
      </c>
      <c r="I102" s="17">
        <f t="shared" si="9"/>
        <v>3.7464779084738664E-2</v>
      </c>
      <c r="J102">
        <v>36099.32</v>
      </c>
      <c r="K102">
        <f t="shared" si="8"/>
        <v>27.890729634458442</v>
      </c>
      <c r="Q102" s="20">
        <v>36189</v>
      </c>
      <c r="R102">
        <v>36099.32</v>
      </c>
    </row>
    <row r="103" spans="2:18" x14ac:dyDescent="0.25">
      <c r="B103" s="2">
        <v>36217</v>
      </c>
      <c r="C103" s="16">
        <v>24.453100000000003</v>
      </c>
      <c r="D103" s="4">
        <f t="shared" si="5"/>
        <v>6.3161807705362509</v>
      </c>
      <c r="E103" s="4">
        <v>154.45020000000002</v>
      </c>
      <c r="F103" s="16">
        <v>24.453213578637325</v>
      </c>
      <c r="G103" s="4">
        <f t="shared" si="6"/>
        <v>-1.0254810449694673E-6</v>
      </c>
      <c r="H103" s="4">
        <f t="shared" si="7"/>
        <v>-2.5076190540742884E-5</v>
      </c>
      <c r="I103" s="17">
        <f t="shared" si="9"/>
        <v>3.7469699705119819E-2</v>
      </c>
      <c r="J103">
        <v>31650.1</v>
      </c>
      <c r="K103">
        <f t="shared" si="8"/>
        <v>24.4532135786373</v>
      </c>
      <c r="Q103" s="20">
        <v>36217</v>
      </c>
      <c r="R103">
        <v>31650.1</v>
      </c>
    </row>
    <row r="104" spans="2:18" x14ac:dyDescent="0.25">
      <c r="B104" s="2">
        <v>36250</v>
      </c>
      <c r="C104" s="16">
        <v>27.390600000000003</v>
      </c>
      <c r="D104" s="4">
        <f t="shared" si="5"/>
        <v>6.3887830131504968</v>
      </c>
      <c r="E104" s="4">
        <v>174.99260000000001</v>
      </c>
      <c r="F104" s="16">
        <v>27.390726737167437</v>
      </c>
      <c r="G104" s="4">
        <f t="shared" si="6"/>
        <v>7.260224261424586E-2</v>
      </c>
      <c r="H104" s="4">
        <f t="shared" si="7"/>
        <v>1.9886189865497628</v>
      </c>
      <c r="I104" s="17">
        <f t="shared" si="9"/>
        <v>4.0868316445859421E-2</v>
      </c>
      <c r="J104">
        <v>35452.160000000003</v>
      </c>
      <c r="K104">
        <f t="shared" si="8"/>
        <v>27.390726737167409</v>
      </c>
      <c r="Q104" s="20">
        <v>36250</v>
      </c>
      <c r="R104">
        <v>35452.160000000003</v>
      </c>
    </row>
    <row r="105" spans="2:18" x14ac:dyDescent="0.25">
      <c r="B105" s="2">
        <v>36280</v>
      </c>
      <c r="C105" s="16">
        <v>28.515600000000003</v>
      </c>
      <c r="D105" s="4">
        <f t="shared" si="5"/>
        <v>6.3887836833172011</v>
      </c>
      <c r="E105" s="4">
        <v>182.18</v>
      </c>
      <c r="F105" s="16">
        <v>28.515733256072256</v>
      </c>
      <c r="G105" s="4">
        <f t="shared" si="6"/>
        <v>6.701667043529369E-7</v>
      </c>
      <c r="H105" s="4">
        <f t="shared" si="7"/>
        <v>1.911020567464661E-5</v>
      </c>
      <c r="I105" s="17">
        <f t="shared" si="9"/>
        <v>4.0868605148433046E-2</v>
      </c>
      <c r="J105">
        <v>36908.269999999997</v>
      </c>
      <c r="K105">
        <f t="shared" si="8"/>
        <v>28.515733256072227</v>
      </c>
      <c r="Q105" s="20">
        <v>36280</v>
      </c>
      <c r="R105">
        <v>36908.269999999997</v>
      </c>
    </row>
    <row r="106" spans="2:18" x14ac:dyDescent="0.25">
      <c r="B106" s="2">
        <v>36311</v>
      </c>
      <c r="C106" s="16">
        <v>27.25</v>
      </c>
      <c r="D106" s="4">
        <f t="shared" si="5"/>
        <v>6.3887779816513763</v>
      </c>
      <c r="E106" s="4">
        <v>174.0942</v>
      </c>
      <c r="F106" s="16">
        <v>27.250096093485936</v>
      </c>
      <c r="G106" s="4">
        <f t="shared" si="6"/>
        <v>-5.7016658248087992E-6</v>
      </c>
      <c r="H106" s="4">
        <f t="shared" si="7"/>
        <v>-1.5537039372603978E-4</v>
      </c>
      <c r="I106" s="17">
        <f t="shared" si="9"/>
        <v>4.0873709208283371E-2</v>
      </c>
      <c r="J106">
        <v>35270.14</v>
      </c>
      <c r="K106">
        <f t="shared" si="8"/>
        <v>27.250096093485915</v>
      </c>
      <c r="Q106" s="20">
        <v>36311</v>
      </c>
      <c r="R106">
        <v>35270.14</v>
      </c>
    </row>
    <row r="107" spans="2:18" x14ac:dyDescent="0.25">
      <c r="B107" s="2">
        <v>36341</v>
      </c>
      <c r="C107" s="16">
        <v>32.218800000000002</v>
      </c>
      <c r="D107" s="4">
        <f t="shared" si="5"/>
        <v>6.5020547009820344</v>
      </c>
      <c r="E107" s="4">
        <v>209.48839999999998</v>
      </c>
      <c r="F107" s="16">
        <v>32.218872953788228</v>
      </c>
      <c r="G107" s="4">
        <f t="shared" si="6"/>
        <v>0.11327671933065808</v>
      </c>
      <c r="H107" s="4">
        <f t="shared" si="7"/>
        <v>3.6496399647706066</v>
      </c>
      <c r="I107" s="17">
        <f t="shared" si="9"/>
        <v>4.5468950650135564E-2</v>
      </c>
      <c r="J107">
        <v>41701.29</v>
      </c>
      <c r="K107">
        <f t="shared" si="8"/>
        <v>32.2188729537882</v>
      </c>
      <c r="Q107" s="20">
        <v>36341</v>
      </c>
      <c r="R107">
        <v>41701.29</v>
      </c>
    </row>
    <row r="108" spans="2:18" x14ac:dyDescent="0.25">
      <c r="B108" s="2">
        <v>36371</v>
      </c>
      <c r="C108" s="16">
        <v>31.0625</v>
      </c>
      <c r="D108" s="4">
        <f t="shared" si="5"/>
        <v>6.5020651911468805</v>
      </c>
      <c r="E108" s="4">
        <v>201.97039999999998</v>
      </c>
      <c r="F108" s="16">
        <v>31.062614322275362</v>
      </c>
      <c r="G108" s="4">
        <f t="shared" si="6"/>
        <v>1.0490164846110872E-5</v>
      </c>
      <c r="H108" s="4">
        <f t="shared" si="7"/>
        <v>3.2585074553231896E-4</v>
      </c>
      <c r="I108" s="17">
        <f t="shared" si="9"/>
        <v>4.5465286373022273E-2</v>
      </c>
      <c r="J108">
        <v>40204.730000000003</v>
      </c>
      <c r="K108">
        <f t="shared" si="8"/>
        <v>31.062614322275333</v>
      </c>
      <c r="Q108" s="20">
        <v>36371</v>
      </c>
      <c r="R108">
        <v>40204.730000000003</v>
      </c>
    </row>
    <row r="109" spans="2:18" x14ac:dyDescent="0.25">
      <c r="B109" s="2">
        <v>36403</v>
      </c>
      <c r="C109" s="16">
        <v>33.906300000000002</v>
      </c>
      <c r="D109" s="4">
        <f t="shared" si="5"/>
        <v>6.502054190519166</v>
      </c>
      <c r="E109" s="4">
        <v>220.4606</v>
      </c>
      <c r="F109" s="16">
        <v>33.906378869090759</v>
      </c>
      <c r="G109" s="4">
        <f t="shared" si="6"/>
        <v>-1.1000627714530253E-5</v>
      </c>
      <c r="H109" s="4">
        <f t="shared" si="7"/>
        <v>-3.7299058347717713E-4</v>
      </c>
      <c r="I109" s="17">
        <f t="shared" si="9"/>
        <v>4.5462559881462639E-2</v>
      </c>
      <c r="J109">
        <v>43885.45</v>
      </c>
      <c r="K109">
        <f t="shared" si="8"/>
        <v>33.906378869090723</v>
      </c>
      <c r="Q109" s="20">
        <v>36403</v>
      </c>
      <c r="R109">
        <v>43885.45</v>
      </c>
    </row>
    <row r="110" spans="2:18" x14ac:dyDescent="0.25">
      <c r="B110" s="2">
        <v>36433</v>
      </c>
      <c r="C110" s="16">
        <v>34.281300000000002</v>
      </c>
      <c r="D110" s="4">
        <f t="shared" si="5"/>
        <v>6.5020550562551591</v>
      </c>
      <c r="E110" s="4">
        <v>222.8989</v>
      </c>
      <c r="F110" s="16">
        <v>34.281373315949601</v>
      </c>
      <c r="G110" s="4">
        <f t="shared" si="6"/>
        <v>8.6573599311634553E-7</v>
      </c>
      <c r="H110" s="4">
        <f t="shared" si="7"/>
        <v>2.9678555300819378E-5</v>
      </c>
      <c r="I110" s="17">
        <f t="shared" si="9"/>
        <v>3.583041290696598E-2</v>
      </c>
      <c r="J110">
        <v>44370.81</v>
      </c>
      <c r="K110">
        <f t="shared" si="8"/>
        <v>34.281373315949573</v>
      </c>
      <c r="Q110" s="20">
        <v>36433</v>
      </c>
      <c r="R110">
        <v>44370.81</v>
      </c>
    </row>
    <row r="111" spans="2:18" x14ac:dyDescent="0.25">
      <c r="B111" s="2">
        <v>36462</v>
      </c>
      <c r="C111" s="16">
        <v>37</v>
      </c>
      <c r="D111" s="4">
        <f t="shared" si="5"/>
        <v>6.5950216216216218</v>
      </c>
      <c r="E111" s="4">
        <v>244.01580000000001</v>
      </c>
      <c r="F111" s="16">
        <v>37.000137138442241</v>
      </c>
      <c r="G111" s="4">
        <f t="shared" si="6"/>
        <v>9.2966565366462639E-2</v>
      </c>
      <c r="H111" s="4">
        <f t="shared" si="7"/>
        <v>3.4397629185591176</v>
      </c>
      <c r="I111" s="17">
        <f t="shared" si="9"/>
        <v>5.0642696228724526E-2</v>
      </c>
      <c r="J111">
        <v>47889.74</v>
      </c>
      <c r="K111">
        <f t="shared" si="8"/>
        <v>37.000137138442206</v>
      </c>
      <c r="Q111" s="20">
        <v>36462</v>
      </c>
      <c r="R111">
        <v>47889.74</v>
      </c>
    </row>
    <row r="112" spans="2:18" x14ac:dyDescent="0.25">
      <c r="B112" s="2">
        <v>36494</v>
      </c>
      <c r="C112" s="16">
        <v>44.593800000000002</v>
      </c>
      <c r="D112" s="4">
        <f t="shared" si="5"/>
        <v>6.5950132081141319</v>
      </c>
      <c r="E112" s="4">
        <v>294.0967</v>
      </c>
      <c r="F112" s="16">
        <v>44.593913757303611</v>
      </c>
      <c r="G112" s="4">
        <f t="shared" si="6"/>
        <v>-8.4135074898128437E-6</v>
      </c>
      <c r="H112" s="4">
        <f t="shared" si="7"/>
        <v>-3.7519027029921602E-4</v>
      </c>
      <c r="I112" s="17">
        <f t="shared" si="9"/>
        <v>4.959224197560097E-2</v>
      </c>
      <c r="J112">
        <v>57718.46</v>
      </c>
      <c r="K112">
        <f t="shared" si="8"/>
        <v>44.593913757303568</v>
      </c>
      <c r="Q112" s="20">
        <v>36494</v>
      </c>
      <c r="R112">
        <v>57718.46</v>
      </c>
    </row>
    <row r="113" spans="2:18" x14ac:dyDescent="0.25">
      <c r="B113" s="2">
        <v>36525</v>
      </c>
      <c r="C113" s="16">
        <v>53.5625</v>
      </c>
      <c r="D113" s="4">
        <f t="shared" si="5"/>
        <v>6.8424382730455076</v>
      </c>
      <c r="E113" s="4">
        <v>366.49810000000002</v>
      </c>
      <c r="F113" s="16">
        <v>53.562651987058793</v>
      </c>
      <c r="G113" s="4">
        <f t="shared" si="6"/>
        <v>0.24742506493137562</v>
      </c>
      <c r="H113" s="4">
        <f t="shared" si="7"/>
        <v>13.252705040386806</v>
      </c>
      <c r="I113" s="17">
        <f t="shared" si="9"/>
        <v>8.3318750593990076E-2</v>
      </c>
      <c r="J113">
        <v>69326.81</v>
      </c>
      <c r="K113">
        <f t="shared" si="8"/>
        <v>53.562651987058743</v>
      </c>
      <c r="Q113" s="20">
        <v>36525</v>
      </c>
      <c r="R113">
        <v>69326.81</v>
      </c>
    </row>
    <row r="114" spans="2:18" x14ac:dyDescent="0.25">
      <c r="B114" s="2">
        <v>36556</v>
      </c>
      <c r="C114" s="16">
        <v>54.75</v>
      </c>
      <c r="D114" s="4">
        <f t="shared" si="5"/>
        <v>6.8424383561643829</v>
      </c>
      <c r="E114" s="4">
        <v>374.62349999999998</v>
      </c>
      <c r="F114" s="16">
        <v>54.75015500507029</v>
      </c>
      <c r="G114" s="4">
        <f t="shared" si="6"/>
        <v>8.3118875338072939E-8</v>
      </c>
      <c r="H114" s="4">
        <f t="shared" si="7"/>
        <v>4.5507584247594934E-6</v>
      </c>
      <c r="I114" s="17">
        <f t="shared" si="9"/>
        <v>8.33187797854269E-2</v>
      </c>
      <c r="J114">
        <v>70863.81</v>
      </c>
      <c r="K114">
        <f t="shared" si="8"/>
        <v>54.750155005070241</v>
      </c>
      <c r="Q114" s="20">
        <v>36556</v>
      </c>
      <c r="R114">
        <v>70863.81</v>
      </c>
    </row>
    <row r="115" spans="2:18" x14ac:dyDescent="0.25">
      <c r="B115" s="2">
        <v>36585</v>
      </c>
      <c r="C115" s="16">
        <v>66.093800000000002</v>
      </c>
      <c r="D115" s="4">
        <f t="shared" si="5"/>
        <v>6.8424330270010199</v>
      </c>
      <c r="E115" s="4">
        <v>452.24240000000003</v>
      </c>
      <c r="F115" s="16">
        <v>66.093968805833256</v>
      </c>
      <c r="G115" s="4">
        <f t="shared" si="6"/>
        <v>-5.3291633630436763E-6</v>
      </c>
      <c r="H115" s="4">
        <f t="shared" si="7"/>
        <v>-3.5222465748433612E-4</v>
      </c>
      <c r="I115" s="17">
        <f t="shared" si="9"/>
        <v>8.3318111938726069E-2</v>
      </c>
      <c r="J115">
        <v>85546.25</v>
      </c>
      <c r="K115">
        <f t="shared" si="8"/>
        <v>66.0939688058332</v>
      </c>
      <c r="Q115" s="20">
        <v>36585</v>
      </c>
      <c r="R115">
        <v>85546.25</v>
      </c>
    </row>
    <row r="116" spans="2:18" x14ac:dyDescent="0.25">
      <c r="B116" s="2">
        <v>36616</v>
      </c>
      <c r="C116" s="16">
        <v>77.3125</v>
      </c>
      <c r="D116" s="4">
        <f t="shared" si="5"/>
        <v>6.842430396119644</v>
      </c>
      <c r="E116" s="4">
        <v>529.00540000000001</v>
      </c>
      <c r="F116" s="16">
        <v>77.31278188227347</v>
      </c>
      <c r="G116" s="4">
        <f t="shared" si="6"/>
        <v>-2.6308813758646465E-6</v>
      </c>
      <c r="H116" s="4">
        <f t="shared" si="7"/>
        <v>-2.0340001637153549E-4</v>
      </c>
      <c r="I116" s="17">
        <f t="shared" si="9"/>
        <v>7.1006854049569634E-2</v>
      </c>
      <c r="J116">
        <v>100066.9</v>
      </c>
      <c r="K116">
        <f t="shared" si="8"/>
        <v>77.312781882273384</v>
      </c>
      <c r="Q116" s="20">
        <v>36616</v>
      </c>
      <c r="R116">
        <v>100066.9</v>
      </c>
    </row>
    <row r="117" spans="2:18" x14ac:dyDescent="0.25">
      <c r="B117" s="2">
        <v>36644</v>
      </c>
      <c r="C117" s="16">
        <v>69.328100000000006</v>
      </c>
      <c r="D117" s="4">
        <f t="shared" si="5"/>
        <v>6.8424332990518995</v>
      </c>
      <c r="E117" s="4">
        <v>474.37290000000002</v>
      </c>
      <c r="F117" s="16">
        <v>69.328357718866243</v>
      </c>
      <c r="G117" s="4">
        <f t="shared" si="6"/>
        <v>2.9029322554663395E-6</v>
      </c>
      <c r="H117" s="4">
        <f t="shared" si="7"/>
        <v>2.0125477770019596E-4</v>
      </c>
      <c r="I117" s="17">
        <f t="shared" si="9"/>
        <v>7.1007196083238355E-2</v>
      </c>
      <c r="J117">
        <v>89732.56</v>
      </c>
      <c r="K117">
        <f t="shared" si="8"/>
        <v>69.328357718866172</v>
      </c>
      <c r="Q117" s="20">
        <v>36644</v>
      </c>
      <c r="R117">
        <v>89732.56</v>
      </c>
    </row>
    <row r="118" spans="2:18" x14ac:dyDescent="0.25">
      <c r="B118" s="2">
        <v>36677</v>
      </c>
      <c r="C118" s="16">
        <v>56.9375</v>
      </c>
      <c r="D118" s="4">
        <f t="shared" si="5"/>
        <v>6.9561308452250277</v>
      </c>
      <c r="E118" s="4">
        <v>396.06470000000002</v>
      </c>
      <c r="F118" s="16">
        <v>56.937710174320387</v>
      </c>
      <c r="G118" s="4">
        <f t="shared" si="6"/>
        <v>0.11369754617312822</v>
      </c>
      <c r="H118" s="4">
        <f t="shared" si="7"/>
        <v>6.4736540352324878</v>
      </c>
      <c r="I118" s="17">
        <f t="shared" si="9"/>
        <v>8.8804598501167842E-2</v>
      </c>
      <c r="J118">
        <v>73695.19</v>
      </c>
      <c r="K118">
        <f t="shared" si="8"/>
        <v>56.93771017432033</v>
      </c>
      <c r="Q118" s="20">
        <v>36677</v>
      </c>
      <c r="R118">
        <v>73695.19</v>
      </c>
    </row>
    <row r="119" spans="2:18" x14ac:dyDescent="0.25">
      <c r="B119" s="2">
        <v>36707</v>
      </c>
      <c r="C119" s="16">
        <v>63.5625</v>
      </c>
      <c r="D119" s="4">
        <f t="shared" si="5"/>
        <v>7.0238505408062935</v>
      </c>
      <c r="E119" s="4">
        <v>446.45350000000002</v>
      </c>
      <c r="F119" s="16">
        <v>63.562702206770048</v>
      </c>
      <c r="G119" s="4">
        <f t="shared" si="6"/>
        <v>6.7719695581265782E-2</v>
      </c>
      <c r="H119" s="4">
        <f t="shared" si="7"/>
        <v>4.3044331503842059</v>
      </c>
      <c r="I119" s="17">
        <f t="shared" si="9"/>
        <v>8.0250915106181653E-2</v>
      </c>
      <c r="J119">
        <v>82270</v>
      </c>
      <c r="K119">
        <f t="shared" si="8"/>
        <v>63.562702206769984</v>
      </c>
      <c r="Q119" s="20">
        <v>36707</v>
      </c>
      <c r="R119">
        <v>82270</v>
      </c>
    </row>
    <row r="120" spans="2:18" x14ac:dyDescent="0.25">
      <c r="B120" s="2">
        <v>36738</v>
      </c>
      <c r="C120" s="16">
        <v>65.4375</v>
      </c>
      <c r="D120" s="4">
        <f t="shared" si="5"/>
        <v>7.0238517669531992</v>
      </c>
      <c r="E120" s="4">
        <v>459.62329999999997</v>
      </c>
      <c r="F120" s="16">
        <v>65.43773624993969</v>
      </c>
      <c r="G120" s="4">
        <f t="shared" si="6"/>
        <v>1.2261469057861518E-6</v>
      </c>
      <c r="H120" s="4">
        <f t="shared" si="7"/>
        <v>8.023598814738131E-5</v>
      </c>
      <c r="I120" s="17">
        <f t="shared" si="9"/>
        <v>8.0249360851806895E-2</v>
      </c>
      <c r="J120">
        <v>84696.88</v>
      </c>
      <c r="K120">
        <f t="shared" si="8"/>
        <v>65.437736249939633</v>
      </c>
      <c r="Q120" s="20">
        <v>36738</v>
      </c>
      <c r="R120">
        <v>84696.88</v>
      </c>
    </row>
    <row r="121" spans="2:18" x14ac:dyDescent="0.25">
      <c r="B121" s="2">
        <v>36769</v>
      </c>
      <c r="C121" s="16">
        <v>68.625</v>
      </c>
      <c r="D121" s="4">
        <f t="shared" si="5"/>
        <v>7.0238513661202182</v>
      </c>
      <c r="E121" s="4">
        <v>482.01179999999999</v>
      </c>
      <c r="F121" s="16">
        <v>68.625235404896472</v>
      </c>
      <c r="G121" s="4">
        <f t="shared" si="6"/>
        <v>-4.0083298102899789E-7</v>
      </c>
      <c r="H121" s="4">
        <f t="shared" si="7"/>
        <v>-2.750716332311498E-5</v>
      </c>
      <c r="I121" s="17">
        <f t="shared" si="9"/>
        <v>8.0251126845712895E-2</v>
      </c>
      <c r="J121">
        <v>88822.5</v>
      </c>
      <c r="K121">
        <f t="shared" si="8"/>
        <v>68.625235404896415</v>
      </c>
      <c r="Q121" s="20">
        <v>36769</v>
      </c>
      <c r="R121">
        <v>88822.5</v>
      </c>
    </row>
    <row r="122" spans="2:18" x14ac:dyDescent="0.25">
      <c r="B122" s="2">
        <v>36798</v>
      </c>
      <c r="C122" s="16">
        <v>55.25</v>
      </c>
      <c r="D122" s="4">
        <f t="shared" si="5"/>
        <v>7.0238515837104067</v>
      </c>
      <c r="E122" s="4">
        <v>388.06779999999998</v>
      </c>
      <c r="F122" s="16">
        <v>55.250181080689586</v>
      </c>
      <c r="G122" s="4">
        <f t="shared" si="6"/>
        <v>2.1759018853373391E-7</v>
      </c>
      <c r="H122" s="4">
        <f t="shared" si="7"/>
        <v>1.2021857916488798E-5</v>
      </c>
      <c r="I122" s="17">
        <f t="shared" si="9"/>
        <v>8.0251016477208115E-2</v>
      </c>
      <c r="J122">
        <v>71511</v>
      </c>
      <c r="K122">
        <f t="shared" si="8"/>
        <v>55.250181080689551</v>
      </c>
      <c r="Q122" s="20">
        <v>36798</v>
      </c>
      <c r="R122">
        <v>71511</v>
      </c>
    </row>
    <row r="123" spans="2:18" x14ac:dyDescent="0.25">
      <c r="B123" s="2">
        <v>36830</v>
      </c>
      <c r="C123" s="16">
        <v>53.875</v>
      </c>
      <c r="D123" s="4">
        <f t="shared" si="5"/>
        <v>7.0238496519721583</v>
      </c>
      <c r="E123" s="4">
        <v>378.40990000000005</v>
      </c>
      <c r="F123" s="16">
        <v>53.87517311313924</v>
      </c>
      <c r="G123" s="4">
        <f t="shared" si="6"/>
        <v>-1.9317382484729251E-6</v>
      </c>
      <c r="H123" s="4">
        <f t="shared" si="7"/>
        <v>-1.0407239813647884E-4</v>
      </c>
      <c r="I123" s="17">
        <f t="shared" si="9"/>
        <v>6.5022990818503823E-2</v>
      </c>
      <c r="J123">
        <v>69731.31</v>
      </c>
      <c r="K123">
        <f t="shared" si="8"/>
        <v>53.875173113139212</v>
      </c>
      <c r="Q123" s="20">
        <v>36830</v>
      </c>
      <c r="R123">
        <v>69731.31</v>
      </c>
    </row>
    <row r="124" spans="2:18" x14ac:dyDescent="0.25">
      <c r="B124" s="2">
        <v>36860</v>
      </c>
      <c r="C124" s="16">
        <v>47.875</v>
      </c>
      <c r="D124" s="4">
        <f t="shared" si="5"/>
        <v>7.023849608355091</v>
      </c>
      <c r="E124" s="4">
        <v>336.26679999999999</v>
      </c>
      <c r="F124" s="16">
        <v>47.875176976193956</v>
      </c>
      <c r="G124" s="4">
        <f t="shared" si="6"/>
        <v>-4.3617067291279454E-8</v>
      </c>
      <c r="H124" s="4">
        <f t="shared" si="7"/>
        <v>-2.0881670965700039E-6</v>
      </c>
      <c r="I124" s="17">
        <f t="shared" si="9"/>
        <v>6.5024342894922871E-2</v>
      </c>
      <c r="J124">
        <v>61965.440000000002</v>
      </c>
      <c r="K124">
        <f t="shared" si="8"/>
        <v>47.87517697619392</v>
      </c>
      <c r="Q124" s="20">
        <v>36860</v>
      </c>
      <c r="R124">
        <v>61965.440000000002</v>
      </c>
    </row>
    <row r="125" spans="2:18" x14ac:dyDescent="0.25">
      <c r="B125" s="2">
        <v>36889</v>
      </c>
      <c r="C125" s="16">
        <v>38.25</v>
      </c>
      <c r="D125" s="4">
        <f t="shared" si="5"/>
        <v>7.0238509803921572</v>
      </c>
      <c r="E125" s="4">
        <v>268.66230000000002</v>
      </c>
      <c r="F125" s="16">
        <v>38.250144381669827</v>
      </c>
      <c r="G125" s="4">
        <f t="shared" si="6"/>
        <v>1.3720370661829406E-6</v>
      </c>
      <c r="H125" s="4">
        <f t="shared" si="7"/>
        <v>5.2480417781497479E-5</v>
      </c>
      <c r="I125" s="17">
        <f t="shared" si="9"/>
        <v>2.6512874520372431E-2</v>
      </c>
      <c r="J125">
        <v>49507.64</v>
      </c>
      <c r="K125">
        <f t="shared" si="8"/>
        <v>38.250144381669799</v>
      </c>
      <c r="Q125" s="20">
        <v>36889</v>
      </c>
      <c r="R125">
        <v>49507.64</v>
      </c>
    </row>
    <row r="126" spans="2:18" x14ac:dyDescent="0.25">
      <c r="B126" s="2">
        <v>36922</v>
      </c>
      <c r="C126" s="16">
        <v>37.4375</v>
      </c>
      <c r="D126" s="4">
        <f t="shared" si="5"/>
        <v>7.1971472454090151</v>
      </c>
      <c r="E126" s="4">
        <v>269.44319999999999</v>
      </c>
      <c r="F126" s="16">
        <v>37.437635810517186</v>
      </c>
      <c r="G126" s="4">
        <f t="shared" si="6"/>
        <v>0.17329626501685791</v>
      </c>
      <c r="H126" s="4">
        <f t="shared" si="7"/>
        <v>6.4877789215686184</v>
      </c>
      <c r="I126" s="17">
        <f t="shared" si="9"/>
        <v>5.1839544732627862E-2</v>
      </c>
      <c r="J126">
        <v>48456</v>
      </c>
      <c r="K126">
        <f t="shared" si="8"/>
        <v>37.437635810517165</v>
      </c>
      <c r="Q126" s="20">
        <v>36922</v>
      </c>
      <c r="R126">
        <v>48456</v>
      </c>
    </row>
    <row r="127" spans="2:18" x14ac:dyDescent="0.25">
      <c r="B127" s="2">
        <v>36950</v>
      </c>
      <c r="C127" s="16">
        <v>23.6875</v>
      </c>
      <c r="D127" s="4">
        <f t="shared" si="5"/>
        <v>7.1971461741424791</v>
      </c>
      <c r="E127" s="4">
        <v>170.48239999999998</v>
      </c>
      <c r="F127" s="16">
        <v>23.687587039451454</v>
      </c>
      <c r="G127" s="4">
        <f t="shared" si="6"/>
        <v>-1.0712665359235984E-6</v>
      </c>
      <c r="H127" s="4">
        <f t="shared" si="7"/>
        <v>-2.5375626069690238E-5</v>
      </c>
      <c r="I127" s="17">
        <f t="shared" si="9"/>
        <v>5.1840207385548398E-2</v>
      </c>
      <c r="J127">
        <v>30659.14</v>
      </c>
      <c r="K127">
        <f t="shared" si="8"/>
        <v>23.687587039451447</v>
      </c>
      <c r="Q127" s="20">
        <v>36950</v>
      </c>
      <c r="R127">
        <v>30659.14</v>
      </c>
    </row>
    <row r="128" spans="2:18" x14ac:dyDescent="0.25">
      <c r="B128" s="2">
        <v>36980</v>
      </c>
      <c r="C128" s="16">
        <v>15.8125</v>
      </c>
      <c r="D128" s="4">
        <f t="shared" si="5"/>
        <v>7.2763889328063245</v>
      </c>
      <c r="E128" s="4">
        <v>115.0579</v>
      </c>
      <c r="F128" s="16">
        <v>15.812556859336524</v>
      </c>
      <c r="G128" s="4">
        <f t="shared" si="6"/>
        <v>7.9242758663845336E-2</v>
      </c>
      <c r="H128" s="4">
        <f t="shared" si="7"/>
        <v>1.2530261213720544</v>
      </c>
      <c r="I128" s="17">
        <f t="shared" si="9"/>
        <v>6.3421695445053938E-2</v>
      </c>
      <c r="J128">
        <v>20466.39</v>
      </c>
      <c r="K128">
        <f t="shared" si="8"/>
        <v>15.812556859336521</v>
      </c>
      <c r="Q128" s="20">
        <v>36980</v>
      </c>
      <c r="R128">
        <v>20466.39</v>
      </c>
    </row>
    <row r="129" spans="2:18" x14ac:dyDescent="0.25">
      <c r="B129" s="2">
        <v>37011</v>
      </c>
      <c r="C129" s="16">
        <v>16.98</v>
      </c>
      <c r="D129" s="4">
        <f t="shared" si="5"/>
        <v>7.276389870435807</v>
      </c>
      <c r="E129" s="4">
        <v>123.5531</v>
      </c>
      <c r="F129" s="16">
        <v>16.980056980056982</v>
      </c>
      <c r="G129" s="4">
        <f t="shared" si="6"/>
        <v>9.3762948250031286E-7</v>
      </c>
      <c r="H129" s="4">
        <f t="shared" si="7"/>
        <v>1.5920948612855314E-5</v>
      </c>
      <c r="I129" s="17">
        <f t="shared" si="9"/>
        <v>6.3421381315333702E-2</v>
      </c>
      <c r="J129">
        <v>21977.5</v>
      </c>
      <c r="K129">
        <f t="shared" si="8"/>
        <v>16.980056980056979</v>
      </c>
      <c r="Q129" s="20">
        <v>37011</v>
      </c>
      <c r="R129">
        <v>21977.5</v>
      </c>
    </row>
    <row r="130" spans="2:18" x14ac:dyDescent="0.25">
      <c r="B130" s="2">
        <v>37042</v>
      </c>
      <c r="C130" s="16">
        <v>19.260000000000002</v>
      </c>
      <c r="D130" s="4">
        <f t="shared" si="5"/>
        <v>7.276391484942887</v>
      </c>
      <c r="E130" s="4">
        <v>140.14330000000001</v>
      </c>
      <c r="F130" s="16">
        <v>19.260062774639049</v>
      </c>
      <c r="G130" s="4">
        <f t="shared" si="6"/>
        <v>1.6145070800277495E-6</v>
      </c>
      <c r="H130" s="4">
        <f t="shared" si="7"/>
        <v>3.1095406361334454E-5</v>
      </c>
      <c r="I130" s="17">
        <f t="shared" si="9"/>
        <v>4.6040053996065922E-2</v>
      </c>
      <c r="J130">
        <v>24928.54</v>
      </c>
      <c r="K130">
        <f t="shared" si="8"/>
        <v>19.260062774639046</v>
      </c>
      <c r="Q130" s="20">
        <v>37042</v>
      </c>
      <c r="R130">
        <v>24928.54</v>
      </c>
    </row>
    <row r="131" spans="2:18" x14ac:dyDescent="0.25">
      <c r="B131" s="2">
        <v>37071</v>
      </c>
      <c r="C131" s="16">
        <v>18.2</v>
      </c>
      <c r="D131" s="4">
        <f t="shared" si="5"/>
        <v>7.3189670329670342</v>
      </c>
      <c r="E131" s="4">
        <v>133.20520000000002</v>
      </c>
      <c r="F131" s="16">
        <v>18.200063740402726</v>
      </c>
      <c r="G131" s="4">
        <f t="shared" si="6"/>
        <v>4.2575548024147203E-2</v>
      </c>
      <c r="H131" s="4">
        <f t="shared" si="7"/>
        <v>0.77487497403947903</v>
      </c>
      <c r="I131" s="17">
        <f t="shared" si="9"/>
        <v>4.2016339961422844E-2</v>
      </c>
      <c r="J131">
        <v>23556.57</v>
      </c>
      <c r="K131">
        <f t="shared" si="8"/>
        <v>18.200063740402722</v>
      </c>
      <c r="Q131" s="20">
        <v>37071</v>
      </c>
      <c r="R131">
        <v>23556.57</v>
      </c>
    </row>
    <row r="132" spans="2:18" x14ac:dyDescent="0.25">
      <c r="B132" s="2">
        <v>37103</v>
      </c>
      <c r="C132" s="16">
        <v>19.220000000000002</v>
      </c>
      <c r="D132" s="4">
        <f t="shared" si="5"/>
        <v>7.3189594172736721</v>
      </c>
      <c r="E132" s="4">
        <v>140.6704</v>
      </c>
      <c r="F132" s="16">
        <v>19.220056980056981</v>
      </c>
      <c r="G132" s="4">
        <f t="shared" si="6"/>
        <v>-7.615693362161835E-6</v>
      </c>
      <c r="H132" s="4">
        <f t="shared" si="7"/>
        <v>-1.4637362642075049E-4</v>
      </c>
      <c r="I132" s="17">
        <f t="shared" si="9"/>
        <v>4.2015073795967028E-2</v>
      </c>
      <c r="J132">
        <v>24876.76</v>
      </c>
      <c r="K132">
        <f t="shared" si="8"/>
        <v>19.220056980056977</v>
      </c>
      <c r="Q132" s="20">
        <v>37103</v>
      </c>
      <c r="R132">
        <v>24876.76</v>
      </c>
    </row>
    <row r="133" spans="2:18" x14ac:dyDescent="0.25">
      <c r="B133" s="2">
        <v>37134</v>
      </c>
      <c r="C133" s="16">
        <v>16.330000000000002</v>
      </c>
      <c r="D133" s="4">
        <f t="shared" si="5"/>
        <v>7.318958971218616</v>
      </c>
      <c r="E133" s="4">
        <v>119.51860000000001</v>
      </c>
      <c r="F133" s="16">
        <v>16.330043942247332</v>
      </c>
      <c r="G133" s="4">
        <f t="shared" si="6"/>
        <v>-4.4605505600259221E-7</v>
      </c>
      <c r="H133" s="4">
        <f t="shared" si="7"/>
        <v>-7.2840790645223319E-6</v>
      </c>
      <c r="I133" s="17">
        <f t="shared" si="9"/>
        <v>4.2015069755299672E-2</v>
      </c>
      <c r="J133">
        <v>21136.18</v>
      </c>
      <c r="K133">
        <f t="shared" si="8"/>
        <v>16.330043942247332</v>
      </c>
      <c r="Q133" s="20">
        <v>37134</v>
      </c>
      <c r="R133">
        <v>21136.18</v>
      </c>
    </row>
    <row r="134" spans="2:18" x14ac:dyDescent="0.25">
      <c r="B134" s="2">
        <v>37162</v>
      </c>
      <c r="C134" s="16">
        <v>12.18</v>
      </c>
      <c r="D134" s="4">
        <f t="shared" ref="D134:D197" si="10">E134/C134</f>
        <v>7.3340106732348112</v>
      </c>
      <c r="E134" s="4">
        <v>89.328249999999997</v>
      </c>
      <c r="F134" s="16">
        <v>12.180041527838139</v>
      </c>
      <c r="G134" s="4">
        <f t="shared" si="6"/>
        <v>1.5051702016195101E-2</v>
      </c>
      <c r="H134" s="4">
        <f t="shared" si="7"/>
        <v>0.18332973055725632</v>
      </c>
      <c r="I134" s="17">
        <f t="shared" si="9"/>
        <v>4.4157978827986666E-2</v>
      </c>
      <c r="J134">
        <v>15764.78</v>
      </c>
      <c r="K134">
        <f t="shared" si="8"/>
        <v>12.180041527838139</v>
      </c>
      <c r="Q134" s="20">
        <v>37162</v>
      </c>
      <c r="R134">
        <v>15764.78</v>
      </c>
    </row>
    <row r="135" spans="2:18" x14ac:dyDescent="0.25">
      <c r="B135" s="2">
        <v>37195</v>
      </c>
      <c r="C135" s="16">
        <v>16.920000000000002</v>
      </c>
      <c r="D135" s="4">
        <f t="shared" si="10"/>
        <v>7.3340130023640651</v>
      </c>
      <c r="E135" s="4">
        <v>124.0915</v>
      </c>
      <c r="F135" s="16">
        <v>16.920056014293305</v>
      </c>
      <c r="G135" s="4">
        <f t="shared" ref="G135:G198" si="11">D135-D134</f>
        <v>2.3291292539084907E-6</v>
      </c>
      <c r="H135" s="4">
        <f t="shared" ref="H135:H198" si="12">G135*C135</f>
        <v>3.9408866976131666E-5</v>
      </c>
      <c r="I135" s="17">
        <f t="shared" si="9"/>
        <v>4.4158597601077432E-2</v>
      </c>
      <c r="J135">
        <v>21899.84</v>
      </c>
      <c r="K135">
        <f t="shared" ref="K135:K198" si="13">J135/J134*K134</f>
        <v>16.920056014293301</v>
      </c>
      <c r="Q135" s="20">
        <v>37195</v>
      </c>
      <c r="R135">
        <v>21899.84</v>
      </c>
    </row>
    <row r="136" spans="2:18" x14ac:dyDescent="0.25">
      <c r="B136" s="2">
        <v>37225</v>
      </c>
      <c r="C136" s="16">
        <v>20.440000000000001</v>
      </c>
      <c r="D136" s="4">
        <f t="shared" si="10"/>
        <v>7.3349021526418783</v>
      </c>
      <c r="E136" s="4">
        <v>149.9254</v>
      </c>
      <c r="F136" s="16">
        <v>20.440063740402724</v>
      </c>
      <c r="G136" s="4">
        <f t="shared" si="11"/>
        <v>8.8915027781322209E-4</v>
      </c>
      <c r="H136" s="4">
        <f t="shared" si="12"/>
        <v>1.817423167850226E-2</v>
      </c>
      <c r="I136" s="17">
        <f t="shared" si="9"/>
        <v>4.4285194249714666E-2</v>
      </c>
      <c r="J136">
        <v>26455.83</v>
      </c>
      <c r="K136">
        <f t="shared" si="13"/>
        <v>20.440063740402724</v>
      </c>
      <c r="Q136" s="20">
        <v>37225</v>
      </c>
      <c r="R136">
        <v>26455.83</v>
      </c>
    </row>
    <row r="137" spans="2:18" x14ac:dyDescent="0.25">
      <c r="B137" s="2">
        <v>37256</v>
      </c>
      <c r="C137" s="16">
        <v>18.11</v>
      </c>
      <c r="D137" s="4">
        <f t="shared" si="10"/>
        <v>7.334903368304805</v>
      </c>
      <c r="E137" s="4">
        <v>132.83510000000001</v>
      </c>
      <c r="F137" s="16">
        <v>18.110054565647783</v>
      </c>
      <c r="G137" s="4">
        <f t="shared" si="11"/>
        <v>1.2156629267678909E-6</v>
      </c>
      <c r="H137" s="4">
        <f t="shared" si="12"/>
        <v>2.2015655603766505E-5</v>
      </c>
      <c r="I137" s="17">
        <f t="shared" si="9"/>
        <v>4.4285163335751943E-2</v>
      </c>
      <c r="J137">
        <v>23440.07</v>
      </c>
      <c r="K137">
        <f t="shared" si="13"/>
        <v>18.110054565647786</v>
      </c>
      <c r="Q137" s="20">
        <v>37256</v>
      </c>
      <c r="R137">
        <v>23440.07</v>
      </c>
    </row>
    <row r="138" spans="2:18" x14ac:dyDescent="0.25">
      <c r="B138" s="2">
        <v>37287</v>
      </c>
      <c r="C138" s="16">
        <v>19.8</v>
      </c>
      <c r="D138" s="4">
        <f t="shared" si="10"/>
        <v>7.33490404040404</v>
      </c>
      <c r="E138" s="4">
        <v>145.2311</v>
      </c>
      <c r="F138" s="16">
        <v>19.8000560142933</v>
      </c>
      <c r="G138" s="4">
        <f t="shared" si="11"/>
        <v>6.7209923493294355E-7</v>
      </c>
      <c r="H138" s="4">
        <f t="shared" si="12"/>
        <v>1.3307564851672283E-5</v>
      </c>
      <c r="I138" s="17">
        <f t="shared" si="9"/>
        <v>1.9140471953369875E-2</v>
      </c>
      <c r="J138">
        <v>25627.46</v>
      </c>
      <c r="K138">
        <f t="shared" si="13"/>
        <v>19.8000560142933</v>
      </c>
      <c r="Q138" s="20">
        <v>37287</v>
      </c>
      <c r="R138">
        <v>25627.46</v>
      </c>
    </row>
    <row r="139" spans="2:18" x14ac:dyDescent="0.25">
      <c r="B139" s="2">
        <v>37315</v>
      </c>
      <c r="C139" s="16">
        <v>14.270000000000001</v>
      </c>
      <c r="D139" s="4">
        <f t="shared" si="10"/>
        <v>7.3214996496145757</v>
      </c>
      <c r="E139" s="4">
        <v>104.4778</v>
      </c>
      <c r="F139" s="16">
        <v>14.270054565647785</v>
      </c>
      <c r="G139" s="4">
        <f t="shared" si="11"/>
        <v>-1.3404390789464316E-2</v>
      </c>
      <c r="H139" s="4">
        <f t="shared" si="12"/>
        <v>-0.19128065656565579</v>
      </c>
      <c r="I139" s="17">
        <f t="shared" si="9"/>
        <v>1.7278164492318782E-2</v>
      </c>
      <c r="J139">
        <v>18469.91</v>
      </c>
      <c r="K139">
        <f t="shared" si="13"/>
        <v>14.270054565647785</v>
      </c>
      <c r="Q139" s="20">
        <v>37315</v>
      </c>
      <c r="R139">
        <v>18469.91</v>
      </c>
    </row>
    <row r="140" spans="2:18" x14ac:dyDescent="0.25">
      <c r="B140" s="2">
        <v>37344</v>
      </c>
      <c r="C140" s="16">
        <v>16.93</v>
      </c>
      <c r="D140" s="4">
        <f t="shared" si="10"/>
        <v>7.3214943886591861</v>
      </c>
      <c r="E140" s="4">
        <v>123.95290000000001</v>
      </c>
      <c r="F140" s="16">
        <v>16.930053599884108</v>
      </c>
      <c r="G140" s="4">
        <f t="shared" si="11"/>
        <v>-5.2609553895521799E-6</v>
      </c>
      <c r="H140" s="4">
        <f t="shared" si="12"/>
        <v>-8.9067974745118408E-5</v>
      </c>
      <c r="I140" s="17">
        <f t="shared" si="9"/>
        <v>6.1988791788600839E-3</v>
      </c>
      <c r="J140">
        <v>21912.78</v>
      </c>
      <c r="K140">
        <f t="shared" si="13"/>
        <v>16.930053599884108</v>
      </c>
      <c r="Q140" s="20">
        <v>37344</v>
      </c>
      <c r="R140">
        <v>21912.78</v>
      </c>
    </row>
    <row r="141" spans="2:18" x14ac:dyDescent="0.25">
      <c r="B141" s="2">
        <v>37376</v>
      </c>
      <c r="C141" s="16">
        <v>14.65</v>
      </c>
      <c r="D141" s="4">
        <f t="shared" si="10"/>
        <v>7.3214948805460747</v>
      </c>
      <c r="E141" s="4">
        <v>107.2599</v>
      </c>
      <c r="F141" s="16">
        <v>14.650055531411462</v>
      </c>
      <c r="G141" s="4">
        <f t="shared" si="11"/>
        <v>4.9188688855394957E-7</v>
      </c>
      <c r="H141" s="4">
        <f t="shared" si="12"/>
        <v>7.2061429173153614E-6</v>
      </c>
      <c r="I141" s="17">
        <f t="shared" si="9"/>
        <v>6.1988171213214205E-3</v>
      </c>
      <c r="J141">
        <v>18961.75</v>
      </c>
      <c r="K141">
        <f t="shared" si="13"/>
        <v>14.650055531411464</v>
      </c>
      <c r="Q141" s="20">
        <v>37376</v>
      </c>
      <c r="R141">
        <v>18961.75</v>
      </c>
    </row>
    <row r="142" spans="2:18" x14ac:dyDescent="0.25">
      <c r="B142" s="2">
        <v>37407</v>
      </c>
      <c r="C142" s="16">
        <v>15.780000000000001</v>
      </c>
      <c r="D142" s="4">
        <f t="shared" si="10"/>
        <v>7.3165716096324456</v>
      </c>
      <c r="E142" s="4">
        <v>115.4555</v>
      </c>
      <c r="F142" s="16">
        <v>15.780053117002268</v>
      </c>
      <c r="G142" s="4">
        <f t="shared" si="11"/>
        <v>-4.9232709136290964E-3</v>
      </c>
      <c r="H142" s="4">
        <f t="shared" si="12"/>
        <v>-7.7689215017067145E-2</v>
      </c>
      <c r="I142" s="17">
        <f t="shared" si="9"/>
        <v>5.5219850076377863E-3</v>
      </c>
      <c r="J142">
        <v>20424.32</v>
      </c>
      <c r="K142">
        <f t="shared" si="13"/>
        <v>15.78005311700227</v>
      </c>
      <c r="Q142" s="20">
        <v>37407</v>
      </c>
      <c r="R142">
        <v>20424.32</v>
      </c>
    </row>
    <row r="143" spans="2:18" x14ac:dyDescent="0.25">
      <c r="B143" s="2">
        <v>37435</v>
      </c>
      <c r="C143" s="16">
        <v>13.950000000000001</v>
      </c>
      <c r="D143" s="4">
        <f t="shared" si="10"/>
        <v>7.3165663082437273</v>
      </c>
      <c r="E143" s="4">
        <v>102.06610000000001</v>
      </c>
      <c r="F143" s="16">
        <v>13.950046839538365</v>
      </c>
      <c r="G143" s="4">
        <f t="shared" si="11"/>
        <v>-5.3013887182373765E-6</v>
      </c>
      <c r="H143" s="4">
        <f t="shared" si="12"/>
        <v>-7.3954372619411404E-5</v>
      </c>
      <c r="I143" s="17">
        <f t="shared" si="9"/>
        <v>-3.2801414632599446E-4</v>
      </c>
      <c r="J143">
        <v>18055.72</v>
      </c>
      <c r="K143">
        <f t="shared" si="13"/>
        <v>13.950046839538366</v>
      </c>
      <c r="Q143" s="20">
        <v>37435</v>
      </c>
      <c r="R143">
        <v>18055.72</v>
      </c>
    </row>
    <row r="144" spans="2:18" x14ac:dyDescent="0.25">
      <c r="B144" s="2">
        <v>37468</v>
      </c>
      <c r="C144" s="16">
        <v>13.190000000000001</v>
      </c>
      <c r="D144" s="4">
        <f t="shared" si="10"/>
        <v>7.3165701288855187</v>
      </c>
      <c r="E144" s="4">
        <v>96.505560000000003</v>
      </c>
      <c r="F144" s="16">
        <v>13.190044908011009</v>
      </c>
      <c r="G144" s="4">
        <f t="shared" si="11"/>
        <v>3.8206417913855262E-6</v>
      </c>
      <c r="H144" s="4">
        <f t="shared" si="12"/>
        <v>5.0394265228375096E-5</v>
      </c>
      <c r="I144" s="17">
        <f t="shared" si="9"/>
        <v>-3.264519246430897E-4</v>
      </c>
      <c r="J144">
        <v>17072.04</v>
      </c>
      <c r="K144">
        <f t="shared" si="13"/>
        <v>13.190044908011011</v>
      </c>
      <c r="Q144" s="20">
        <v>37468</v>
      </c>
      <c r="R144">
        <v>17072.04</v>
      </c>
    </row>
    <row r="145" spans="2:18" x14ac:dyDescent="0.25">
      <c r="B145" s="2">
        <v>37498</v>
      </c>
      <c r="C145" s="16">
        <v>13.82</v>
      </c>
      <c r="D145" s="4">
        <f t="shared" si="10"/>
        <v>7.2858972503617947</v>
      </c>
      <c r="E145" s="4">
        <v>100.69110000000001</v>
      </c>
      <c r="F145" s="16">
        <v>13.820047322420203</v>
      </c>
      <c r="G145" s="4">
        <f t="shared" si="11"/>
        <v>-3.0672878523724023E-2</v>
      </c>
      <c r="H145" s="4">
        <f t="shared" si="12"/>
        <v>-0.42389918119786602</v>
      </c>
      <c r="I145" s="17">
        <f t="shared" si="9"/>
        <v>-4.5172709652882004E-3</v>
      </c>
      <c r="J145">
        <v>17887.46</v>
      </c>
      <c r="K145">
        <f t="shared" si="13"/>
        <v>13.820047322420205</v>
      </c>
      <c r="Q145" s="20">
        <v>37498</v>
      </c>
      <c r="R145">
        <v>17887.46</v>
      </c>
    </row>
    <row r="146" spans="2:18" x14ac:dyDescent="0.25">
      <c r="B146" s="2">
        <v>37529</v>
      </c>
      <c r="C146" s="16">
        <v>10.48</v>
      </c>
      <c r="D146" s="4">
        <f t="shared" si="10"/>
        <v>7.2858959923664122</v>
      </c>
      <c r="E146" s="4">
        <v>76.356189999999998</v>
      </c>
      <c r="F146" s="16">
        <v>10.480034767492395</v>
      </c>
      <c r="G146" s="4">
        <f t="shared" si="11"/>
        <v>-1.2579953825309076E-6</v>
      </c>
      <c r="H146" s="4">
        <f t="shared" si="12"/>
        <v>-1.3183791608923911E-5</v>
      </c>
      <c r="I146" s="17">
        <f t="shared" ref="I146:I209" si="14">D146/D134-1</f>
        <v>-6.560486889389372E-3</v>
      </c>
      <c r="J146">
        <v>13564.44</v>
      </c>
      <c r="K146">
        <f t="shared" si="13"/>
        <v>10.480034767492397</v>
      </c>
      <c r="Q146" s="20">
        <v>37529</v>
      </c>
      <c r="R146">
        <v>13564.44</v>
      </c>
    </row>
    <row r="147" spans="2:18" x14ac:dyDescent="0.25">
      <c r="B147" s="2">
        <v>37560</v>
      </c>
      <c r="C147" s="16">
        <v>11.18</v>
      </c>
      <c r="D147" s="4">
        <f t="shared" si="10"/>
        <v>7.2858953488372098</v>
      </c>
      <c r="E147" s="4">
        <v>81.456310000000002</v>
      </c>
      <c r="F147" s="16">
        <v>11.180035733256073</v>
      </c>
      <c r="G147" s="4">
        <f t="shared" si="11"/>
        <v>-6.4352920237098488E-7</v>
      </c>
      <c r="H147" s="4">
        <f t="shared" si="12"/>
        <v>-7.194656482507611E-6</v>
      </c>
      <c r="I147" s="17">
        <f t="shared" si="14"/>
        <v>-6.5608901308662482E-3</v>
      </c>
      <c r="J147">
        <v>14470.46</v>
      </c>
      <c r="K147">
        <f t="shared" si="13"/>
        <v>11.180035733256073</v>
      </c>
      <c r="Q147" s="20">
        <v>37560</v>
      </c>
      <c r="R147">
        <v>14470.46</v>
      </c>
    </row>
    <row r="148" spans="2:18" x14ac:dyDescent="0.25">
      <c r="B148" s="2">
        <v>37589</v>
      </c>
      <c r="C148" s="16">
        <v>14.92</v>
      </c>
      <c r="D148" s="4">
        <f t="shared" si="10"/>
        <v>7.2858981233243973</v>
      </c>
      <c r="E148" s="4">
        <v>108.7056</v>
      </c>
      <c r="F148" s="16">
        <v>14.920052151238592</v>
      </c>
      <c r="G148" s="4">
        <f t="shared" si="11"/>
        <v>2.7744871875512445E-6</v>
      </c>
      <c r="H148" s="4">
        <f t="shared" si="12"/>
        <v>4.1395348838264568E-5</v>
      </c>
      <c r="I148" s="17">
        <f t="shared" si="14"/>
        <v>-6.6809383816839318E-3</v>
      </c>
      <c r="J148">
        <v>19311.21</v>
      </c>
      <c r="K148">
        <f t="shared" si="13"/>
        <v>14.920052151238593</v>
      </c>
      <c r="Q148" s="20">
        <v>37589</v>
      </c>
      <c r="R148">
        <v>19311.21</v>
      </c>
    </row>
    <row r="149" spans="2:18" x14ac:dyDescent="0.25">
      <c r="B149" s="2">
        <v>37621</v>
      </c>
      <c r="C149" s="16">
        <v>13.100000000000001</v>
      </c>
      <c r="D149" s="4">
        <f t="shared" si="10"/>
        <v>7.2859015267175558</v>
      </c>
      <c r="E149" s="4">
        <v>95.445309999999992</v>
      </c>
      <c r="F149" s="16">
        <v>13.100043459365493</v>
      </c>
      <c r="G149" s="4">
        <f t="shared" si="11"/>
        <v>3.4033931584076527E-6</v>
      </c>
      <c r="H149" s="4">
        <f t="shared" si="12"/>
        <v>4.4584450375140257E-5</v>
      </c>
      <c r="I149" s="17">
        <f t="shared" si="14"/>
        <v>-6.6806390114140246E-3</v>
      </c>
      <c r="J149">
        <v>16955.55</v>
      </c>
      <c r="K149">
        <f t="shared" si="13"/>
        <v>13.100043459365494</v>
      </c>
      <c r="Q149" s="20">
        <v>37621</v>
      </c>
      <c r="R149">
        <v>16955.55</v>
      </c>
    </row>
    <row r="150" spans="2:18" x14ac:dyDescent="0.25">
      <c r="B150" s="2">
        <v>37652</v>
      </c>
      <c r="C150" s="16">
        <v>13.370000000000001</v>
      </c>
      <c r="D150" s="4">
        <f t="shared" si="10"/>
        <v>7.2859012715033646</v>
      </c>
      <c r="E150" s="4">
        <v>97.412499999999994</v>
      </c>
      <c r="F150" s="16">
        <v>13.370047805302043</v>
      </c>
      <c r="G150" s="4">
        <f t="shared" si="11"/>
        <v>-2.5521419111385057E-7</v>
      </c>
      <c r="H150" s="4">
        <f t="shared" si="12"/>
        <v>-3.4122137351921825E-6</v>
      </c>
      <c r="I150" s="17">
        <f t="shared" si="14"/>
        <v>-6.6807648240175821E-3</v>
      </c>
      <c r="J150">
        <v>17305.02</v>
      </c>
      <c r="K150">
        <f t="shared" si="13"/>
        <v>13.370047805302045</v>
      </c>
      <c r="Q150" s="20">
        <v>37652</v>
      </c>
      <c r="R150">
        <v>17305.02</v>
      </c>
    </row>
    <row r="151" spans="2:18" x14ac:dyDescent="0.25">
      <c r="B151" s="2">
        <v>37680</v>
      </c>
      <c r="C151" s="16">
        <v>13.98</v>
      </c>
      <c r="D151" s="4">
        <f t="shared" si="10"/>
        <v>7.1118605150214593</v>
      </c>
      <c r="E151" s="4">
        <v>99.423810000000003</v>
      </c>
      <c r="F151" s="16">
        <v>13.980047322420205</v>
      </c>
      <c r="G151" s="4">
        <f t="shared" si="11"/>
        <v>-0.17404075648190531</v>
      </c>
      <c r="H151" s="4">
        <f t="shared" si="12"/>
        <v>-2.4330897756170362</v>
      </c>
      <c r="I151" s="17">
        <f t="shared" si="14"/>
        <v>-2.8633359916113932E-2</v>
      </c>
      <c r="J151">
        <v>18094.55</v>
      </c>
      <c r="K151">
        <f t="shared" si="13"/>
        <v>13.980047322420203</v>
      </c>
      <c r="Q151" s="20">
        <v>37680</v>
      </c>
      <c r="R151">
        <v>18094.55</v>
      </c>
    </row>
    <row r="152" spans="2:18" x14ac:dyDescent="0.25">
      <c r="B152" s="2">
        <v>37711</v>
      </c>
      <c r="C152" s="16">
        <v>12.98</v>
      </c>
      <c r="D152" s="4">
        <f t="shared" si="10"/>
        <v>7.1118597842835136</v>
      </c>
      <c r="E152" s="4">
        <v>92.311940000000007</v>
      </c>
      <c r="F152" s="16">
        <v>12.980041527838139</v>
      </c>
      <c r="G152" s="4">
        <f t="shared" si="11"/>
        <v>-7.307379457088814E-7</v>
      </c>
      <c r="H152" s="4">
        <f t="shared" si="12"/>
        <v>-9.4849785353012816E-6</v>
      </c>
      <c r="I152" s="17">
        <f t="shared" si="14"/>
        <v>-2.8632761735144063E-2</v>
      </c>
      <c r="J152">
        <v>16800.23</v>
      </c>
      <c r="K152">
        <f t="shared" si="13"/>
        <v>12.980041527838138</v>
      </c>
      <c r="Q152" s="20">
        <v>37711</v>
      </c>
      <c r="R152">
        <v>16800.23</v>
      </c>
    </row>
    <row r="153" spans="2:18" x14ac:dyDescent="0.25">
      <c r="B153" s="2">
        <v>37741</v>
      </c>
      <c r="C153" s="16">
        <v>15</v>
      </c>
      <c r="D153" s="4">
        <f t="shared" si="10"/>
        <v>7.111860000000001</v>
      </c>
      <c r="E153" s="4">
        <v>106.67790000000001</v>
      </c>
      <c r="F153" s="16">
        <v>15.000056014293305</v>
      </c>
      <c r="G153" s="4">
        <f t="shared" si="11"/>
        <v>2.1571648733953452E-7</v>
      </c>
      <c r="H153" s="4">
        <f t="shared" si="12"/>
        <v>3.2357473100930179E-6</v>
      </c>
      <c r="I153" s="17">
        <f t="shared" si="14"/>
        <v>-2.8632797531975895E-2</v>
      </c>
      <c r="J153">
        <v>19414.759999999998</v>
      </c>
      <c r="K153">
        <f t="shared" si="13"/>
        <v>15.0000560142933</v>
      </c>
      <c r="Q153" s="20">
        <v>37741</v>
      </c>
      <c r="R153">
        <v>19414.759999999998</v>
      </c>
    </row>
    <row r="154" spans="2:18" x14ac:dyDescent="0.25">
      <c r="B154" s="2">
        <v>37771</v>
      </c>
      <c r="C154" s="16">
        <v>16.41</v>
      </c>
      <c r="D154" s="4">
        <f t="shared" si="10"/>
        <v>7.0187324801950037</v>
      </c>
      <c r="E154" s="4">
        <v>115.17740000000001</v>
      </c>
      <c r="F154" s="16">
        <v>16.410047805302042</v>
      </c>
      <c r="G154" s="4">
        <f t="shared" si="11"/>
        <v>-9.3127519804997227E-2</v>
      </c>
      <c r="H154" s="4">
        <f t="shared" si="12"/>
        <v>-1.5282226000000045</v>
      </c>
      <c r="I154" s="17">
        <f t="shared" si="14"/>
        <v>-4.0707471385276861E-2</v>
      </c>
      <c r="J154">
        <v>21239.73</v>
      </c>
      <c r="K154">
        <f t="shared" si="13"/>
        <v>16.410047805302039</v>
      </c>
      <c r="Q154" s="20">
        <v>37771</v>
      </c>
      <c r="R154">
        <v>21239.73</v>
      </c>
    </row>
    <row r="155" spans="2:18" x14ac:dyDescent="0.25">
      <c r="B155" s="2">
        <v>37802</v>
      </c>
      <c r="C155" s="16">
        <v>16.79</v>
      </c>
      <c r="D155" s="4">
        <f t="shared" si="10"/>
        <v>7.0187373436569391</v>
      </c>
      <c r="E155" s="4">
        <v>117.8446</v>
      </c>
      <c r="F155" s="16">
        <v>16.790056497175144</v>
      </c>
      <c r="G155" s="4">
        <f t="shared" si="11"/>
        <v>4.8634619354004371E-6</v>
      </c>
      <c r="H155" s="4">
        <f t="shared" si="12"/>
        <v>8.1657525895373331E-5</v>
      </c>
      <c r="I155" s="17">
        <f t="shared" si="14"/>
        <v>-4.0706111588330485E-2</v>
      </c>
      <c r="J155">
        <v>21731.58</v>
      </c>
      <c r="K155">
        <f t="shared" si="13"/>
        <v>16.79005649717514</v>
      </c>
      <c r="Q155" s="20">
        <v>37802</v>
      </c>
      <c r="R155">
        <v>21731.58</v>
      </c>
    </row>
    <row r="156" spans="2:18" x14ac:dyDescent="0.25">
      <c r="B156" s="2">
        <v>37833</v>
      </c>
      <c r="C156" s="16">
        <v>19.490000000000002</v>
      </c>
      <c r="D156" s="4">
        <f t="shared" si="10"/>
        <v>7.0187378142637256</v>
      </c>
      <c r="E156" s="4">
        <v>136.79520000000002</v>
      </c>
      <c r="F156" s="16">
        <v>19.490061325993533</v>
      </c>
      <c r="G156" s="4">
        <f t="shared" si="11"/>
        <v>4.7060678642907305E-7</v>
      </c>
      <c r="H156" s="4">
        <f t="shared" si="12"/>
        <v>9.1721262675026348E-6</v>
      </c>
      <c r="I156" s="17">
        <f t="shared" si="14"/>
        <v>-4.0706548201590143E-2</v>
      </c>
      <c r="J156">
        <v>25226.23</v>
      </c>
      <c r="K156">
        <f t="shared" si="13"/>
        <v>19.490061325993526</v>
      </c>
      <c r="Q156" s="20">
        <v>37833</v>
      </c>
      <c r="R156">
        <v>25226.23</v>
      </c>
    </row>
    <row r="157" spans="2:18" x14ac:dyDescent="0.25">
      <c r="B157" s="2">
        <v>37862</v>
      </c>
      <c r="C157" s="16">
        <v>19.14</v>
      </c>
      <c r="D157" s="4">
        <f t="shared" si="10"/>
        <v>7.0187408568443059</v>
      </c>
      <c r="E157" s="4">
        <v>134.33870000000002</v>
      </c>
      <c r="F157" s="16">
        <v>19.140068569221114</v>
      </c>
      <c r="G157" s="4">
        <f t="shared" si="11"/>
        <v>3.0425805803702133E-6</v>
      </c>
      <c r="H157" s="4">
        <f t="shared" si="12"/>
        <v>5.8234992308285887E-5</v>
      </c>
      <c r="I157" s="17">
        <f t="shared" si="14"/>
        <v>-3.6667603774431901E-2</v>
      </c>
      <c r="J157">
        <v>24773.23</v>
      </c>
      <c r="K157">
        <f t="shared" si="13"/>
        <v>19.140068569221111</v>
      </c>
      <c r="Q157" s="20">
        <v>37862</v>
      </c>
      <c r="R157">
        <v>24773.23</v>
      </c>
    </row>
    <row r="158" spans="2:18" x14ac:dyDescent="0.25">
      <c r="B158" s="2">
        <v>37894</v>
      </c>
      <c r="C158" s="16">
        <v>19.59</v>
      </c>
      <c r="D158" s="4">
        <f t="shared" si="10"/>
        <v>6.9478509443593666</v>
      </c>
      <c r="E158" s="4">
        <v>136.10839999999999</v>
      </c>
      <c r="F158" s="16">
        <v>19.590068086339279</v>
      </c>
      <c r="G158" s="4">
        <f t="shared" si="11"/>
        <v>-7.0889912484939366E-2</v>
      </c>
      <c r="H158" s="4">
        <f t="shared" si="12"/>
        <v>-1.3887333855799622</v>
      </c>
      <c r="I158" s="17">
        <f t="shared" si="14"/>
        <v>-4.6397182770824941E-2</v>
      </c>
      <c r="J158">
        <v>25355.67</v>
      </c>
      <c r="K158">
        <f t="shared" si="13"/>
        <v>19.590068086339269</v>
      </c>
      <c r="Q158" s="20">
        <v>37894</v>
      </c>
      <c r="R158">
        <v>25355.67</v>
      </c>
    </row>
    <row r="159" spans="2:18" x14ac:dyDescent="0.25">
      <c r="B159" s="2">
        <v>37925</v>
      </c>
      <c r="C159" s="16">
        <v>20.93</v>
      </c>
      <c r="D159" s="4">
        <f t="shared" si="10"/>
        <v>6.9478499761108452</v>
      </c>
      <c r="E159" s="4">
        <v>145.41849999999999</v>
      </c>
      <c r="F159" s="16">
        <v>20.930069052102951</v>
      </c>
      <c r="G159" s="4">
        <f t="shared" si="11"/>
        <v>-9.6824852136023765E-7</v>
      </c>
      <c r="H159" s="4">
        <f t="shared" si="12"/>
        <v>-2.0265441552069773E-5</v>
      </c>
      <c r="I159" s="17">
        <f t="shared" si="14"/>
        <v>-4.6397231437082742E-2</v>
      </c>
      <c r="J159">
        <v>27090.05</v>
      </c>
      <c r="K159">
        <f t="shared" si="13"/>
        <v>20.930069052102947</v>
      </c>
      <c r="Q159" s="20">
        <v>37925</v>
      </c>
      <c r="R159">
        <v>27090.05</v>
      </c>
    </row>
    <row r="160" spans="2:18" x14ac:dyDescent="0.25">
      <c r="B160" s="2">
        <v>37953</v>
      </c>
      <c r="C160" s="16">
        <v>22.700000000000003</v>
      </c>
      <c r="D160" s="4">
        <f t="shared" si="10"/>
        <v>6.9033348017621137</v>
      </c>
      <c r="E160" s="4">
        <v>156.70570000000001</v>
      </c>
      <c r="F160" s="16">
        <v>22.700082089912598</v>
      </c>
      <c r="G160" s="4">
        <f t="shared" si="11"/>
        <v>-4.4515174348731534E-2</v>
      </c>
      <c r="H160" s="4">
        <f t="shared" si="12"/>
        <v>-1.0104944577162061</v>
      </c>
      <c r="I160" s="17">
        <f t="shared" si="14"/>
        <v>-5.2507366296761782E-2</v>
      </c>
      <c r="J160">
        <v>29381</v>
      </c>
      <c r="K160">
        <f t="shared" si="13"/>
        <v>22.700082089912595</v>
      </c>
      <c r="Q160" s="20">
        <v>37953</v>
      </c>
      <c r="R160">
        <v>29381</v>
      </c>
    </row>
    <row r="161" spans="2:18" x14ac:dyDescent="0.25">
      <c r="B161" s="2">
        <v>37986</v>
      </c>
      <c r="C161" s="16">
        <v>24.23</v>
      </c>
      <c r="D161" s="4">
        <f t="shared" si="10"/>
        <v>6.9033347090383828</v>
      </c>
      <c r="E161" s="4">
        <v>167.26780000000002</v>
      </c>
      <c r="F161" s="16">
        <v>24.230083538558112</v>
      </c>
      <c r="G161" s="4">
        <f t="shared" si="11"/>
        <v>-9.2723730915622582E-8</v>
      </c>
      <c r="H161" s="4">
        <f t="shared" si="12"/>
        <v>-2.246696000085535E-6</v>
      </c>
      <c r="I161" s="17">
        <f t="shared" si="14"/>
        <v>-5.2507821616349371E-2</v>
      </c>
      <c r="J161">
        <v>31361.3</v>
      </c>
      <c r="K161">
        <f t="shared" si="13"/>
        <v>24.230083538558109</v>
      </c>
      <c r="Q161" s="20">
        <v>37986</v>
      </c>
      <c r="R161">
        <v>31361.3</v>
      </c>
    </row>
    <row r="162" spans="2:18" x14ac:dyDescent="0.25">
      <c r="B162" s="2">
        <v>38016</v>
      </c>
      <c r="C162" s="16">
        <v>25.71</v>
      </c>
      <c r="D162" s="4">
        <f t="shared" si="10"/>
        <v>6.9033333333333333</v>
      </c>
      <c r="E162" s="4">
        <v>177.4847</v>
      </c>
      <c r="F162" s="16">
        <v>25.710089333140179</v>
      </c>
      <c r="G162" s="4">
        <f t="shared" si="11"/>
        <v>-1.3757050494334067E-6</v>
      </c>
      <c r="H162" s="4">
        <f t="shared" si="12"/>
        <v>-3.5369376820932889E-5</v>
      </c>
      <c r="I162" s="17">
        <f t="shared" si="14"/>
        <v>-5.2507977244535597E-2</v>
      </c>
      <c r="J162">
        <v>33276.89</v>
      </c>
      <c r="K162">
        <f t="shared" si="13"/>
        <v>25.710089333140175</v>
      </c>
      <c r="Q162" s="20">
        <v>38016</v>
      </c>
      <c r="R162">
        <v>33276.89</v>
      </c>
    </row>
    <row r="163" spans="2:18" x14ac:dyDescent="0.25">
      <c r="B163" s="2">
        <v>38044</v>
      </c>
      <c r="C163" s="16">
        <v>23.16</v>
      </c>
      <c r="D163" s="4">
        <f t="shared" si="10"/>
        <v>6.872750431778929</v>
      </c>
      <c r="E163" s="4">
        <v>159.1729</v>
      </c>
      <c r="F163" s="16">
        <v>23.160071466512143</v>
      </c>
      <c r="G163" s="4">
        <f t="shared" si="11"/>
        <v>-3.0582901554404351E-2</v>
      </c>
      <c r="H163" s="4">
        <f t="shared" si="12"/>
        <v>-0.70830000000000481</v>
      </c>
      <c r="I163" s="17">
        <f t="shared" si="14"/>
        <v>-3.3621312276511772E-2</v>
      </c>
      <c r="J163">
        <v>29976.37</v>
      </c>
      <c r="K163">
        <f t="shared" si="13"/>
        <v>23.160071466512139</v>
      </c>
      <c r="Q163" s="20">
        <v>38044</v>
      </c>
      <c r="R163">
        <v>29976.37</v>
      </c>
    </row>
    <row r="164" spans="2:18" x14ac:dyDescent="0.25">
      <c r="B164" s="2">
        <v>38077</v>
      </c>
      <c r="C164" s="16">
        <v>23.57</v>
      </c>
      <c r="D164" s="4">
        <f t="shared" si="10"/>
        <v>6.8727535002121343</v>
      </c>
      <c r="E164" s="4">
        <v>161.99080000000001</v>
      </c>
      <c r="F164" s="16">
        <v>23.570080641267083</v>
      </c>
      <c r="G164" s="4">
        <f t="shared" si="11"/>
        <v>3.0684332052999252E-6</v>
      </c>
      <c r="H164" s="4">
        <f t="shared" si="12"/>
        <v>7.2322970648919235E-5</v>
      </c>
      <c r="I164" s="17">
        <f t="shared" si="14"/>
        <v>-3.3620781528873822E-2</v>
      </c>
      <c r="J164">
        <v>30507.05</v>
      </c>
      <c r="K164">
        <f t="shared" si="13"/>
        <v>23.570080641267079</v>
      </c>
      <c r="Q164" s="20">
        <v>38077</v>
      </c>
      <c r="R164">
        <v>30507.05</v>
      </c>
    </row>
    <row r="165" spans="2:18" x14ac:dyDescent="0.25">
      <c r="B165" s="2">
        <v>38107</v>
      </c>
      <c r="C165" s="16">
        <v>20.91</v>
      </c>
      <c r="D165" s="4">
        <f t="shared" si="10"/>
        <v>6.8727546628407463</v>
      </c>
      <c r="E165" s="4">
        <v>143.70930000000001</v>
      </c>
      <c r="F165" s="16">
        <v>20.910066154811918</v>
      </c>
      <c r="G165" s="4">
        <f t="shared" si="11"/>
        <v>1.1626286120502982E-6</v>
      </c>
      <c r="H165" s="4">
        <f t="shared" si="12"/>
        <v>2.4310564277971736E-5</v>
      </c>
      <c r="I165" s="17">
        <f t="shared" si="14"/>
        <v>-3.3620647363594713E-2</v>
      </c>
      <c r="J165">
        <v>27064.16</v>
      </c>
      <c r="K165">
        <f t="shared" si="13"/>
        <v>20.910066154811915</v>
      </c>
      <c r="Q165" s="20">
        <v>38107</v>
      </c>
      <c r="R165">
        <v>27064.16</v>
      </c>
    </row>
    <row r="166" spans="2:18" x14ac:dyDescent="0.25">
      <c r="B166" s="2">
        <v>38138</v>
      </c>
      <c r="C166" s="16">
        <v>22.37</v>
      </c>
      <c r="D166" s="4">
        <f t="shared" si="10"/>
        <v>6.7614841305319624</v>
      </c>
      <c r="E166" s="4">
        <v>151.2544</v>
      </c>
      <c r="F166" s="16">
        <v>22.370076778212368</v>
      </c>
      <c r="G166" s="4">
        <f t="shared" si="11"/>
        <v>-0.11127053230878392</v>
      </c>
      <c r="H166" s="4">
        <f t="shared" si="12"/>
        <v>-2.4891218077474964</v>
      </c>
      <c r="I166" s="17">
        <f t="shared" si="14"/>
        <v>-3.6651681822740478E-2</v>
      </c>
      <c r="J166">
        <v>28953.87</v>
      </c>
      <c r="K166">
        <f t="shared" si="13"/>
        <v>22.370076778212368</v>
      </c>
      <c r="Q166" s="20">
        <v>38138</v>
      </c>
      <c r="R166">
        <v>28953.87</v>
      </c>
    </row>
    <row r="167" spans="2:18" x14ac:dyDescent="0.25">
      <c r="B167" s="2">
        <v>38168</v>
      </c>
      <c r="C167" s="16">
        <v>23.700000000000003</v>
      </c>
      <c r="D167" s="4">
        <f t="shared" si="10"/>
        <v>6.7614852320675105</v>
      </c>
      <c r="E167" s="4">
        <v>160.24720000000002</v>
      </c>
      <c r="F167" s="16">
        <v>23.700080158385241</v>
      </c>
      <c r="G167" s="4">
        <f t="shared" si="11"/>
        <v>1.1015355481092115E-6</v>
      </c>
      <c r="H167" s="4">
        <f t="shared" si="12"/>
        <v>2.6106392490188317E-5</v>
      </c>
      <c r="I167" s="17">
        <f t="shared" si="14"/>
        <v>-3.6652192409211026E-2</v>
      </c>
      <c r="J167">
        <v>30675.31</v>
      </c>
      <c r="K167">
        <f t="shared" si="13"/>
        <v>23.700080158385244</v>
      </c>
      <c r="Q167" s="20">
        <v>38168</v>
      </c>
      <c r="R167">
        <v>30675.31</v>
      </c>
    </row>
    <row r="168" spans="2:18" x14ac:dyDescent="0.25">
      <c r="B168" s="2">
        <v>38198</v>
      </c>
      <c r="C168" s="16">
        <v>20.92</v>
      </c>
      <c r="D168" s="4">
        <f t="shared" si="10"/>
        <v>6.761486615678777</v>
      </c>
      <c r="E168" s="4">
        <v>141.45030000000003</v>
      </c>
      <c r="F168" s="16">
        <v>20.920071466512145</v>
      </c>
      <c r="G168" s="4">
        <f t="shared" si="11"/>
        <v>1.3836112664478151E-6</v>
      </c>
      <c r="H168" s="4">
        <f t="shared" si="12"/>
        <v>2.8945147694088294E-5</v>
      </c>
      <c r="I168" s="17">
        <f t="shared" si="14"/>
        <v>-3.665205987067266E-2</v>
      </c>
      <c r="J168">
        <v>27077.11</v>
      </c>
      <c r="K168">
        <f t="shared" si="13"/>
        <v>20.920071466512145</v>
      </c>
      <c r="Q168" s="20">
        <v>38198</v>
      </c>
      <c r="R168">
        <v>27077.11</v>
      </c>
    </row>
    <row r="169" spans="2:18" x14ac:dyDescent="0.25">
      <c r="B169" s="2">
        <v>38230</v>
      </c>
      <c r="C169" s="16">
        <v>18.760000000000002</v>
      </c>
      <c r="D169" s="4">
        <f t="shared" si="10"/>
        <v>6.7614818763326223</v>
      </c>
      <c r="E169" s="4">
        <v>126.84540000000001</v>
      </c>
      <c r="F169" s="16">
        <v>18.760059877348013</v>
      </c>
      <c r="G169" s="4">
        <f t="shared" si="11"/>
        <v>-4.7393461546363369E-6</v>
      </c>
      <c r="H169" s="4">
        <f t="shared" si="12"/>
        <v>-8.8910133860977683E-5</v>
      </c>
      <c r="I169" s="17">
        <f t="shared" si="14"/>
        <v>-3.6653152717672777E-2</v>
      </c>
      <c r="J169">
        <v>24281.38</v>
      </c>
      <c r="K169">
        <f t="shared" si="13"/>
        <v>18.760059877348013</v>
      </c>
      <c r="Q169" s="20">
        <v>38230</v>
      </c>
      <c r="R169">
        <v>24281.38</v>
      </c>
    </row>
    <row r="170" spans="2:18" x14ac:dyDescent="0.25">
      <c r="B170" s="2">
        <v>38260</v>
      </c>
      <c r="C170" s="16">
        <v>18.100000000000001</v>
      </c>
      <c r="D170" s="4">
        <f t="shared" si="10"/>
        <v>6.6504309392265188</v>
      </c>
      <c r="E170" s="4">
        <v>120.3728</v>
      </c>
      <c r="F170" s="16">
        <v>18.10005698005698</v>
      </c>
      <c r="G170" s="4">
        <f t="shared" si="11"/>
        <v>-0.11105093710610348</v>
      </c>
      <c r="H170" s="4">
        <f t="shared" si="12"/>
        <v>-2.0100219616204731</v>
      </c>
      <c r="I170" s="17">
        <f t="shared" si="14"/>
        <v>-4.2807482128601082E-2</v>
      </c>
      <c r="J170">
        <v>23427.13</v>
      </c>
      <c r="K170">
        <f t="shared" si="13"/>
        <v>18.10005698005698</v>
      </c>
      <c r="Q170" s="20">
        <v>38260</v>
      </c>
      <c r="R170">
        <v>23427.13</v>
      </c>
    </row>
    <row r="171" spans="2:18" x14ac:dyDescent="0.25">
      <c r="B171" s="2">
        <v>38289</v>
      </c>
      <c r="C171" s="16">
        <v>19.21</v>
      </c>
      <c r="D171" s="4">
        <f t="shared" si="10"/>
        <v>6.6525455491931291</v>
      </c>
      <c r="E171" s="4">
        <v>127.79540000000001</v>
      </c>
      <c r="F171" s="16">
        <v>19.210059394466171</v>
      </c>
      <c r="G171" s="4">
        <f t="shared" si="11"/>
        <v>2.1146099666102813E-3</v>
      </c>
      <c r="H171" s="4">
        <f t="shared" si="12"/>
        <v>4.0621657458583503E-2</v>
      </c>
      <c r="I171" s="17">
        <f t="shared" si="14"/>
        <v>-4.2502994154029916E-2</v>
      </c>
      <c r="J171">
        <v>24863.82</v>
      </c>
      <c r="K171">
        <f t="shared" si="13"/>
        <v>19.210059394466171</v>
      </c>
      <c r="Q171" s="20">
        <v>38289</v>
      </c>
      <c r="R171">
        <v>24863.82</v>
      </c>
    </row>
    <row r="172" spans="2:18" x14ac:dyDescent="0.25">
      <c r="B172" s="2">
        <v>38321</v>
      </c>
      <c r="C172" s="16">
        <v>18.75</v>
      </c>
      <c r="D172" s="4">
        <f t="shared" si="10"/>
        <v>6.5847360000000004</v>
      </c>
      <c r="E172" s="4">
        <v>123.46380000000001</v>
      </c>
      <c r="F172" s="16">
        <v>18.750070017866626</v>
      </c>
      <c r="G172" s="4">
        <f t="shared" si="11"/>
        <v>-6.780954919312876E-2</v>
      </c>
      <c r="H172" s="4">
        <f t="shared" si="12"/>
        <v>-1.2714290473711642</v>
      </c>
      <c r="I172" s="17">
        <f t="shared" si="14"/>
        <v>-4.6151434185227269E-2</v>
      </c>
      <c r="J172">
        <v>24268.45</v>
      </c>
      <c r="K172">
        <f t="shared" si="13"/>
        <v>18.750070017866626</v>
      </c>
      <c r="Q172" s="20">
        <v>38321</v>
      </c>
      <c r="R172">
        <v>24268.45</v>
      </c>
    </row>
    <row r="173" spans="2:18" x14ac:dyDescent="0.25">
      <c r="B173" s="2">
        <v>38352</v>
      </c>
      <c r="C173" s="16">
        <v>19.32</v>
      </c>
      <c r="D173" s="4">
        <f t="shared" si="10"/>
        <v>6.5847308488612839</v>
      </c>
      <c r="E173" s="4">
        <v>127.217</v>
      </c>
      <c r="F173" s="16">
        <v>19.32006374040272</v>
      </c>
      <c r="G173" s="4">
        <f t="shared" si="11"/>
        <v>-5.1511387164637767E-6</v>
      </c>
      <c r="H173" s="4">
        <f t="shared" si="12"/>
        <v>-9.9520000002080173E-5</v>
      </c>
      <c r="I173" s="17">
        <f t="shared" si="14"/>
        <v>-4.6152167554610712E-2</v>
      </c>
      <c r="J173">
        <v>25006.2</v>
      </c>
      <c r="K173">
        <f t="shared" si="13"/>
        <v>19.32006374040272</v>
      </c>
      <c r="Q173" s="20">
        <v>38352</v>
      </c>
      <c r="R173">
        <v>25006.2</v>
      </c>
    </row>
    <row r="174" spans="2:18" x14ac:dyDescent="0.25">
      <c r="B174" s="2">
        <v>38383</v>
      </c>
      <c r="C174" s="16">
        <v>18.04</v>
      </c>
      <c r="D174" s="4">
        <f t="shared" si="10"/>
        <v>6.5847339246119736</v>
      </c>
      <c r="E174" s="4">
        <v>118.7886</v>
      </c>
      <c r="F174" s="16">
        <v>18.040056014293299</v>
      </c>
      <c r="G174" s="4">
        <f t="shared" si="11"/>
        <v>3.0757506896961218E-6</v>
      </c>
      <c r="H174" s="4">
        <f t="shared" si="12"/>
        <v>5.5486542442118035E-5</v>
      </c>
      <c r="I174" s="17">
        <f t="shared" si="14"/>
        <v>-4.6151531924871092E-2</v>
      </c>
      <c r="J174">
        <v>23349.47</v>
      </c>
      <c r="K174">
        <f t="shared" si="13"/>
        <v>18.040056014293299</v>
      </c>
      <c r="Q174" s="20">
        <v>38383</v>
      </c>
      <c r="R174">
        <v>23349.47</v>
      </c>
    </row>
    <row r="175" spans="2:18" x14ac:dyDescent="0.25">
      <c r="B175" s="2">
        <v>38411</v>
      </c>
      <c r="C175" s="16">
        <v>17.420000000000002</v>
      </c>
      <c r="D175" s="4">
        <f t="shared" si="10"/>
        <v>6.4639437428243403</v>
      </c>
      <c r="E175" s="4">
        <v>112.60190000000001</v>
      </c>
      <c r="F175" s="16">
        <v>17.420058911584334</v>
      </c>
      <c r="G175" s="4">
        <f t="shared" si="11"/>
        <v>-0.12079018178763334</v>
      </c>
      <c r="H175" s="4">
        <f t="shared" si="12"/>
        <v>-2.1041649667405729</v>
      </c>
      <c r="I175" s="17">
        <f t="shared" si="14"/>
        <v>-5.9482254304522142E-2</v>
      </c>
      <c r="J175">
        <v>22547</v>
      </c>
      <c r="K175">
        <f t="shared" si="13"/>
        <v>17.420058911584331</v>
      </c>
      <c r="Q175" s="20">
        <v>38411</v>
      </c>
      <c r="R175">
        <v>22547</v>
      </c>
    </row>
    <row r="176" spans="2:18" x14ac:dyDescent="0.25">
      <c r="B176" s="2">
        <v>38442</v>
      </c>
      <c r="C176" s="16">
        <v>17.89</v>
      </c>
      <c r="D176" s="4">
        <f t="shared" si="10"/>
        <v>6.4639519284516487</v>
      </c>
      <c r="E176" s="4">
        <v>115.6401</v>
      </c>
      <c r="F176" s="16">
        <v>17.890061325993528</v>
      </c>
      <c r="G176" s="4">
        <f t="shared" si="11"/>
        <v>8.1856273084213171E-6</v>
      </c>
      <c r="H176" s="4">
        <f t="shared" si="12"/>
        <v>1.4644087254765738E-4</v>
      </c>
      <c r="I176" s="17">
        <f t="shared" si="14"/>
        <v>-5.9481483185431783E-2</v>
      </c>
      <c r="J176">
        <v>23155.33</v>
      </c>
      <c r="K176">
        <f t="shared" si="13"/>
        <v>17.890061325993525</v>
      </c>
      <c r="Q176" s="20">
        <v>38442</v>
      </c>
      <c r="R176">
        <v>23155.33</v>
      </c>
    </row>
    <row r="177" spans="2:18" x14ac:dyDescent="0.25">
      <c r="B177" s="2">
        <v>38471</v>
      </c>
      <c r="C177" s="16">
        <v>17.27</v>
      </c>
      <c r="D177" s="4">
        <f t="shared" si="10"/>
        <v>6.4639432541980311</v>
      </c>
      <c r="E177" s="4">
        <v>111.6323</v>
      </c>
      <c r="F177" s="16">
        <v>17.270048771065717</v>
      </c>
      <c r="G177" s="4">
        <f t="shared" si="11"/>
        <v>-8.6742536176132035E-6</v>
      </c>
      <c r="H177" s="4">
        <f t="shared" si="12"/>
        <v>-1.4980435997618001E-4</v>
      </c>
      <c r="I177" s="17">
        <f t="shared" si="14"/>
        <v>-5.9482904409938531E-2</v>
      </c>
      <c r="J177">
        <v>22352.84</v>
      </c>
      <c r="K177">
        <f t="shared" si="13"/>
        <v>17.270048771065714</v>
      </c>
      <c r="Q177" s="20">
        <v>38471</v>
      </c>
      <c r="R177">
        <v>22352.84</v>
      </c>
    </row>
    <row r="178" spans="2:18" x14ac:dyDescent="0.25">
      <c r="B178" s="2">
        <v>38503</v>
      </c>
      <c r="C178" s="16">
        <v>19.400000000000002</v>
      </c>
      <c r="D178" s="4">
        <f t="shared" si="10"/>
        <v>6.3906649484536082</v>
      </c>
      <c r="E178" s="4">
        <v>123.97890000000001</v>
      </c>
      <c r="F178" s="16">
        <v>19.400067603457426</v>
      </c>
      <c r="G178" s="4">
        <f t="shared" si="11"/>
        <v>-7.3278305744422845E-2</v>
      </c>
      <c r="H178" s="4">
        <f t="shared" si="12"/>
        <v>-1.4215991314418033</v>
      </c>
      <c r="I178" s="17">
        <f t="shared" si="14"/>
        <v>-5.4842868062633388E-2</v>
      </c>
      <c r="J178">
        <v>25109.75</v>
      </c>
      <c r="K178">
        <f t="shared" si="13"/>
        <v>19.400067603457426</v>
      </c>
      <c r="Q178" s="20">
        <v>38503</v>
      </c>
      <c r="R178">
        <v>25109.75</v>
      </c>
    </row>
    <row r="179" spans="2:18" x14ac:dyDescent="0.25">
      <c r="B179" s="2">
        <v>38533</v>
      </c>
      <c r="C179" s="16">
        <v>19.080000000000002</v>
      </c>
      <c r="D179" s="4">
        <f t="shared" si="10"/>
        <v>6.3906656184486375</v>
      </c>
      <c r="E179" s="4">
        <v>121.93390000000001</v>
      </c>
      <c r="F179" s="16">
        <v>19.080052151238586</v>
      </c>
      <c r="G179" s="4">
        <f t="shared" si="11"/>
        <v>6.6999502923437149E-7</v>
      </c>
      <c r="H179" s="4">
        <f t="shared" si="12"/>
        <v>1.2783505157791809E-5</v>
      </c>
      <c r="I179" s="17">
        <f t="shared" si="14"/>
        <v>-5.4842922951335749E-2</v>
      </c>
      <c r="J179">
        <v>24695.55</v>
      </c>
      <c r="K179">
        <f t="shared" si="13"/>
        <v>19.080052151238583</v>
      </c>
      <c r="Q179" s="20">
        <v>38533</v>
      </c>
      <c r="R179">
        <v>24695.55</v>
      </c>
    </row>
    <row r="180" spans="2:18" x14ac:dyDescent="0.25">
      <c r="B180" s="2">
        <v>38562</v>
      </c>
      <c r="C180" s="16">
        <v>19.150000000000002</v>
      </c>
      <c r="D180" s="4">
        <f t="shared" si="10"/>
        <v>6.3906684073107041</v>
      </c>
      <c r="E180" s="4">
        <v>122.3813</v>
      </c>
      <c r="F180" s="16">
        <v>19.150066154811913</v>
      </c>
      <c r="G180" s="4">
        <f t="shared" si="11"/>
        <v>2.7888620666161046E-6</v>
      </c>
      <c r="H180" s="4">
        <f t="shared" si="12"/>
        <v>5.3406708575698411E-5</v>
      </c>
      <c r="I180" s="17">
        <f t="shared" si="14"/>
        <v>-5.4842703897129086E-2</v>
      </c>
      <c r="J180">
        <v>24786.17</v>
      </c>
      <c r="K180">
        <f t="shared" si="13"/>
        <v>19.15006615481191</v>
      </c>
      <c r="Q180" s="20">
        <v>38562</v>
      </c>
      <c r="R180">
        <v>24786.17</v>
      </c>
    </row>
    <row r="181" spans="2:18" x14ac:dyDescent="0.25">
      <c r="B181" s="2">
        <v>38595</v>
      </c>
      <c r="C181" s="16">
        <v>17.62</v>
      </c>
      <c r="D181" s="4">
        <f t="shared" si="10"/>
        <v>6.3906696935300795</v>
      </c>
      <c r="E181" s="4">
        <v>112.6036</v>
      </c>
      <c r="F181" s="16">
        <v>17.620056980056976</v>
      </c>
      <c r="G181" s="4">
        <f t="shared" si="11"/>
        <v>1.2862193754514806E-6</v>
      </c>
      <c r="H181" s="4">
        <f t="shared" si="12"/>
        <v>2.2663185395455088E-5</v>
      </c>
      <c r="I181" s="17">
        <f t="shared" si="14"/>
        <v>-5.4841851177699019E-2</v>
      </c>
      <c r="J181">
        <v>22805.86</v>
      </c>
      <c r="K181">
        <f t="shared" si="13"/>
        <v>17.620056980056976</v>
      </c>
      <c r="Q181" s="20">
        <v>38595</v>
      </c>
      <c r="R181">
        <v>22805.86</v>
      </c>
    </row>
    <row r="182" spans="2:18" x14ac:dyDescent="0.25">
      <c r="B182" s="2">
        <v>38625</v>
      </c>
      <c r="C182" s="16">
        <v>17.920000000000002</v>
      </c>
      <c r="D182" s="4">
        <f t="shared" si="10"/>
        <v>6.2746986607142849</v>
      </c>
      <c r="E182" s="4">
        <v>112.4426</v>
      </c>
      <c r="F182" s="16">
        <v>17.920061808875367</v>
      </c>
      <c r="G182" s="4">
        <f t="shared" si="11"/>
        <v>-0.11597103281579457</v>
      </c>
      <c r="H182" s="4">
        <f t="shared" si="12"/>
        <v>-2.0782009080590389</v>
      </c>
      <c r="I182" s="17">
        <f t="shared" si="14"/>
        <v>-5.6497433316093248E-2</v>
      </c>
      <c r="J182">
        <v>23194.16</v>
      </c>
      <c r="K182">
        <f t="shared" si="13"/>
        <v>17.920061808875364</v>
      </c>
      <c r="Q182" s="20">
        <v>38625</v>
      </c>
      <c r="R182">
        <v>23194.16</v>
      </c>
    </row>
    <row r="183" spans="2:18" x14ac:dyDescent="0.25">
      <c r="B183" s="2">
        <v>38656</v>
      </c>
      <c r="C183" s="16">
        <v>17.45</v>
      </c>
      <c r="D183" s="4">
        <f t="shared" si="10"/>
        <v>6.2746934097421212</v>
      </c>
      <c r="E183" s="4">
        <v>109.49340000000001</v>
      </c>
      <c r="F183" s="16">
        <v>17.450059394466173</v>
      </c>
      <c r="G183" s="4">
        <f t="shared" si="11"/>
        <v>-5.2509721637505891E-6</v>
      </c>
      <c r="H183" s="4">
        <f t="shared" si="12"/>
        <v>-9.1629464257447779E-5</v>
      </c>
      <c r="I183" s="17">
        <f t="shared" si="14"/>
        <v>-5.6798128875169662E-2</v>
      </c>
      <c r="J183">
        <v>22585.83</v>
      </c>
      <c r="K183">
        <f t="shared" si="13"/>
        <v>17.450059394466169</v>
      </c>
      <c r="Q183" s="20">
        <v>38656</v>
      </c>
      <c r="R183">
        <v>22585.83</v>
      </c>
    </row>
    <row r="184" spans="2:18" x14ac:dyDescent="0.25">
      <c r="B184" s="2">
        <v>38686</v>
      </c>
      <c r="C184" s="16">
        <v>17.54</v>
      </c>
      <c r="D184" s="4">
        <f t="shared" si="10"/>
        <v>6.1425427594070703</v>
      </c>
      <c r="E184" s="4">
        <v>107.7402</v>
      </c>
      <c r="F184" s="16">
        <v>17.540060843111689</v>
      </c>
      <c r="G184" s="4">
        <f t="shared" si="11"/>
        <v>-0.13215065033505091</v>
      </c>
      <c r="H184" s="4">
        <f t="shared" si="12"/>
        <v>-2.317922406876793</v>
      </c>
      <c r="I184" s="17">
        <f t="shared" si="14"/>
        <v>-6.7154285394726565E-2</v>
      </c>
      <c r="J184">
        <v>22702.32</v>
      </c>
      <c r="K184">
        <f t="shared" si="13"/>
        <v>17.540060843111686</v>
      </c>
      <c r="Q184" s="20">
        <v>38686</v>
      </c>
      <c r="R184">
        <v>22702.32</v>
      </c>
    </row>
    <row r="185" spans="2:18" x14ac:dyDescent="0.25">
      <c r="B185" s="2">
        <v>38716</v>
      </c>
      <c r="C185" s="16">
        <v>17.12</v>
      </c>
      <c r="D185" s="4">
        <f t="shared" si="10"/>
        <v>6.1425408878504673</v>
      </c>
      <c r="E185" s="4">
        <v>105.16030000000001</v>
      </c>
      <c r="F185" s="16">
        <v>17.120054082765943</v>
      </c>
      <c r="G185" s="4">
        <f t="shared" si="11"/>
        <v>-1.8715566030280684E-6</v>
      </c>
      <c r="H185" s="4">
        <f t="shared" si="12"/>
        <v>-3.2041049043840529E-5</v>
      </c>
      <c r="I185" s="17">
        <f t="shared" si="14"/>
        <v>-6.7153839869899312E-2</v>
      </c>
      <c r="J185">
        <v>22158.7</v>
      </c>
      <c r="K185">
        <f t="shared" si="13"/>
        <v>17.120054082765943</v>
      </c>
      <c r="Q185" s="20">
        <v>38716</v>
      </c>
      <c r="R185">
        <v>22158.7</v>
      </c>
    </row>
    <row r="186" spans="2:18" x14ac:dyDescent="0.25">
      <c r="B186" s="2">
        <v>38748</v>
      </c>
      <c r="C186" s="16">
        <v>18.57</v>
      </c>
      <c r="D186" s="4">
        <f t="shared" si="10"/>
        <v>6.1425417339795363</v>
      </c>
      <c r="E186" s="4">
        <v>114.06699999999999</v>
      </c>
      <c r="F186" s="16">
        <v>18.57005939446617</v>
      </c>
      <c r="G186" s="4">
        <f t="shared" si="11"/>
        <v>8.4612906903203111E-7</v>
      </c>
      <c r="H186" s="4">
        <f t="shared" si="12"/>
        <v>1.5712616811924817E-5</v>
      </c>
      <c r="I186" s="17">
        <f t="shared" si="14"/>
        <v>-6.7154147106786133E-2</v>
      </c>
      <c r="J186">
        <v>24035.46</v>
      </c>
      <c r="K186">
        <f t="shared" si="13"/>
        <v>18.570059394466167</v>
      </c>
      <c r="Q186" s="20">
        <v>38748</v>
      </c>
      <c r="R186">
        <v>24035.46</v>
      </c>
    </row>
    <row r="187" spans="2:18" x14ac:dyDescent="0.25">
      <c r="B187" s="2">
        <v>38776</v>
      </c>
      <c r="C187" s="16">
        <v>20.240000000000002</v>
      </c>
      <c r="D187" s="4">
        <f t="shared" si="10"/>
        <v>6.1505533596837942</v>
      </c>
      <c r="E187" s="4">
        <v>124.4872</v>
      </c>
      <c r="F187" s="16">
        <v>20.240065671930072</v>
      </c>
      <c r="G187" s="4">
        <f t="shared" si="11"/>
        <v>8.011625704257952E-3</v>
      </c>
      <c r="H187" s="4">
        <f t="shared" si="12"/>
        <v>0.16215530425418095</v>
      </c>
      <c r="I187" s="17">
        <f t="shared" si="14"/>
        <v>-4.8482845087945314E-2</v>
      </c>
      <c r="J187">
        <v>26196.97</v>
      </c>
      <c r="K187">
        <f t="shared" si="13"/>
        <v>20.240065671930072</v>
      </c>
      <c r="Q187" s="20">
        <v>38776</v>
      </c>
      <c r="R187">
        <v>26196.97</v>
      </c>
    </row>
    <row r="188" spans="2:18" x14ac:dyDescent="0.25">
      <c r="B188" s="2">
        <v>38807</v>
      </c>
      <c r="C188" s="16">
        <v>21.67</v>
      </c>
      <c r="D188" s="4">
        <f t="shared" si="10"/>
        <v>6.1505583756345175</v>
      </c>
      <c r="E188" s="4">
        <v>133.2826</v>
      </c>
      <c r="F188" s="16">
        <v>21.670075812448687</v>
      </c>
      <c r="G188" s="4">
        <f t="shared" si="11"/>
        <v>5.0159507232194755E-6</v>
      </c>
      <c r="H188" s="4">
        <f t="shared" si="12"/>
        <v>1.0869565217216605E-4</v>
      </c>
      <c r="I188" s="17">
        <f t="shared" si="14"/>
        <v>-4.8483274053710446E-2</v>
      </c>
      <c r="J188">
        <v>28047.85</v>
      </c>
      <c r="K188">
        <f t="shared" si="13"/>
        <v>21.670075812448683</v>
      </c>
      <c r="Q188" s="20">
        <v>38807</v>
      </c>
      <c r="R188">
        <v>28047.85</v>
      </c>
    </row>
    <row r="189" spans="2:18" x14ac:dyDescent="0.25">
      <c r="B189" s="2">
        <v>38835</v>
      </c>
      <c r="C189" s="16">
        <v>20.95</v>
      </c>
      <c r="D189" s="4">
        <f t="shared" si="10"/>
        <v>6.1505536992840106</v>
      </c>
      <c r="E189" s="4">
        <v>128.85410000000002</v>
      </c>
      <c r="F189" s="16">
        <v>20.950071949393973</v>
      </c>
      <c r="G189" s="4">
        <f t="shared" si="11"/>
        <v>-4.6763505068270206E-6</v>
      </c>
      <c r="H189" s="4">
        <f t="shared" si="12"/>
        <v>-9.7969543118026081E-5</v>
      </c>
      <c r="I189" s="17">
        <f t="shared" si="14"/>
        <v>-4.8482720622661457E-2</v>
      </c>
      <c r="J189">
        <v>27115.94</v>
      </c>
      <c r="K189">
        <f t="shared" si="13"/>
        <v>20.950071949393973</v>
      </c>
      <c r="Q189" s="20">
        <v>38835</v>
      </c>
      <c r="R189">
        <v>27115.94</v>
      </c>
    </row>
    <row r="190" spans="2:18" x14ac:dyDescent="0.25">
      <c r="B190" s="2">
        <v>38868</v>
      </c>
      <c r="C190" s="16">
        <v>19.68</v>
      </c>
      <c r="D190" s="4">
        <f t="shared" si="10"/>
        <v>6.1046189024390252</v>
      </c>
      <c r="E190" s="4">
        <v>120.13890000000001</v>
      </c>
      <c r="F190" s="16">
        <v>19.680061808875362</v>
      </c>
      <c r="G190" s="4">
        <f t="shared" si="11"/>
        <v>-4.593479684498547E-2</v>
      </c>
      <c r="H190" s="4">
        <f t="shared" si="12"/>
        <v>-0.90399680190931408</v>
      </c>
      <c r="I190" s="17">
        <f t="shared" si="14"/>
        <v>-4.4759981679809324E-2</v>
      </c>
      <c r="J190">
        <v>25472.15</v>
      </c>
      <c r="K190">
        <f t="shared" si="13"/>
        <v>19.680061808875362</v>
      </c>
      <c r="Q190" s="20">
        <v>38868</v>
      </c>
      <c r="R190">
        <v>25472.15</v>
      </c>
    </row>
    <row r="191" spans="2:18" x14ac:dyDescent="0.25">
      <c r="B191" s="2">
        <v>38898</v>
      </c>
      <c r="C191" s="16">
        <v>19.53</v>
      </c>
      <c r="D191" s="4">
        <f t="shared" si="10"/>
        <v>6.1046236559139784</v>
      </c>
      <c r="E191" s="4">
        <v>119.22330000000001</v>
      </c>
      <c r="F191" s="16">
        <v>19.530067120575588</v>
      </c>
      <c r="G191" s="4">
        <f t="shared" si="11"/>
        <v>4.7534749532118781E-6</v>
      </c>
      <c r="H191" s="4">
        <f t="shared" si="12"/>
        <v>9.2835365836227985E-5</v>
      </c>
      <c r="I191" s="17">
        <f t="shared" si="14"/>
        <v>-4.4759338011506999E-2</v>
      </c>
      <c r="J191">
        <v>25278.01</v>
      </c>
      <c r="K191">
        <f t="shared" si="13"/>
        <v>19.530067120575588</v>
      </c>
      <c r="Q191" s="20">
        <v>38898</v>
      </c>
      <c r="R191">
        <v>25278.01</v>
      </c>
    </row>
    <row r="192" spans="2:18" x14ac:dyDescent="0.25">
      <c r="B192" s="2">
        <v>38929</v>
      </c>
      <c r="C192" s="16">
        <v>17.880000000000003</v>
      </c>
      <c r="D192" s="4">
        <f t="shared" si="10"/>
        <v>6.1046196868008948</v>
      </c>
      <c r="E192" s="4">
        <v>109.15060000000001</v>
      </c>
      <c r="F192" s="16">
        <v>17.880056014293295</v>
      </c>
      <c r="G192" s="4">
        <f t="shared" si="11"/>
        <v>-3.9691130835350918E-6</v>
      </c>
      <c r="H192" s="4">
        <f t="shared" si="12"/>
        <v>-7.0967741933607447E-5</v>
      </c>
      <c r="I192" s="17">
        <f t="shared" si="14"/>
        <v>-4.4760375954192688E-2</v>
      </c>
      <c r="J192">
        <v>23142.38</v>
      </c>
      <c r="K192">
        <f t="shared" si="13"/>
        <v>17.880056014293299</v>
      </c>
      <c r="Q192" s="20">
        <v>38929</v>
      </c>
      <c r="R192">
        <v>23142.38</v>
      </c>
    </row>
    <row r="193" spans="2:18" x14ac:dyDescent="0.25">
      <c r="B193" s="2">
        <v>38960</v>
      </c>
      <c r="C193" s="16">
        <v>21.990000000000002</v>
      </c>
      <c r="D193" s="4">
        <f t="shared" si="10"/>
        <v>6.1046157344247378</v>
      </c>
      <c r="E193" s="4">
        <v>134.2405</v>
      </c>
      <c r="F193" s="16">
        <v>21.990068086339264</v>
      </c>
      <c r="G193" s="4">
        <f t="shared" si="11"/>
        <v>-3.952376157023707E-6</v>
      </c>
      <c r="H193" s="4">
        <f t="shared" si="12"/>
        <v>-8.691275169295133E-5</v>
      </c>
      <c r="I193" s="17">
        <f t="shared" si="14"/>
        <v>-4.4761186671084419E-2</v>
      </c>
      <c r="J193">
        <v>28462.02</v>
      </c>
      <c r="K193">
        <f t="shared" si="13"/>
        <v>21.990068086339271</v>
      </c>
      <c r="Q193" s="20">
        <v>38960</v>
      </c>
      <c r="R193">
        <v>28462.02</v>
      </c>
    </row>
    <row r="194" spans="2:18" x14ac:dyDescent="0.25">
      <c r="B194" s="2">
        <v>38989</v>
      </c>
      <c r="C194" s="16">
        <v>22.98</v>
      </c>
      <c r="D194" s="4">
        <f t="shared" si="10"/>
        <v>6.0701218450826806</v>
      </c>
      <c r="E194" s="4">
        <v>139.4914</v>
      </c>
      <c r="F194" s="16">
        <v>22.980076295330523</v>
      </c>
      <c r="G194" s="4">
        <f t="shared" si="11"/>
        <v>-3.4493889342057216E-2</v>
      </c>
      <c r="H194" s="4">
        <f t="shared" si="12"/>
        <v>-0.79266957708047481</v>
      </c>
      <c r="I194" s="17">
        <f t="shared" si="14"/>
        <v>-3.2603448658411915E-2</v>
      </c>
      <c r="J194">
        <v>29743.4</v>
      </c>
      <c r="K194">
        <f t="shared" si="13"/>
        <v>22.98007629533053</v>
      </c>
      <c r="Q194" s="20">
        <v>38989</v>
      </c>
      <c r="R194">
        <v>29743.4</v>
      </c>
    </row>
    <row r="195" spans="2:18" x14ac:dyDescent="0.25">
      <c r="B195" s="2">
        <v>39021</v>
      </c>
      <c r="C195" s="16">
        <v>24.130000000000003</v>
      </c>
      <c r="D195" s="4">
        <f t="shared" si="10"/>
        <v>6.070124326564442</v>
      </c>
      <c r="E195" s="4">
        <v>146.47210000000001</v>
      </c>
      <c r="F195" s="16">
        <v>24.130076778212359</v>
      </c>
      <c r="G195" s="4">
        <f t="shared" si="11"/>
        <v>2.4814817614071671E-6</v>
      </c>
      <c r="H195" s="4">
        <f t="shared" si="12"/>
        <v>5.9878154902754948E-5</v>
      </c>
      <c r="I195" s="17">
        <f t="shared" si="14"/>
        <v>-3.2602243618798044E-2</v>
      </c>
      <c r="J195">
        <v>31231.86</v>
      </c>
      <c r="K195">
        <f t="shared" si="13"/>
        <v>24.130076778212366</v>
      </c>
      <c r="Q195" s="20">
        <v>39021</v>
      </c>
      <c r="R195">
        <v>31231.86</v>
      </c>
    </row>
    <row r="196" spans="2:18" x14ac:dyDescent="0.25">
      <c r="B196" s="2">
        <v>39051</v>
      </c>
      <c r="C196" s="16">
        <v>26.91</v>
      </c>
      <c r="D196" s="4">
        <f t="shared" si="10"/>
        <v>6.0727127461910078</v>
      </c>
      <c r="E196" s="4">
        <v>163.41670000000002</v>
      </c>
      <c r="F196" s="16">
        <v>26.910085470085452</v>
      </c>
      <c r="G196" s="4">
        <f t="shared" si="11"/>
        <v>2.5884196265657522E-3</v>
      </c>
      <c r="H196" s="4">
        <f t="shared" si="12"/>
        <v>6.9654372150884394E-2</v>
      </c>
      <c r="I196" s="17">
        <f t="shared" si="14"/>
        <v>-1.1368258382755347E-2</v>
      </c>
      <c r="J196">
        <v>34830.06</v>
      </c>
      <c r="K196">
        <f t="shared" si="13"/>
        <v>26.910085470085463</v>
      </c>
      <c r="Q196" s="20">
        <v>39051</v>
      </c>
      <c r="R196">
        <v>34830.06</v>
      </c>
    </row>
    <row r="197" spans="2:18" x14ac:dyDescent="0.25">
      <c r="B197" s="2">
        <v>39080</v>
      </c>
      <c r="C197" s="16">
        <v>27.330000000000002</v>
      </c>
      <c r="D197" s="4">
        <f t="shared" si="10"/>
        <v>6.0727149652396637</v>
      </c>
      <c r="E197" s="4">
        <v>165.96730000000002</v>
      </c>
      <c r="F197" s="16">
        <v>27.330084504321771</v>
      </c>
      <c r="G197" s="4">
        <f t="shared" si="11"/>
        <v>2.2190486559381384E-6</v>
      </c>
      <c r="H197" s="4">
        <f t="shared" si="12"/>
        <v>6.0646599766789329E-5</v>
      </c>
      <c r="I197" s="17">
        <f t="shared" si="14"/>
        <v>-1.1367595899754557E-2</v>
      </c>
      <c r="J197">
        <v>35373.67</v>
      </c>
      <c r="K197">
        <f t="shared" si="13"/>
        <v>27.330084504321782</v>
      </c>
      <c r="Q197" s="20">
        <v>39080</v>
      </c>
      <c r="R197">
        <v>35373.67</v>
      </c>
    </row>
    <row r="198" spans="2:18" x14ac:dyDescent="0.25">
      <c r="B198" s="2">
        <v>39113</v>
      </c>
      <c r="C198" s="16">
        <v>26.62</v>
      </c>
      <c r="D198" s="4">
        <f t="shared" ref="D198:D261" si="15">E198/C198</f>
        <v>6.0727122464312542</v>
      </c>
      <c r="E198" s="4">
        <v>161.65559999999999</v>
      </c>
      <c r="F198" s="16">
        <v>26.620093679076714</v>
      </c>
      <c r="G198" s="4">
        <f t="shared" si="11"/>
        <v>-2.7188084095186582E-6</v>
      </c>
      <c r="H198" s="4">
        <f t="shared" si="12"/>
        <v>-7.2374679861386679E-5</v>
      </c>
      <c r="I198" s="17">
        <f t="shared" si="14"/>
        <v>-1.1368174702338085E-2</v>
      </c>
      <c r="J198">
        <v>34454.720000000001</v>
      </c>
      <c r="K198">
        <f t="shared" si="13"/>
        <v>26.620093679076721</v>
      </c>
      <c r="Q198" s="20">
        <v>39113</v>
      </c>
      <c r="R198">
        <v>34454.720000000001</v>
      </c>
    </row>
    <row r="199" spans="2:18" x14ac:dyDescent="0.25">
      <c r="B199" s="2">
        <v>39141</v>
      </c>
      <c r="C199" s="16">
        <v>25.94</v>
      </c>
      <c r="D199" s="4">
        <f t="shared" si="15"/>
        <v>6.04002698535081</v>
      </c>
      <c r="E199" s="4">
        <v>156.67830000000001</v>
      </c>
      <c r="F199" s="16">
        <v>25.940080158385229</v>
      </c>
      <c r="G199" s="4">
        <f t="shared" ref="G199:G262" si="16">D199-D198</f>
        <v>-3.2685261080444228E-2</v>
      </c>
      <c r="H199" s="4">
        <f t="shared" ref="H199:H262" si="17">G199*C199</f>
        <v>-0.84785567242672333</v>
      </c>
      <c r="I199" s="17">
        <f t="shared" si="14"/>
        <v>-1.7970151280610414E-2</v>
      </c>
      <c r="J199">
        <v>33574.57</v>
      </c>
      <c r="K199">
        <f t="shared" ref="K199:K262" si="18">J199/J198*K198</f>
        <v>25.940080158385232</v>
      </c>
      <c r="Q199" s="20">
        <v>39141</v>
      </c>
      <c r="R199">
        <v>33574.57</v>
      </c>
    </row>
    <row r="200" spans="2:18" x14ac:dyDescent="0.25">
      <c r="B200" s="2">
        <v>39171</v>
      </c>
      <c r="C200" s="16">
        <v>25.53</v>
      </c>
      <c r="D200" s="4">
        <f t="shared" si="15"/>
        <v>6.0400313356835094</v>
      </c>
      <c r="E200" s="4">
        <v>154.202</v>
      </c>
      <c r="F200" s="16">
        <v>25.530094161958552</v>
      </c>
      <c r="G200" s="4">
        <f t="shared" si="16"/>
        <v>4.3503326994098757E-6</v>
      </c>
      <c r="H200" s="4">
        <f t="shared" si="17"/>
        <v>1.1106399381593413E-4</v>
      </c>
      <c r="I200" s="17">
        <f t="shared" si="14"/>
        <v>-1.7970244846201577E-2</v>
      </c>
      <c r="J200">
        <v>33043.919999999998</v>
      </c>
      <c r="K200">
        <f t="shared" si="18"/>
        <v>25.530094161958555</v>
      </c>
      <c r="Q200" s="20">
        <v>39171</v>
      </c>
      <c r="R200">
        <v>33043.919999999998</v>
      </c>
    </row>
    <row r="201" spans="2:18" x14ac:dyDescent="0.25">
      <c r="B201" s="2">
        <v>39202</v>
      </c>
      <c r="C201" s="16">
        <v>26.740000000000002</v>
      </c>
      <c r="D201" s="4">
        <f t="shared" si="15"/>
        <v>6.0400299177262529</v>
      </c>
      <c r="E201" s="4">
        <v>161.5104</v>
      </c>
      <c r="F201" s="16">
        <v>26.740087884494649</v>
      </c>
      <c r="G201" s="4">
        <f t="shared" si="16"/>
        <v>-1.4179572564998466E-6</v>
      </c>
      <c r="H201" s="4">
        <f t="shared" si="17"/>
        <v>-3.7916177038805898E-5</v>
      </c>
      <c r="I201" s="17">
        <f t="shared" si="14"/>
        <v>-1.7969728736881629E-2</v>
      </c>
      <c r="J201">
        <v>34610.03</v>
      </c>
      <c r="K201">
        <f t="shared" si="18"/>
        <v>26.740087884494653</v>
      </c>
      <c r="Q201" s="20">
        <v>39202</v>
      </c>
      <c r="R201">
        <v>34610.03</v>
      </c>
    </row>
    <row r="202" spans="2:18" x14ac:dyDescent="0.25">
      <c r="B202" s="2">
        <v>39233</v>
      </c>
      <c r="C202" s="16">
        <v>26.92</v>
      </c>
      <c r="D202" s="4">
        <f t="shared" si="15"/>
        <v>6.0712518573551266</v>
      </c>
      <c r="E202" s="4">
        <v>163.43810000000002</v>
      </c>
      <c r="F202" s="16">
        <v>26.920098507895101</v>
      </c>
      <c r="G202" s="4">
        <f t="shared" si="16"/>
        <v>3.1221939628873763E-2</v>
      </c>
      <c r="H202" s="4">
        <f t="shared" si="17"/>
        <v>0.84049461480928178</v>
      </c>
      <c r="I202" s="17">
        <f t="shared" si="14"/>
        <v>-5.465868650796013E-3</v>
      </c>
      <c r="J202">
        <v>34843.019999999997</v>
      </c>
      <c r="K202">
        <f t="shared" si="18"/>
        <v>26.920098507895105</v>
      </c>
      <c r="Q202" s="20">
        <v>39233</v>
      </c>
      <c r="R202">
        <v>34843.019999999997</v>
      </c>
    </row>
    <row r="203" spans="2:18" x14ac:dyDescent="0.25">
      <c r="B203" s="2">
        <v>39262</v>
      </c>
      <c r="C203" s="16">
        <v>27.85</v>
      </c>
      <c r="D203" s="4">
        <f t="shared" si="15"/>
        <v>6.0712495511669662</v>
      </c>
      <c r="E203" s="4">
        <v>169.08430000000001</v>
      </c>
      <c r="F203" s="16">
        <v>27.850090298903837</v>
      </c>
      <c r="G203" s="4">
        <f t="shared" si="16"/>
        <v>-2.3061881604391488E-6</v>
      </c>
      <c r="H203" s="4">
        <f t="shared" si="17"/>
        <v>-6.4227340268230293E-5</v>
      </c>
      <c r="I203" s="17">
        <f t="shared" si="14"/>
        <v>-5.4670208399628661E-3</v>
      </c>
      <c r="J203">
        <v>36046.720000000001</v>
      </c>
      <c r="K203">
        <f t="shared" si="18"/>
        <v>27.850090298903847</v>
      </c>
      <c r="Q203" s="20">
        <v>39262</v>
      </c>
      <c r="R203">
        <v>36046.720000000001</v>
      </c>
    </row>
    <row r="204" spans="2:18" x14ac:dyDescent="0.25">
      <c r="B204" s="2">
        <v>39294</v>
      </c>
      <c r="C204" s="16">
        <v>28.91</v>
      </c>
      <c r="D204" s="4">
        <f t="shared" si="15"/>
        <v>6.071248702870979</v>
      </c>
      <c r="E204" s="4">
        <v>175.5198</v>
      </c>
      <c r="F204" s="16">
        <v>28.91009705924958</v>
      </c>
      <c r="G204" s="4">
        <f t="shared" si="16"/>
        <v>-8.4829598723246136E-7</v>
      </c>
      <c r="H204" s="4">
        <f t="shared" si="17"/>
        <v>-2.4524236990890458E-5</v>
      </c>
      <c r="I204" s="17">
        <f t="shared" si="14"/>
        <v>-5.4665131723223848E-3</v>
      </c>
      <c r="J204">
        <v>37418.699999999997</v>
      </c>
      <c r="K204">
        <f t="shared" si="18"/>
        <v>28.910097059249583</v>
      </c>
      <c r="Q204" s="20">
        <v>39294</v>
      </c>
      <c r="R204">
        <v>37418.699999999997</v>
      </c>
    </row>
    <row r="205" spans="2:18" x14ac:dyDescent="0.25">
      <c r="B205" s="2">
        <v>39325</v>
      </c>
      <c r="C205" s="16">
        <v>31.92</v>
      </c>
      <c r="D205" s="4">
        <f t="shared" si="15"/>
        <v>6.07125</v>
      </c>
      <c r="E205" s="4">
        <v>193.79430000000002</v>
      </c>
      <c r="F205" s="16">
        <v>31.920119754696</v>
      </c>
      <c r="G205" s="4">
        <f t="shared" si="16"/>
        <v>1.2971290210828101E-6</v>
      </c>
      <c r="H205" s="4">
        <f t="shared" si="17"/>
        <v>4.1404358352963303E-5</v>
      </c>
      <c r="I205" s="17">
        <f t="shared" si="14"/>
        <v>-5.4656567876310014E-3</v>
      </c>
      <c r="J205">
        <v>41314.61</v>
      </c>
      <c r="K205">
        <f t="shared" si="18"/>
        <v>31.92011975469601</v>
      </c>
      <c r="Q205" s="20">
        <v>39325</v>
      </c>
      <c r="R205">
        <v>41314.61</v>
      </c>
    </row>
    <row r="206" spans="2:18" x14ac:dyDescent="0.25">
      <c r="B206" s="2">
        <v>39353</v>
      </c>
      <c r="C206" s="16">
        <v>33.129899999999999</v>
      </c>
      <c r="D206" s="4">
        <f t="shared" si="15"/>
        <v>6.0908786322928838</v>
      </c>
      <c r="E206" s="4">
        <v>201.7902</v>
      </c>
      <c r="F206" s="16">
        <v>33.130020763919042</v>
      </c>
      <c r="G206" s="4">
        <f t="shared" si="16"/>
        <v>1.9628632292883808E-2</v>
      </c>
      <c r="H206" s="4">
        <f t="shared" si="17"/>
        <v>0.65029462500001123</v>
      </c>
      <c r="I206" s="17">
        <f t="shared" si="14"/>
        <v>3.4195009161170908E-3</v>
      </c>
      <c r="J206">
        <v>42880.6</v>
      </c>
      <c r="K206">
        <f t="shared" si="18"/>
        <v>33.130020763919049</v>
      </c>
      <c r="Q206" s="20">
        <v>39353</v>
      </c>
      <c r="R206">
        <v>42880.6</v>
      </c>
    </row>
    <row r="207" spans="2:18" x14ac:dyDescent="0.25">
      <c r="B207" s="2">
        <v>39386</v>
      </c>
      <c r="C207" s="16">
        <v>33.06</v>
      </c>
      <c r="D207" s="4">
        <f t="shared" si="15"/>
        <v>6.0908771929824557</v>
      </c>
      <c r="E207" s="4">
        <v>201.36439999999999</v>
      </c>
      <c r="F207" s="16">
        <v>33.060122651987029</v>
      </c>
      <c r="G207" s="4">
        <f t="shared" si="16"/>
        <v>-1.4393104281751334E-6</v>
      </c>
      <c r="H207" s="4">
        <f t="shared" si="17"/>
        <v>-4.7583602755469914E-5</v>
      </c>
      <c r="I207" s="17">
        <f t="shared" si="14"/>
        <v>3.418853601925953E-3</v>
      </c>
      <c r="J207">
        <v>42790.13</v>
      </c>
      <c r="K207">
        <f t="shared" si="18"/>
        <v>33.060122651987037</v>
      </c>
      <c r="Q207" s="20">
        <v>39386</v>
      </c>
      <c r="R207">
        <v>42790.13</v>
      </c>
    </row>
    <row r="208" spans="2:18" x14ac:dyDescent="0.25">
      <c r="B208" s="2">
        <v>39416</v>
      </c>
      <c r="C208" s="16">
        <v>28.02</v>
      </c>
      <c r="D208" s="4">
        <f t="shared" si="15"/>
        <v>6.0669593147751613</v>
      </c>
      <c r="E208" s="4">
        <v>169.99620000000002</v>
      </c>
      <c r="F208" s="16">
        <v>28.020087884494643</v>
      </c>
      <c r="G208" s="4">
        <f t="shared" si="16"/>
        <v>-2.3917878207294407E-2</v>
      </c>
      <c r="H208" s="4">
        <f t="shared" si="17"/>
        <v>-0.67017894736838923</v>
      </c>
      <c r="I208" s="17">
        <f t="shared" si="14"/>
        <v>-9.4742360725941221E-4</v>
      </c>
      <c r="J208">
        <v>36266.75</v>
      </c>
      <c r="K208">
        <f t="shared" si="18"/>
        <v>28.020087884494647</v>
      </c>
      <c r="Q208" s="20">
        <v>39416</v>
      </c>
      <c r="R208">
        <v>36266.75</v>
      </c>
    </row>
    <row r="209" spans="2:18" x14ac:dyDescent="0.25">
      <c r="B209" s="2">
        <v>39447</v>
      </c>
      <c r="C209" s="16">
        <v>27.069900000000001</v>
      </c>
      <c r="D209" s="4">
        <f t="shared" si="15"/>
        <v>6.066959981381534</v>
      </c>
      <c r="E209" s="4">
        <v>164.232</v>
      </c>
      <c r="F209" s="16">
        <v>27.069985030662977</v>
      </c>
      <c r="G209" s="4">
        <f t="shared" si="16"/>
        <v>6.6660637276783063E-7</v>
      </c>
      <c r="H209" s="4">
        <f t="shared" si="17"/>
        <v>1.8044967850187898E-5</v>
      </c>
      <c r="I209" s="17">
        <f t="shared" si="14"/>
        <v>-9.4767890326996618E-4</v>
      </c>
      <c r="J209">
        <v>35037.019999999997</v>
      </c>
      <c r="K209">
        <f t="shared" si="18"/>
        <v>27.069985030662977</v>
      </c>
      <c r="Q209" s="20">
        <v>39447</v>
      </c>
      <c r="R209">
        <v>35037.019999999997</v>
      </c>
    </row>
    <row r="210" spans="2:18" x14ac:dyDescent="0.25">
      <c r="B210" s="2">
        <v>39478</v>
      </c>
      <c r="C210" s="16">
        <v>24.5</v>
      </c>
      <c r="D210" s="4">
        <f t="shared" si="15"/>
        <v>6.0669632653061223</v>
      </c>
      <c r="E210" s="4">
        <v>148.64060000000001</v>
      </c>
      <c r="F210" s="16">
        <v>24.500087884494643</v>
      </c>
      <c r="G210" s="4">
        <f t="shared" si="16"/>
        <v>3.2839245882598789E-6</v>
      </c>
      <c r="H210" s="4">
        <f t="shared" si="17"/>
        <v>8.0456152412367032E-5</v>
      </c>
      <c r="I210" s="17">
        <f t="shared" ref="I210:I273" si="19">D210/D198-1</f>
        <v>-9.4669085111198648E-4</v>
      </c>
      <c r="J210">
        <v>31710.77</v>
      </c>
      <c r="K210">
        <f t="shared" si="18"/>
        <v>24.500087884494651</v>
      </c>
      <c r="Q210" s="20">
        <v>39478</v>
      </c>
      <c r="R210">
        <v>31710.77</v>
      </c>
    </row>
    <row r="211" spans="2:18" x14ac:dyDescent="0.25">
      <c r="B211" s="2">
        <v>39507</v>
      </c>
      <c r="C211" s="16">
        <v>24.39</v>
      </c>
      <c r="D211" s="4">
        <f t="shared" si="15"/>
        <v>5.9609922099220993</v>
      </c>
      <c r="E211" s="4">
        <v>145.3886</v>
      </c>
      <c r="F211" s="16">
        <v>24.390083538558095</v>
      </c>
      <c r="G211" s="4">
        <f t="shared" si="16"/>
        <v>-0.10597105538402296</v>
      </c>
      <c r="H211" s="4">
        <f t="shared" si="17"/>
        <v>-2.58463404081632</v>
      </c>
      <c r="I211" s="17">
        <f t="shared" si="19"/>
        <v>-1.3085169258415186E-2</v>
      </c>
      <c r="J211">
        <v>31568.39</v>
      </c>
      <c r="K211">
        <f t="shared" si="18"/>
        <v>24.390083538558102</v>
      </c>
      <c r="Q211" s="20">
        <v>39507</v>
      </c>
      <c r="R211">
        <v>31568.39</v>
      </c>
    </row>
    <row r="212" spans="2:18" x14ac:dyDescent="0.25">
      <c r="B212" s="2">
        <v>39538</v>
      </c>
      <c r="C212" s="16">
        <v>24.09</v>
      </c>
      <c r="D212" s="4">
        <f t="shared" si="15"/>
        <v>5.9609921129099215</v>
      </c>
      <c r="E212" s="4">
        <v>143.6003</v>
      </c>
      <c r="F212" s="16">
        <v>24.09008643584913</v>
      </c>
      <c r="G212" s="4">
        <f t="shared" si="16"/>
        <v>-9.7012177846522718E-8</v>
      </c>
      <c r="H212" s="4">
        <f t="shared" si="17"/>
        <v>-2.3370233643227321E-6</v>
      </c>
      <c r="I212" s="17">
        <f t="shared" si="19"/>
        <v>-1.3085896145378806E-2</v>
      </c>
      <c r="J212">
        <v>31180.1</v>
      </c>
      <c r="K212">
        <f t="shared" si="18"/>
        <v>24.090086435849134</v>
      </c>
      <c r="Q212" s="20">
        <v>39538</v>
      </c>
      <c r="R212">
        <v>31180.1</v>
      </c>
    </row>
    <row r="213" spans="2:18" x14ac:dyDescent="0.25">
      <c r="B213" s="2">
        <v>39568</v>
      </c>
      <c r="C213" s="16">
        <v>25.64</v>
      </c>
      <c r="D213" s="4">
        <f t="shared" si="15"/>
        <v>5.9609945397815913</v>
      </c>
      <c r="E213" s="4">
        <v>152.8399</v>
      </c>
      <c r="F213" s="16">
        <v>25.640090781785677</v>
      </c>
      <c r="G213" s="4">
        <f t="shared" si="16"/>
        <v>2.4268716698472304E-6</v>
      </c>
      <c r="H213" s="4">
        <f t="shared" si="17"/>
        <v>6.2224989614882993E-5</v>
      </c>
      <c r="I213" s="17">
        <f t="shared" si="19"/>
        <v>-1.3085262659495944E-2</v>
      </c>
      <c r="J213">
        <v>33186.29</v>
      </c>
      <c r="K213">
        <f t="shared" si="18"/>
        <v>25.640090781785684</v>
      </c>
      <c r="Q213" s="20">
        <v>39568</v>
      </c>
      <c r="R213">
        <v>33186.29</v>
      </c>
    </row>
    <row r="214" spans="2:18" x14ac:dyDescent="0.25">
      <c r="B214" s="2">
        <v>39598</v>
      </c>
      <c r="C214" s="16">
        <v>26.720000000000002</v>
      </c>
      <c r="D214" s="4">
        <f t="shared" si="15"/>
        <v>5.9071332335329343</v>
      </c>
      <c r="E214" s="4">
        <v>157.83860000000001</v>
      </c>
      <c r="F214" s="16">
        <v>26.720084987203609</v>
      </c>
      <c r="G214" s="4">
        <f t="shared" si="16"/>
        <v>-5.3861306248657037E-2</v>
      </c>
      <c r="H214" s="4">
        <f t="shared" si="17"/>
        <v>-1.4391741029641161</v>
      </c>
      <c r="I214" s="17">
        <f t="shared" si="19"/>
        <v>-2.7032089539057447E-2</v>
      </c>
      <c r="J214">
        <v>34584.14</v>
      </c>
      <c r="K214">
        <f t="shared" si="18"/>
        <v>26.720084987203617</v>
      </c>
      <c r="Q214" s="20">
        <v>39598</v>
      </c>
      <c r="R214">
        <v>34584.14</v>
      </c>
    </row>
    <row r="215" spans="2:18" x14ac:dyDescent="0.25">
      <c r="B215" s="2">
        <v>39629</v>
      </c>
      <c r="C215" s="16">
        <v>23.26</v>
      </c>
      <c r="D215" s="4">
        <f t="shared" si="15"/>
        <v>5.9071324161650898</v>
      </c>
      <c r="E215" s="4">
        <v>137.3999</v>
      </c>
      <c r="F215" s="16">
        <v>23.260078226857871</v>
      </c>
      <c r="G215" s="4">
        <f t="shared" si="16"/>
        <v>-8.1736784451891253E-7</v>
      </c>
      <c r="H215" s="4">
        <f t="shared" si="17"/>
        <v>-1.9011976063509908E-5</v>
      </c>
      <c r="I215" s="17">
        <f t="shared" si="19"/>
        <v>-2.7031854582609149E-2</v>
      </c>
      <c r="J215">
        <v>30105.81</v>
      </c>
      <c r="K215">
        <f t="shared" si="18"/>
        <v>23.260078226857878</v>
      </c>
      <c r="Q215" s="20">
        <v>39629</v>
      </c>
      <c r="R215">
        <v>30105.81</v>
      </c>
    </row>
    <row r="216" spans="2:18" x14ac:dyDescent="0.25">
      <c r="B216" s="2">
        <v>39660</v>
      </c>
      <c r="C216" s="16">
        <v>21.990000000000002</v>
      </c>
      <c r="D216" s="4">
        <f t="shared" si="15"/>
        <v>5.9071305138699399</v>
      </c>
      <c r="E216" s="4">
        <v>129.89779999999999</v>
      </c>
      <c r="F216" s="16">
        <v>21.990068086339257</v>
      </c>
      <c r="G216" s="4">
        <f t="shared" si="16"/>
        <v>-1.9022951498470775E-6</v>
      </c>
      <c r="H216" s="4">
        <f t="shared" si="17"/>
        <v>-4.1831470345137241E-5</v>
      </c>
      <c r="I216" s="17">
        <f t="shared" si="19"/>
        <v>-2.7032031964599135E-2</v>
      </c>
      <c r="J216">
        <v>28462.02</v>
      </c>
      <c r="K216">
        <f t="shared" si="18"/>
        <v>21.990068086339264</v>
      </c>
      <c r="Q216" s="20">
        <v>39660</v>
      </c>
      <c r="R216">
        <v>28462.02</v>
      </c>
    </row>
    <row r="217" spans="2:18" x14ac:dyDescent="0.25">
      <c r="B217" s="2">
        <v>39689</v>
      </c>
      <c r="C217" s="16">
        <v>24.05</v>
      </c>
      <c r="D217" s="4">
        <f t="shared" si="15"/>
        <v>5.9071309771309766</v>
      </c>
      <c r="E217" s="4">
        <v>142.06649999999999</v>
      </c>
      <c r="F217" s="16">
        <v>24.050072915157646</v>
      </c>
      <c r="G217" s="4">
        <f t="shared" si="16"/>
        <v>4.6326103664284801E-7</v>
      </c>
      <c r="H217" s="4">
        <f t="shared" si="17"/>
        <v>1.1141427931260494E-5</v>
      </c>
      <c r="I217" s="17">
        <f t="shared" si="19"/>
        <v>-2.7032163536178433E-2</v>
      </c>
      <c r="J217">
        <v>31128.31</v>
      </c>
      <c r="K217">
        <f t="shared" si="18"/>
        <v>24.050072915157653</v>
      </c>
      <c r="Q217" s="20">
        <v>39689</v>
      </c>
      <c r="R217">
        <v>31128.31</v>
      </c>
    </row>
    <row r="218" spans="2:18" x14ac:dyDescent="0.25">
      <c r="B218" s="2">
        <v>39721</v>
      </c>
      <c r="C218" s="16">
        <v>22.560000000000002</v>
      </c>
      <c r="D218" s="4">
        <f t="shared" si="15"/>
        <v>5.8830230496453897</v>
      </c>
      <c r="E218" s="4">
        <v>132.721</v>
      </c>
      <c r="F218" s="16">
        <v>22.560077261094193</v>
      </c>
      <c r="G218" s="4">
        <f t="shared" si="16"/>
        <v>-2.4107927485586877E-2</v>
      </c>
      <c r="H218" s="4">
        <f t="shared" si="17"/>
        <v>-0.54387484407483999</v>
      </c>
      <c r="I218" s="17">
        <f t="shared" si="19"/>
        <v>-3.4125714071115532E-2</v>
      </c>
      <c r="J218">
        <v>29199.79</v>
      </c>
      <c r="K218">
        <f t="shared" si="18"/>
        <v>22.5600772610942</v>
      </c>
      <c r="Q218" s="20">
        <v>39721</v>
      </c>
      <c r="R218">
        <v>29199.79</v>
      </c>
    </row>
    <row r="219" spans="2:18" x14ac:dyDescent="0.25">
      <c r="B219" s="2">
        <v>39752</v>
      </c>
      <c r="C219" s="16">
        <v>17.77</v>
      </c>
      <c r="D219" s="4">
        <f t="shared" si="15"/>
        <v>5.8830219471018577</v>
      </c>
      <c r="E219" s="4">
        <v>104.54130000000001</v>
      </c>
      <c r="F219" s="16">
        <v>17.770051668356739</v>
      </c>
      <c r="G219" s="4">
        <f t="shared" si="16"/>
        <v>-1.1025435320277666E-6</v>
      </c>
      <c r="H219" s="4">
        <f t="shared" si="17"/>
        <v>-1.9592198564133412E-5</v>
      </c>
      <c r="I219" s="17">
        <f t="shared" si="19"/>
        <v>-3.4125666844847302E-2</v>
      </c>
      <c r="J219">
        <v>23000</v>
      </c>
      <c r="K219">
        <f t="shared" si="18"/>
        <v>17.770051668356743</v>
      </c>
      <c r="Q219" s="20">
        <v>39752</v>
      </c>
      <c r="R219">
        <v>23000</v>
      </c>
    </row>
    <row r="220" spans="2:18" x14ac:dyDescent="0.25">
      <c r="B220" s="2">
        <v>39780</v>
      </c>
      <c r="C220" s="16">
        <v>16.54</v>
      </c>
      <c r="D220" s="4">
        <f t="shared" si="15"/>
        <v>5.8550822249093111</v>
      </c>
      <c r="E220" s="4">
        <v>96.843059999999994</v>
      </c>
      <c r="F220" s="16">
        <v>16.540055048529613</v>
      </c>
      <c r="G220" s="4">
        <f t="shared" si="16"/>
        <v>-2.793972219254659E-2</v>
      </c>
      <c r="H220" s="4">
        <f t="shared" si="17"/>
        <v>-0.46212300506472059</v>
      </c>
      <c r="I220" s="17">
        <f t="shared" si="19"/>
        <v>-3.4923110387415246E-2</v>
      </c>
      <c r="J220">
        <v>21408</v>
      </c>
      <c r="K220">
        <f t="shared" si="18"/>
        <v>16.540055048529616</v>
      </c>
      <c r="Q220" s="20">
        <v>39780</v>
      </c>
      <c r="R220">
        <v>21408</v>
      </c>
    </row>
    <row r="221" spans="2:18" x14ac:dyDescent="0.25">
      <c r="B221" s="2">
        <v>39813</v>
      </c>
      <c r="C221" s="16">
        <v>16.3</v>
      </c>
      <c r="D221" s="4">
        <f t="shared" si="15"/>
        <v>5.8550803680981591</v>
      </c>
      <c r="E221" s="4">
        <v>95.437809999999999</v>
      </c>
      <c r="F221" s="16">
        <v>16.300051185474903</v>
      </c>
      <c r="G221" s="4">
        <f t="shared" si="16"/>
        <v>-1.856811151945692E-6</v>
      </c>
      <c r="H221" s="4">
        <f t="shared" si="17"/>
        <v>-3.0266021776714781E-5</v>
      </c>
      <c r="I221" s="17">
        <f t="shared" si="19"/>
        <v>-3.4923522478077507E-2</v>
      </c>
      <c r="J221">
        <v>21097.360000000001</v>
      </c>
      <c r="K221">
        <f t="shared" si="18"/>
        <v>16.300051185474906</v>
      </c>
      <c r="Q221" s="20">
        <v>39813</v>
      </c>
      <c r="R221">
        <v>21097.360000000001</v>
      </c>
    </row>
    <row r="222" spans="2:18" x14ac:dyDescent="0.25">
      <c r="B222" s="2">
        <v>39843</v>
      </c>
      <c r="C222" s="16">
        <v>14.97</v>
      </c>
      <c r="D222" s="4">
        <f t="shared" si="15"/>
        <v>5.8550855043420178</v>
      </c>
      <c r="E222" s="4">
        <v>87.650630000000007</v>
      </c>
      <c r="F222" s="16">
        <v>14.970055531411452</v>
      </c>
      <c r="G222" s="4">
        <f t="shared" si="16"/>
        <v>5.1362438586721737E-6</v>
      </c>
      <c r="H222" s="4">
        <f t="shared" si="17"/>
        <v>7.6889570564322448E-5</v>
      </c>
      <c r="I222" s="17">
        <f t="shared" si="19"/>
        <v>-3.4923198262255095E-2</v>
      </c>
      <c r="J222">
        <v>19375.93</v>
      </c>
      <c r="K222">
        <f t="shared" si="18"/>
        <v>14.970055531411456</v>
      </c>
      <c r="Q222" s="20">
        <v>39843</v>
      </c>
      <c r="R222">
        <v>19375.93</v>
      </c>
    </row>
    <row r="223" spans="2:18" x14ac:dyDescent="0.25">
      <c r="B223" s="2">
        <v>39871</v>
      </c>
      <c r="C223" s="16">
        <v>14.57</v>
      </c>
      <c r="D223" s="4">
        <f t="shared" si="15"/>
        <v>5.8370109814687714</v>
      </c>
      <c r="E223" s="4">
        <v>85.045249999999996</v>
      </c>
      <c r="F223" s="16">
        <v>14.570051668356742</v>
      </c>
      <c r="G223" s="4">
        <f t="shared" si="16"/>
        <v>-1.8074522873246401E-2</v>
      </c>
      <c r="H223" s="4">
        <f t="shared" si="17"/>
        <v>-0.26334579826320009</v>
      </c>
      <c r="I223" s="17">
        <f t="shared" si="19"/>
        <v>-2.0798757000044521E-2</v>
      </c>
      <c r="J223">
        <v>18858.2</v>
      </c>
      <c r="K223">
        <f t="shared" si="18"/>
        <v>14.570051668356747</v>
      </c>
      <c r="Q223" s="20">
        <v>39871</v>
      </c>
      <c r="R223">
        <v>18858.2</v>
      </c>
    </row>
    <row r="224" spans="2:18" x14ac:dyDescent="0.25">
      <c r="B224" s="2">
        <v>39903</v>
      </c>
      <c r="C224" s="16">
        <v>16.77</v>
      </c>
      <c r="D224" s="4">
        <f t="shared" si="15"/>
        <v>5.8370083482409072</v>
      </c>
      <c r="E224" s="4">
        <v>97.886630000000011</v>
      </c>
      <c r="F224" s="16">
        <v>16.770045873774674</v>
      </c>
      <c r="G224" s="4">
        <f t="shared" si="16"/>
        <v>-2.6332278642016149E-6</v>
      </c>
      <c r="H224" s="4">
        <f t="shared" si="17"/>
        <v>-4.4159231282661082E-5</v>
      </c>
      <c r="I224" s="17">
        <f t="shared" si="19"/>
        <v>-2.0799182807254235E-2</v>
      </c>
      <c r="J224">
        <v>21705.68</v>
      </c>
      <c r="K224">
        <f t="shared" si="18"/>
        <v>16.770045873774681</v>
      </c>
      <c r="Q224" s="20">
        <v>39903</v>
      </c>
      <c r="R224">
        <v>21705.68</v>
      </c>
    </row>
    <row r="225" spans="2:18" x14ac:dyDescent="0.25">
      <c r="B225" s="2">
        <v>39933</v>
      </c>
      <c r="C225" s="16">
        <v>19.32</v>
      </c>
      <c r="D225" s="4">
        <f t="shared" si="15"/>
        <v>5.8370134575569361</v>
      </c>
      <c r="E225" s="4">
        <v>112.7711</v>
      </c>
      <c r="F225" s="16">
        <v>19.320063740402706</v>
      </c>
      <c r="G225" s="4">
        <f t="shared" si="16"/>
        <v>5.1093160289283901E-6</v>
      </c>
      <c r="H225" s="4">
        <f t="shared" si="17"/>
        <v>9.8711985678896492E-5</v>
      </c>
      <c r="I225" s="17">
        <f t="shared" si="19"/>
        <v>-2.079872433991492E-2</v>
      </c>
      <c r="J225">
        <v>25006.2</v>
      </c>
      <c r="K225">
        <f t="shared" si="18"/>
        <v>19.320063740402716</v>
      </c>
      <c r="Q225" s="20">
        <v>39933</v>
      </c>
      <c r="R225">
        <v>25006.2</v>
      </c>
    </row>
    <row r="226" spans="2:18" x14ac:dyDescent="0.25">
      <c r="B226" s="2">
        <v>39962</v>
      </c>
      <c r="C226" s="16">
        <v>18.5</v>
      </c>
      <c r="D226" s="4">
        <f t="shared" si="15"/>
        <v>5.7678810810810806</v>
      </c>
      <c r="E226" s="4">
        <v>106.7058</v>
      </c>
      <c r="F226" s="16">
        <v>18.500068569221092</v>
      </c>
      <c r="G226" s="4">
        <f t="shared" si="16"/>
        <v>-6.9132376475855573E-2</v>
      </c>
      <c r="H226" s="4">
        <f t="shared" si="17"/>
        <v>-1.2789489648033281</v>
      </c>
      <c r="I226" s="17">
        <f t="shared" si="19"/>
        <v>-2.3573558771514236E-2</v>
      </c>
      <c r="J226">
        <v>23944.87</v>
      </c>
      <c r="K226">
        <f t="shared" si="18"/>
        <v>18.500068569221103</v>
      </c>
      <c r="Q226" s="20">
        <v>39962</v>
      </c>
      <c r="R226">
        <v>23944.87</v>
      </c>
    </row>
    <row r="227" spans="2:18" x14ac:dyDescent="0.25">
      <c r="B227" s="2">
        <v>39994</v>
      </c>
      <c r="C227" s="16">
        <v>18.650000000000002</v>
      </c>
      <c r="D227" s="4">
        <f t="shared" si="15"/>
        <v>5.7678766756032172</v>
      </c>
      <c r="E227" s="4">
        <v>107.57090000000001</v>
      </c>
      <c r="F227" s="16">
        <v>18.650063257520866</v>
      </c>
      <c r="G227" s="4">
        <f t="shared" si="16"/>
        <v>-4.4054778634006198E-6</v>
      </c>
      <c r="H227" s="4">
        <f t="shared" si="17"/>
        <v>-8.2162162152421567E-5</v>
      </c>
      <c r="I227" s="17">
        <f t="shared" si="19"/>
        <v>-2.3574169453319471E-2</v>
      </c>
      <c r="J227">
        <v>24139.01</v>
      </c>
      <c r="K227">
        <f t="shared" si="18"/>
        <v>18.650063257520873</v>
      </c>
      <c r="Q227" s="20">
        <v>39994</v>
      </c>
      <c r="R227">
        <v>24139.01</v>
      </c>
    </row>
    <row r="228" spans="2:18" x14ac:dyDescent="0.25">
      <c r="B228" s="2">
        <v>40025</v>
      </c>
      <c r="C228" s="16">
        <v>22.01</v>
      </c>
      <c r="D228" s="4">
        <f t="shared" si="15"/>
        <v>5.7678736937755559</v>
      </c>
      <c r="E228" s="4">
        <v>126.9509</v>
      </c>
      <c r="F228" s="16">
        <v>22.010070983630282</v>
      </c>
      <c r="G228" s="4">
        <f t="shared" si="16"/>
        <v>-2.9818276612303407E-6</v>
      </c>
      <c r="H228" s="4">
        <f t="shared" si="17"/>
        <v>-6.56300268236798E-5</v>
      </c>
      <c r="I228" s="17">
        <f t="shared" si="19"/>
        <v>-2.3574359795743294E-2</v>
      </c>
      <c r="J228">
        <v>28487.91</v>
      </c>
      <c r="K228">
        <f t="shared" si="18"/>
        <v>22.010070983630296</v>
      </c>
      <c r="Q228" s="20">
        <v>40025</v>
      </c>
      <c r="R228">
        <v>28487.91</v>
      </c>
    </row>
    <row r="229" spans="2:18" x14ac:dyDescent="0.25">
      <c r="B229" s="2">
        <v>40056</v>
      </c>
      <c r="C229" s="16">
        <v>21.6</v>
      </c>
      <c r="D229" s="4">
        <f t="shared" si="15"/>
        <v>5.7678750000000001</v>
      </c>
      <c r="E229" s="4">
        <v>124.5861</v>
      </c>
      <c r="F229" s="16">
        <v>21.600069534984769</v>
      </c>
      <c r="G229" s="4">
        <f t="shared" si="16"/>
        <v>1.3062244441641724E-6</v>
      </c>
      <c r="H229" s="4">
        <f t="shared" si="17"/>
        <v>2.8214447993946127E-5</v>
      </c>
      <c r="I229" s="17">
        <f t="shared" si="19"/>
        <v>-2.3574215244269281E-2</v>
      </c>
      <c r="J229">
        <v>27957.24</v>
      </c>
      <c r="K229">
        <f t="shared" si="18"/>
        <v>21.600069534984783</v>
      </c>
      <c r="Q229" s="20">
        <v>40056</v>
      </c>
      <c r="R229">
        <v>27957.24</v>
      </c>
    </row>
    <row r="230" spans="2:18" x14ac:dyDescent="0.25">
      <c r="B230" s="2">
        <v>40086</v>
      </c>
      <c r="C230" s="16">
        <v>23.540000000000003</v>
      </c>
      <c r="D230" s="4">
        <f t="shared" si="15"/>
        <v>5.7893627867459632</v>
      </c>
      <c r="E230" s="4">
        <v>136.2816</v>
      </c>
      <c r="F230" s="16">
        <v>23.540080158385219</v>
      </c>
      <c r="G230" s="4">
        <f t="shared" si="16"/>
        <v>2.1487786745963078E-2</v>
      </c>
      <c r="H230" s="4">
        <f t="shared" si="17"/>
        <v>0.50582249999997086</v>
      </c>
      <c r="I230" s="17">
        <f t="shared" si="19"/>
        <v>-1.5920431062236284E-2</v>
      </c>
      <c r="J230">
        <v>30468.22</v>
      </c>
      <c r="K230">
        <f t="shared" si="18"/>
        <v>23.540080158385237</v>
      </c>
      <c r="Q230" s="20">
        <v>40086</v>
      </c>
      <c r="R230">
        <v>30468.22</v>
      </c>
    </row>
    <row r="231" spans="2:18" x14ac:dyDescent="0.25">
      <c r="B231" s="2">
        <v>40116</v>
      </c>
      <c r="C231" s="16">
        <v>22.810000000000002</v>
      </c>
      <c r="D231" s="4">
        <f t="shared" si="15"/>
        <v>5.7893643138974129</v>
      </c>
      <c r="E231" s="4">
        <v>132.05539999999999</v>
      </c>
      <c r="F231" s="16">
        <v>22.810078709739702</v>
      </c>
      <c r="G231" s="4">
        <f t="shared" si="16"/>
        <v>1.5271514497428029E-6</v>
      </c>
      <c r="H231" s="4">
        <f t="shared" si="17"/>
        <v>3.4834324568633341E-5</v>
      </c>
      <c r="I231" s="17">
        <f t="shared" si="19"/>
        <v>-1.5919987048592099E-2</v>
      </c>
      <c r="J231">
        <v>29523.37</v>
      </c>
      <c r="K231">
        <f t="shared" si="18"/>
        <v>22.81007870973972</v>
      </c>
      <c r="Q231" s="20">
        <v>40116</v>
      </c>
      <c r="R231">
        <v>29523.37</v>
      </c>
    </row>
    <row r="232" spans="2:18" x14ac:dyDescent="0.25">
      <c r="B232" s="2">
        <v>40147</v>
      </c>
      <c r="C232" s="16">
        <v>23.400000000000002</v>
      </c>
      <c r="D232" s="4">
        <f t="shared" si="15"/>
        <v>5.7525811965811959</v>
      </c>
      <c r="E232" s="4">
        <v>134.6104</v>
      </c>
      <c r="F232" s="16">
        <v>23.400083055676252</v>
      </c>
      <c r="G232" s="4">
        <f t="shared" si="16"/>
        <v>-3.6783117316216973E-2</v>
      </c>
      <c r="H232" s="4">
        <f t="shared" si="17"/>
        <v>-0.86072494519947729</v>
      </c>
      <c r="I232" s="17">
        <f t="shared" si="19"/>
        <v>-1.7506334563850312E-2</v>
      </c>
      <c r="J232">
        <v>30287.02</v>
      </c>
      <c r="K232">
        <f t="shared" si="18"/>
        <v>23.400083055676273</v>
      </c>
      <c r="Q232" s="20">
        <v>40147</v>
      </c>
      <c r="R232">
        <v>30287.02</v>
      </c>
    </row>
    <row r="233" spans="2:18" x14ac:dyDescent="0.25">
      <c r="B233" s="2">
        <v>40178</v>
      </c>
      <c r="C233" s="16">
        <v>23.94</v>
      </c>
      <c r="D233" s="4">
        <f t="shared" si="15"/>
        <v>5.7525814536340842</v>
      </c>
      <c r="E233" s="4">
        <v>137.71679999999998</v>
      </c>
      <c r="F233" s="16">
        <v>23.940076295330506</v>
      </c>
      <c r="G233" s="4">
        <f t="shared" si="16"/>
        <v>2.5705288830835116E-7</v>
      </c>
      <c r="H233" s="4">
        <f t="shared" si="17"/>
        <v>6.1538461461019275E-6</v>
      </c>
      <c r="I233" s="17">
        <f t="shared" si="19"/>
        <v>-1.7505979084855627E-2</v>
      </c>
      <c r="J233">
        <v>30985.94</v>
      </c>
      <c r="K233">
        <f t="shared" si="18"/>
        <v>23.940076295330528</v>
      </c>
      <c r="Q233" s="20">
        <v>40178</v>
      </c>
      <c r="R233">
        <v>30985.94</v>
      </c>
    </row>
    <row r="234" spans="2:18" x14ac:dyDescent="0.25">
      <c r="B234" s="2">
        <v>40207</v>
      </c>
      <c r="C234" s="16">
        <v>22.470000000000002</v>
      </c>
      <c r="D234" s="4">
        <f t="shared" si="15"/>
        <v>5.7525767690253664</v>
      </c>
      <c r="E234" s="4">
        <v>129.2604</v>
      </c>
      <c r="F234" s="16">
        <v>22.470068086339246</v>
      </c>
      <c r="G234" s="4">
        <f t="shared" si="16"/>
        <v>-4.6846087178309403E-6</v>
      </c>
      <c r="H234" s="4">
        <f t="shared" si="17"/>
        <v>-1.0526315788966124E-4</v>
      </c>
      <c r="I234" s="17">
        <f t="shared" si="19"/>
        <v>-1.7507641048219225E-2</v>
      </c>
      <c r="J234">
        <v>29083.29</v>
      </c>
      <c r="K234">
        <f t="shared" si="18"/>
        <v>22.470068086339271</v>
      </c>
      <c r="Q234" s="20">
        <v>40207</v>
      </c>
      <c r="R234">
        <v>29083.29</v>
      </c>
    </row>
    <row r="235" spans="2:18" x14ac:dyDescent="0.25">
      <c r="B235" s="2">
        <v>40235</v>
      </c>
      <c r="C235" s="16">
        <v>24.330000000000002</v>
      </c>
      <c r="D235" s="4">
        <f t="shared" si="15"/>
        <v>5.7256309083436081</v>
      </c>
      <c r="E235" s="4">
        <v>139.30459999999999</v>
      </c>
      <c r="F235" s="16">
        <v>24.330074846684987</v>
      </c>
      <c r="G235" s="4">
        <f t="shared" si="16"/>
        <v>-2.6945860681758305E-2</v>
      </c>
      <c r="H235" s="4">
        <f t="shared" si="17"/>
        <v>-0.65559279038717955</v>
      </c>
      <c r="I235" s="17">
        <f t="shared" si="19"/>
        <v>-1.9081696690098848E-2</v>
      </c>
      <c r="J235">
        <v>31490.720000000001</v>
      </c>
      <c r="K235">
        <f t="shared" si="18"/>
        <v>24.330074846685012</v>
      </c>
      <c r="Q235" s="20">
        <v>40235</v>
      </c>
      <c r="R235">
        <v>31490.720000000001</v>
      </c>
    </row>
    <row r="236" spans="2:18" x14ac:dyDescent="0.25">
      <c r="B236" s="2">
        <v>40268</v>
      </c>
      <c r="C236" s="16">
        <v>26.03</v>
      </c>
      <c r="D236" s="4">
        <f t="shared" si="15"/>
        <v>5.7256319631194783</v>
      </c>
      <c r="E236" s="4">
        <v>149.03820000000002</v>
      </c>
      <c r="F236" s="16">
        <v>26.030089333140147</v>
      </c>
      <c r="G236" s="4">
        <f t="shared" si="16"/>
        <v>1.0547758702017518E-6</v>
      </c>
      <c r="H236" s="4">
        <f t="shared" si="17"/>
        <v>2.7455815901351601E-5</v>
      </c>
      <c r="I236" s="17">
        <f t="shared" si="19"/>
        <v>-1.908107346719734E-2</v>
      </c>
      <c r="J236">
        <v>33691.07</v>
      </c>
      <c r="K236">
        <f t="shared" si="18"/>
        <v>26.030089333140175</v>
      </c>
      <c r="Q236" s="20">
        <v>40268</v>
      </c>
      <c r="R236">
        <v>33691.07</v>
      </c>
    </row>
    <row r="237" spans="2:18" x14ac:dyDescent="0.25">
      <c r="B237" s="2">
        <v>40298</v>
      </c>
      <c r="C237" s="16">
        <v>26.93</v>
      </c>
      <c r="D237" s="4">
        <f t="shared" si="15"/>
        <v>5.725633122911252</v>
      </c>
      <c r="E237" s="4">
        <v>154.19130000000001</v>
      </c>
      <c r="F237" s="16">
        <v>26.930088367376474</v>
      </c>
      <c r="G237" s="4">
        <f t="shared" si="16"/>
        <v>1.1597917737304897E-6</v>
      </c>
      <c r="H237" s="4">
        <f t="shared" si="17"/>
        <v>3.1233192466562087E-5</v>
      </c>
      <c r="I237" s="17">
        <f t="shared" si="19"/>
        <v>-1.9081733399378131E-2</v>
      </c>
      <c r="J237">
        <v>34855.949999999997</v>
      </c>
      <c r="K237">
        <f t="shared" si="18"/>
        <v>26.930088367376495</v>
      </c>
      <c r="Q237" s="20">
        <v>40298</v>
      </c>
      <c r="R237">
        <v>34855.949999999997</v>
      </c>
    </row>
    <row r="238" spans="2:18" x14ac:dyDescent="0.25">
      <c r="B238" s="2">
        <v>40329</v>
      </c>
      <c r="C238" s="16">
        <v>23.16</v>
      </c>
      <c r="D238" s="4">
        <f t="shared" si="15"/>
        <v>5.7111442141623492</v>
      </c>
      <c r="E238" s="4">
        <v>132.27010000000001</v>
      </c>
      <c r="F238" s="16">
        <v>23.160071466512118</v>
      </c>
      <c r="G238" s="4">
        <f t="shared" si="16"/>
        <v>-1.4488908748902851E-2</v>
      </c>
      <c r="H238" s="4">
        <f t="shared" si="17"/>
        <v>-0.33556312662459004</v>
      </c>
      <c r="I238" s="17">
        <f t="shared" si="19"/>
        <v>-9.8366915200160943E-3</v>
      </c>
      <c r="J238">
        <v>29976.37</v>
      </c>
      <c r="K238">
        <f t="shared" si="18"/>
        <v>23.160071466512139</v>
      </c>
      <c r="Q238" s="20">
        <v>40329</v>
      </c>
      <c r="R238">
        <v>29976.37</v>
      </c>
    </row>
    <row r="239" spans="2:18" x14ac:dyDescent="0.25">
      <c r="B239" s="2">
        <v>40359</v>
      </c>
      <c r="C239" s="16">
        <v>21.310000000000002</v>
      </c>
      <c r="D239" s="4">
        <f t="shared" si="15"/>
        <v>5.7111496949788823</v>
      </c>
      <c r="E239" s="4">
        <v>121.7046</v>
      </c>
      <c r="F239" s="16">
        <v>21.310077743976027</v>
      </c>
      <c r="G239" s="4">
        <f t="shared" si="16"/>
        <v>5.4808165330655356E-6</v>
      </c>
      <c r="H239" s="4">
        <f t="shared" si="17"/>
        <v>1.1679620031962658E-4</v>
      </c>
      <c r="I239" s="17">
        <f t="shared" si="19"/>
        <v>-9.8349850065756472E-3</v>
      </c>
      <c r="J239">
        <v>27581.9</v>
      </c>
      <c r="K239">
        <f t="shared" si="18"/>
        <v>21.310077743976045</v>
      </c>
      <c r="Q239" s="20">
        <v>40359</v>
      </c>
      <c r="R239">
        <v>27581.9</v>
      </c>
    </row>
    <row r="240" spans="2:18" x14ac:dyDescent="0.25">
      <c r="B240" s="2">
        <v>40389</v>
      </c>
      <c r="C240" s="16">
        <v>23.07</v>
      </c>
      <c r="D240" s="4">
        <f t="shared" si="15"/>
        <v>5.7111443433029914</v>
      </c>
      <c r="E240" s="4">
        <v>131.7561</v>
      </c>
      <c r="F240" s="16">
        <v>23.070077743976022</v>
      </c>
      <c r="G240" s="4">
        <f t="shared" si="16"/>
        <v>-5.3516758908855877E-6</v>
      </c>
      <c r="H240" s="4">
        <f t="shared" si="17"/>
        <v>-1.2346316280273051E-4</v>
      </c>
      <c r="I240" s="17">
        <f t="shared" si="19"/>
        <v>-9.8354009613255133E-3</v>
      </c>
      <c r="J240">
        <v>29859.89</v>
      </c>
      <c r="K240">
        <f t="shared" si="18"/>
        <v>23.070077743976043</v>
      </c>
      <c r="Q240" s="20">
        <v>40389</v>
      </c>
      <c r="R240">
        <v>29859.89</v>
      </c>
    </row>
    <row r="241" spans="2:18" x14ac:dyDescent="0.25">
      <c r="B241" s="2">
        <v>40421</v>
      </c>
      <c r="C241" s="16">
        <v>19.984999999999999</v>
      </c>
      <c r="D241" s="4">
        <f t="shared" si="15"/>
        <v>5.7111433575181385</v>
      </c>
      <c r="E241" s="4">
        <v>114.13719999999999</v>
      </c>
      <c r="F241" s="16">
        <v>19.985057704379717</v>
      </c>
      <c r="G241" s="4">
        <f t="shared" si="16"/>
        <v>-9.8578485285827355E-7</v>
      </c>
      <c r="H241" s="4">
        <f t="shared" si="17"/>
        <v>-1.9700910284372596E-5</v>
      </c>
      <c r="I241" s="17">
        <f t="shared" si="19"/>
        <v>-9.8357961089415857E-3</v>
      </c>
      <c r="J241">
        <v>25866.91</v>
      </c>
      <c r="K241">
        <f t="shared" si="18"/>
        <v>19.985057704379734</v>
      </c>
      <c r="Q241" s="20">
        <v>40421</v>
      </c>
      <c r="R241">
        <v>25866.91</v>
      </c>
    </row>
    <row r="242" spans="2:18" x14ac:dyDescent="0.25">
      <c r="B242" s="2">
        <v>40451</v>
      </c>
      <c r="C242" s="16">
        <v>21.900000000000002</v>
      </c>
      <c r="D242" s="4">
        <f t="shared" si="15"/>
        <v>5.5849269406392699</v>
      </c>
      <c r="E242" s="4">
        <v>122.30990000000001</v>
      </c>
      <c r="F242" s="16">
        <v>21.900074363803153</v>
      </c>
      <c r="G242" s="4">
        <f t="shared" si="16"/>
        <v>-0.12621641687886864</v>
      </c>
      <c r="H242" s="4">
        <f t="shared" si="17"/>
        <v>-2.7641395296472235</v>
      </c>
      <c r="I242" s="17">
        <f t="shared" si="19"/>
        <v>-3.5312322553826547E-2</v>
      </c>
      <c r="J242">
        <v>28345.54</v>
      </c>
      <c r="K242">
        <f t="shared" si="18"/>
        <v>21.900074363803174</v>
      </c>
      <c r="Q242" s="20">
        <v>40451</v>
      </c>
      <c r="R242">
        <v>28345.54</v>
      </c>
    </row>
    <row r="243" spans="2:18" x14ac:dyDescent="0.25">
      <c r="B243" s="2">
        <v>40480</v>
      </c>
      <c r="C243" s="16">
        <v>22.86</v>
      </c>
      <c r="D243" s="4">
        <f t="shared" si="15"/>
        <v>5.584925634295713</v>
      </c>
      <c r="E243" s="4">
        <v>127.67140000000001</v>
      </c>
      <c r="F243" s="16">
        <v>22.86006663769373</v>
      </c>
      <c r="G243" s="4">
        <f t="shared" si="16"/>
        <v>-1.3063435568838599E-6</v>
      </c>
      <c r="H243" s="4">
        <f t="shared" si="17"/>
        <v>-2.9863013710365039E-5</v>
      </c>
      <c r="I243" s="17">
        <f t="shared" si="19"/>
        <v>-3.5312802670051879E-2</v>
      </c>
      <c r="J243">
        <v>29588.07</v>
      </c>
      <c r="K243">
        <f t="shared" si="18"/>
        <v>22.860066637693752</v>
      </c>
      <c r="Q243" s="20">
        <v>40480</v>
      </c>
      <c r="R243">
        <v>29588.07</v>
      </c>
    </row>
    <row r="244" spans="2:18" x14ac:dyDescent="0.25">
      <c r="B244" s="2">
        <v>40512</v>
      </c>
      <c r="C244" s="16">
        <v>19.16</v>
      </c>
      <c r="D244" s="4">
        <f t="shared" si="15"/>
        <v>5.5427557411273485</v>
      </c>
      <c r="E244" s="4">
        <v>106.19919999999999</v>
      </c>
      <c r="F244" s="16">
        <v>19.160056014293286</v>
      </c>
      <c r="G244" s="4">
        <f t="shared" si="16"/>
        <v>-4.2169893168364503E-2</v>
      </c>
      <c r="H244" s="4">
        <f t="shared" si="17"/>
        <v>-0.80797515310586387</v>
      </c>
      <c r="I244" s="17">
        <f t="shared" si="19"/>
        <v>-3.6475009788397017E-2</v>
      </c>
      <c r="J244">
        <v>24799.1</v>
      </c>
      <c r="K244">
        <f t="shared" si="18"/>
        <v>19.160056014293296</v>
      </c>
      <c r="Q244" s="20">
        <v>40512</v>
      </c>
      <c r="R244">
        <v>24799.1</v>
      </c>
    </row>
    <row r="245" spans="2:18" x14ac:dyDescent="0.25">
      <c r="B245" s="2">
        <v>40543</v>
      </c>
      <c r="C245" s="16">
        <v>20.23</v>
      </c>
      <c r="D245" s="4">
        <f t="shared" si="15"/>
        <v>5.5427582797825012</v>
      </c>
      <c r="E245" s="4">
        <v>112.13</v>
      </c>
      <c r="F245" s="16">
        <v>20.230068086339251</v>
      </c>
      <c r="G245" s="4">
        <f t="shared" si="16"/>
        <v>2.5386551527617485E-6</v>
      </c>
      <c r="H245" s="4">
        <f t="shared" si="17"/>
        <v>5.1356993740370172E-5</v>
      </c>
      <c r="I245" s="17">
        <f t="shared" si="19"/>
        <v>-3.6474611536188029E-2</v>
      </c>
      <c r="J245">
        <v>26184.03</v>
      </c>
      <c r="K245">
        <f t="shared" si="18"/>
        <v>20.230068086339269</v>
      </c>
      <c r="Q245" s="20">
        <v>40543</v>
      </c>
      <c r="R245">
        <v>26184.03</v>
      </c>
    </row>
    <row r="246" spans="2:18" x14ac:dyDescent="0.25">
      <c r="B246" s="2">
        <v>40574</v>
      </c>
      <c r="C246" s="16">
        <v>21.150000000000002</v>
      </c>
      <c r="D246" s="4">
        <f t="shared" si="15"/>
        <v>5.5427565011820326</v>
      </c>
      <c r="E246" s="4">
        <v>117.22930000000001</v>
      </c>
      <c r="F246" s="16">
        <v>21.150070017866607</v>
      </c>
      <c r="G246" s="4">
        <f t="shared" si="16"/>
        <v>-1.7786004686826118E-6</v>
      </c>
      <c r="H246" s="4">
        <f t="shared" si="17"/>
        <v>-3.7617399912637242E-5</v>
      </c>
      <c r="I246" s="17">
        <f t="shared" si="19"/>
        <v>-3.6474136072917274E-2</v>
      </c>
      <c r="J246">
        <v>27374.799999999999</v>
      </c>
      <c r="K246">
        <f t="shared" si="18"/>
        <v>21.150070017866625</v>
      </c>
      <c r="Q246" s="20">
        <v>40574</v>
      </c>
      <c r="R246">
        <v>27374.799999999999</v>
      </c>
    </row>
    <row r="247" spans="2:18" x14ac:dyDescent="0.25">
      <c r="B247" s="2">
        <v>40602</v>
      </c>
      <c r="C247" s="16">
        <v>18.560000000000002</v>
      </c>
      <c r="D247" s="4">
        <f t="shared" si="15"/>
        <v>5.5279903017241372</v>
      </c>
      <c r="E247" s="4">
        <v>102.59950000000001</v>
      </c>
      <c r="F247" s="16">
        <v>18.56006180887535</v>
      </c>
      <c r="G247" s="4">
        <f t="shared" si="16"/>
        <v>-1.4766199457895368E-2</v>
      </c>
      <c r="H247" s="4">
        <f t="shared" si="17"/>
        <v>-0.27406066193853806</v>
      </c>
      <c r="I247" s="17">
        <f t="shared" si="19"/>
        <v>-3.4518572674927639E-2</v>
      </c>
      <c r="J247">
        <v>24022.52</v>
      </c>
      <c r="K247">
        <f t="shared" si="18"/>
        <v>18.560061808875364</v>
      </c>
      <c r="Q247" s="20">
        <v>40602</v>
      </c>
      <c r="R247">
        <v>24022.52</v>
      </c>
    </row>
    <row r="248" spans="2:18" x14ac:dyDescent="0.25">
      <c r="B248" s="2">
        <v>40633</v>
      </c>
      <c r="C248" s="16">
        <v>17.150000000000002</v>
      </c>
      <c r="D248" s="4">
        <f t="shared" si="15"/>
        <v>5.5279918367346932</v>
      </c>
      <c r="E248" s="4">
        <v>94.805059999999997</v>
      </c>
      <c r="F248" s="16">
        <v>17.209058863296136</v>
      </c>
      <c r="G248" s="4">
        <f t="shared" si="16"/>
        <v>1.5350105559974736E-6</v>
      </c>
      <c r="H248" s="4">
        <f t="shared" si="17"/>
        <v>2.6325431035356675E-5</v>
      </c>
      <c r="I248" s="17">
        <f t="shared" si="19"/>
        <v>-3.4518482441387222E-2</v>
      </c>
      <c r="J248">
        <v>22273.9</v>
      </c>
      <c r="K248">
        <f t="shared" si="18"/>
        <v>17.20905886329615</v>
      </c>
      <c r="Q248" s="20">
        <v>40633</v>
      </c>
      <c r="R248">
        <v>22273.9</v>
      </c>
    </row>
    <row r="249" spans="2:18" x14ac:dyDescent="0.25">
      <c r="B249" s="2">
        <v>40662</v>
      </c>
      <c r="C249" s="16">
        <v>17.52</v>
      </c>
      <c r="D249" s="4">
        <f t="shared" si="15"/>
        <v>5.5279857305936071</v>
      </c>
      <c r="E249" s="4">
        <v>96.850309999999993</v>
      </c>
      <c r="F249" s="16">
        <v>17.580329325414052</v>
      </c>
      <c r="G249" s="4">
        <f t="shared" si="16"/>
        <v>-6.1061410860929755E-6</v>
      </c>
      <c r="H249" s="4">
        <f t="shared" si="17"/>
        <v>-1.0697959182834892E-4</v>
      </c>
      <c r="I249" s="17">
        <f t="shared" si="19"/>
        <v>-3.4519744467516489E-2</v>
      </c>
      <c r="J249">
        <v>22754.44</v>
      </c>
      <c r="K249">
        <f t="shared" si="18"/>
        <v>17.580329325414066</v>
      </c>
      <c r="Q249" s="20">
        <v>40662</v>
      </c>
      <c r="R249">
        <v>22754.44</v>
      </c>
    </row>
    <row r="250" spans="2:18" x14ac:dyDescent="0.25">
      <c r="B250" s="2">
        <v>40694</v>
      </c>
      <c r="C250" s="16">
        <v>16.8</v>
      </c>
      <c r="D250" s="4">
        <f t="shared" si="15"/>
        <v>5.5001749999999996</v>
      </c>
      <c r="E250" s="4">
        <v>92.402940000000001</v>
      </c>
      <c r="F250" s="16">
        <v>16.857845381235194</v>
      </c>
      <c r="G250" s="4">
        <f t="shared" si="16"/>
        <v>-2.7810730593607502E-2</v>
      </c>
      <c r="H250" s="4">
        <f t="shared" si="17"/>
        <v>-0.46722027397260607</v>
      </c>
      <c r="I250" s="17">
        <f t="shared" si="19"/>
        <v>-3.6939920662341752E-2</v>
      </c>
      <c r="J250">
        <v>21819.32</v>
      </c>
      <c r="K250">
        <f t="shared" si="18"/>
        <v>16.857845381235208</v>
      </c>
      <c r="Q250" s="20">
        <v>40694</v>
      </c>
      <c r="R250">
        <v>21819.32</v>
      </c>
    </row>
    <row r="251" spans="2:18" x14ac:dyDescent="0.25">
      <c r="B251" s="2">
        <v>40724</v>
      </c>
      <c r="C251" s="16">
        <v>15.610000000000001</v>
      </c>
      <c r="D251" s="4">
        <f t="shared" si="15"/>
        <v>5.5001800128122991</v>
      </c>
      <c r="E251" s="4">
        <v>85.857810000000001</v>
      </c>
      <c r="F251" s="16">
        <v>15.663759717996987</v>
      </c>
      <c r="G251" s="4">
        <f t="shared" si="16"/>
        <v>5.0128122994763658E-6</v>
      </c>
      <c r="H251" s="4">
        <f t="shared" si="17"/>
        <v>7.824999999482607E-5</v>
      </c>
      <c r="I251" s="17">
        <f t="shared" si="19"/>
        <v>-3.6939967157937237E-2</v>
      </c>
      <c r="J251">
        <v>20273.8</v>
      </c>
      <c r="K251">
        <f t="shared" si="18"/>
        <v>15.663759717997003</v>
      </c>
      <c r="Q251" s="20">
        <v>40724</v>
      </c>
      <c r="R251">
        <v>20273.8</v>
      </c>
    </row>
    <row r="252" spans="2:18" x14ac:dyDescent="0.25">
      <c r="B252" s="2">
        <v>40753</v>
      </c>
      <c r="C252" s="16">
        <v>15.97</v>
      </c>
      <c r="D252" s="4">
        <f t="shared" si="15"/>
        <v>5.5001803381340011</v>
      </c>
      <c r="E252" s="4">
        <v>87.837879999999998</v>
      </c>
      <c r="F252" s="16">
        <v>16.086362451108197</v>
      </c>
      <c r="G252" s="4">
        <f t="shared" si="16"/>
        <v>3.2532170202159705E-7</v>
      </c>
      <c r="H252" s="4">
        <f t="shared" si="17"/>
        <v>5.1953875812849055E-6</v>
      </c>
      <c r="I252" s="17">
        <f t="shared" si="19"/>
        <v>-3.6939007751812691E-2</v>
      </c>
      <c r="J252">
        <v>20820.78</v>
      </c>
      <c r="K252">
        <f t="shared" si="18"/>
        <v>16.086362451108212</v>
      </c>
      <c r="Q252" s="20">
        <v>40753</v>
      </c>
      <c r="R252">
        <v>20820.78</v>
      </c>
    </row>
    <row r="253" spans="2:18" x14ac:dyDescent="0.25">
      <c r="B253" s="2">
        <v>40786</v>
      </c>
      <c r="C253" s="16">
        <v>15.67</v>
      </c>
      <c r="D253" s="4">
        <f t="shared" si="15"/>
        <v>5.5001793235481813</v>
      </c>
      <c r="E253" s="4">
        <v>86.187809999999999</v>
      </c>
      <c r="F253" s="16">
        <v>15.784171133323662</v>
      </c>
      <c r="G253" s="4">
        <f t="shared" si="16"/>
        <v>-1.01458581980296E-6</v>
      </c>
      <c r="H253" s="4">
        <f t="shared" si="17"/>
        <v>-1.5898559796312382E-5</v>
      </c>
      <c r="I253" s="17">
        <f t="shared" si="19"/>
        <v>-3.6939019170696308E-2</v>
      </c>
      <c r="J253">
        <v>20429.650000000001</v>
      </c>
      <c r="K253">
        <f t="shared" si="18"/>
        <v>15.784171133323674</v>
      </c>
      <c r="Q253" s="20">
        <v>40786</v>
      </c>
      <c r="R253">
        <v>20429.650000000001</v>
      </c>
    </row>
    <row r="254" spans="2:18" x14ac:dyDescent="0.25">
      <c r="B254" s="2">
        <v>40816</v>
      </c>
      <c r="C254" s="16">
        <v>15.5</v>
      </c>
      <c r="D254" s="4">
        <f t="shared" si="15"/>
        <v>5.3828509677419358</v>
      </c>
      <c r="E254" s="4">
        <v>83.434190000000001</v>
      </c>
      <c r="F254" s="16">
        <v>15.612937370225492</v>
      </c>
      <c r="G254" s="4">
        <f t="shared" si="16"/>
        <v>-0.11732835580624545</v>
      </c>
      <c r="H254" s="4">
        <f t="shared" si="17"/>
        <v>-1.8185895149968045</v>
      </c>
      <c r="I254" s="17">
        <f t="shared" si="19"/>
        <v>-3.6182384307824722E-2</v>
      </c>
      <c r="J254">
        <v>20208.02</v>
      </c>
      <c r="K254">
        <f t="shared" si="18"/>
        <v>15.612937370225504</v>
      </c>
      <c r="Q254" s="20">
        <v>40816</v>
      </c>
      <c r="R254">
        <v>20208.02</v>
      </c>
    </row>
    <row r="255" spans="2:18" x14ac:dyDescent="0.25">
      <c r="B255" s="2">
        <v>40847</v>
      </c>
      <c r="C255" s="16">
        <v>18.53</v>
      </c>
      <c r="D255" s="4">
        <f t="shared" si="15"/>
        <v>5.3649924446842956</v>
      </c>
      <c r="E255" s="4">
        <v>99.413309999999996</v>
      </c>
      <c r="F255" s="16">
        <v>18.736889275194343</v>
      </c>
      <c r="G255" s="4">
        <f t="shared" si="16"/>
        <v>-1.7858523057640241E-2</v>
      </c>
      <c r="H255" s="4">
        <f t="shared" si="17"/>
        <v>-0.33091843225807366</v>
      </c>
      <c r="I255" s="17">
        <f t="shared" si="19"/>
        <v>-3.9379788382652658E-2</v>
      </c>
      <c r="J255">
        <v>24251.39</v>
      </c>
      <c r="K255">
        <f t="shared" si="18"/>
        <v>18.736889275194358</v>
      </c>
      <c r="Q255" s="20">
        <v>40847</v>
      </c>
      <c r="R255">
        <v>24251.39</v>
      </c>
    </row>
    <row r="256" spans="2:18" x14ac:dyDescent="0.25">
      <c r="B256" s="2">
        <v>40877</v>
      </c>
      <c r="C256" s="16">
        <v>18.64</v>
      </c>
      <c r="D256" s="4">
        <f t="shared" si="15"/>
        <v>5.3758583690987125</v>
      </c>
      <c r="E256" s="4">
        <v>100.206</v>
      </c>
      <c r="F256" s="16">
        <v>18.848122072528838</v>
      </c>
      <c r="G256" s="4">
        <f t="shared" si="16"/>
        <v>1.0865924414416916E-2</v>
      </c>
      <c r="H256" s="4">
        <f t="shared" si="17"/>
        <v>0.20254083108473134</v>
      </c>
      <c r="I256" s="17">
        <f t="shared" si="19"/>
        <v>-3.011090147636386E-2</v>
      </c>
      <c r="J256">
        <v>24395.360000000001</v>
      </c>
      <c r="K256">
        <f t="shared" si="18"/>
        <v>18.848122072528852</v>
      </c>
      <c r="Q256" s="20">
        <v>40877</v>
      </c>
      <c r="R256">
        <v>24395.360000000001</v>
      </c>
    </row>
    <row r="257" spans="2:18" x14ac:dyDescent="0.25">
      <c r="B257" s="2">
        <v>40907</v>
      </c>
      <c r="C257" s="16">
        <v>18.080000000000002</v>
      </c>
      <c r="D257" s="4">
        <f t="shared" si="15"/>
        <v>5.3758539823008844</v>
      </c>
      <c r="E257" s="4">
        <v>97.195440000000005</v>
      </c>
      <c r="F257" s="16">
        <v>18.281852334733678</v>
      </c>
      <c r="G257" s="4">
        <f t="shared" si="16"/>
        <v>-4.3867978281042497E-6</v>
      </c>
      <c r="H257" s="4">
        <f t="shared" si="17"/>
        <v>-7.9313304732124847E-5</v>
      </c>
      <c r="I257" s="17">
        <f t="shared" si="19"/>
        <v>-3.0112137144859608E-2</v>
      </c>
      <c r="J257">
        <v>23662.43</v>
      </c>
      <c r="K257">
        <f t="shared" si="18"/>
        <v>18.281852334733692</v>
      </c>
      <c r="Q257" s="20">
        <v>40907</v>
      </c>
      <c r="R257">
        <v>23662.43</v>
      </c>
    </row>
    <row r="258" spans="2:18" x14ac:dyDescent="0.25">
      <c r="B258" s="2">
        <v>40939</v>
      </c>
      <c r="C258" s="16">
        <v>19.645</v>
      </c>
      <c r="D258" s="4">
        <f t="shared" si="15"/>
        <v>5.3758564520234158</v>
      </c>
      <c r="E258" s="4">
        <v>105.6087</v>
      </c>
      <c r="F258" s="16">
        <v>19.928309430682294</v>
      </c>
      <c r="G258" s="4">
        <f t="shared" si="16"/>
        <v>2.4697225313730087E-6</v>
      </c>
      <c r="H258" s="4">
        <f t="shared" si="17"/>
        <v>4.8517699128822756E-5</v>
      </c>
      <c r="I258" s="17">
        <f t="shared" si="19"/>
        <v>-3.0111380343521121E-2</v>
      </c>
      <c r="J258">
        <v>25793.46</v>
      </c>
      <c r="K258">
        <f t="shared" si="18"/>
        <v>19.928309430682312</v>
      </c>
      <c r="Q258" s="20">
        <v>40939</v>
      </c>
      <c r="R258">
        <v>25793.46</v>
      </c>
    </row>
    <row r="259" spans="2:18" x14ac:dyDescent="0.25">
      <c r="B259" s="2">
        <v>40968</v>
      </c>
      <c r="C259" s="16">
        <v>19.880000000000003</v>
      </c>
      <c r="D259" s="4">
        <f t="shared" si="15"/>
        <v>5.3859356136820917</v>
      </c>
      <c r="E259" s="4">
        <v>107.0724</v>
      </c>
      <c r="F259" s="16">
        <v>20.166698536868015</v>
      </c>
      <c r="G259" s="4">
        <f t="shared" si="16"/>
        <v>1.007916165867595E-2</v>
      </c>
      <c r="H259" s="4">
        <f t="shared" si="17"/>
        <v>0.20037373377447792</v>
      </c>
      <c r="I259" s="17">
        <f t="shared" si="19"/>
        <v>-2.5697347551015048E-2</v>
      </c>
      <c r="J259">
        <v>26102.01</v>
      </c>
      <c r="K259">
        <f t="shared" si="18"/>
        <v>20.166698536868029</v>
      </c>
      <c r="Q259" s="20">
        <v>40968</v>
      </c>
      <c r="R259">
        <v>26102.01</v>
      </c>
    </row>
    <row r="260" spans="2:18" x14ac:dyDescent="0.25">
      <c r="B260" s="2">
        <v>40998</v>
      </c>
      <c r="C260" s="16">
        <v>21.150000000000002</v>
      </c>
      <c r="D260" s="4">
        <f t="shared" si="15"/>
        <v>5.3859338061465714</v>
      </c>
      <c r="E260" s="4">
        <v>113.91249999999999</v>
      </c>
      <c r="F260" s="16">
        <v>21.455019556714454</v>
      </c>
      <c r="G260" s="4">
        <f t="shared" si="16"/>
        <v>-1.8075355203706067E-6</v>
      </c>
      <c r="H260" s="4">
        <f t="shared" si="17"/>
        <v>-3.8229376255838338E-5</v>
      </c>
      <c r="I260" s="17">
        <f t="shared" si="19"/>
        <v>-2.5697945073673178E-2</v>
      </c>
      <c r="J260">
        <v>27769.5</v>
      </c>
      <c r="K260">
        <f t="shared" si="18"/>
        <v>21.455019556714475</v>
      </c>
      <c r="Q260" s="20">
        <v>40998</v>
      </c>
      <c r="R260">
        <v>27769.5</v>
      </c>
    </row>
    <row r="261" spans="2:18" x14ac:dyDescent="0.25">
      <c r="B261" s="2">
        <v>41029</v>
      </c>
      <c r="C261" s="16">
        <v>20.155000000000001</v>
      </c>
      <c r="D261" s="4">
        <f t="shared" si="15"/>
        <v>5.3859340114115604</v>
      </c>
      <c r="E261" s="4">
        <v>108.5535</v>
      </c>
      <c r="F261" s="16">
        <v>20.524231976435349</v>
      </c>
      <c r="G261" s="4">
        <f t="shared" si="16"/>
        <v>2.0526498900608203E-7</v>
      </c>
      <c r="H261" s="4">
        <f t="shared" si="17"/>
        <v>4.1371158534175834E-6</v>
      </c>
      <c r="I261" s="17">
        <f t="shared" si="19"/>
        <v>-2.5696831740336767E-2</v>
      </c>
      <c r="J261">
        <v>26564.77</v>
      </c>
      <c r="K261">
        <f t="shared" si="18"/>
        <v>20.52423197643537</v>
      </c>
      <c r="Q261" s="20">
        <v>41029</v>
      </c>
      <c r="R261">
        <v>26564.77</v>
      </c>
    </row>
    <row r="262" spans="2:18" x14ac:dyDescent="0.25">
      <c r="B262" s="2">
        <v>41060</v>
      </c>
      <c r="C262" s="16">
        <v>16.330000000000002</v>
      </c>
      <c r="D262" s="4">
        <f t="shared" ref="D262:D279" si="20">E262/C262</f>
        <v>5.356870177587262</v>
      </c>
      <c r="E262" s="4">
        <v>87.477689999999996</v>
      </c>
      <c r="F262" s="16">
        <v>16.629144816263448</v>
      </c>
      <c r="G262" s="4">
        <f t="shared" si="16"/>
        <v>-2.9063833824298335E-2</v>
      </c>
      <c r="H262" s="4">
        <f t="shared" si="17"/>
        <v>-0.47461240635079188</v>
      </c>
      <c r="I262" s="17">
        <f t="shared" si="19"/>
        <v>-2.6054593247076263E-2</v>
      </c>
      <c r="J262">
        <v>21523.31</v>
      </c>
      <c r="K262">
        <f t="shared" si="18"/>
        <v>16.629144816263462</v>
      </c>
      <c r="Q262" s="20">
        <v>41060</v>
      </c>
      <c r="R262">
        <v>21523.31</v>
      </c>
    </row>
    <row r="263" spans="2:18" x14ac:dyDescent="0.25">
      <c r="B263" s="2">
        <v>41089</v>
      </c>
      <c r="C263" s="16">
        <v>17.170000000000002</v>
      </c>
      <c r="D263" s="4">
        <f t="shared" si="20"/>
        <v>5.3568759464181701</v>
      </c>
      <c r="E263" s="4">
        <v>91.977559999999997</v>
      </c>
      <c r="F263" s="16">
        <v>17.484548746921615</v>
      </c>
      <c r="G263" s="4">
        <f t="shared" ref="G263:G279" si="21">D263-D262</f>
        <v>5.768830908081668E-6</v>
      </c>
      <c r="H263" s="4">
        <f t="shared" ref="H263:H279" si="22">G263*C263</f>
        <v>9.9050826691762255E-5</v>
      </c>
      <c r="I263" s="17">
        <f t="shared" si="19"/>
        <v>-2.6054432047735165E-2</v>
      </c>
      <c r="J263">
        <v>22630.47</v>
      </c>
      <c r="K263">
        <f t="shared" ref="K263:K326" si="23">J263/J262*K262</f>
        <v>17.484548746921629</v>
      </c>
      <c r="Q263" s="20">
        <v>41089</v>
      </c>
      <c r="R263">
        <v>22630.47</v>
      </c>
    </row>
    <row r="264" spans="2:18" x14ac:dyDescent="0.25">
      <c r="B264" s="2">
        <v>41121</v>
      </c>
      <c r="C264" s="16">
        <v>15.950000000000001</v>
      </c>
      <c r="D264" s="4">
        <f t="shared" si="20"/>
        <v>5.3568733542319746</v>
      </c>
      <c r="E264" s="4">
        <v>85.442130000000006</v>
      </c>
      <c r="F264" s="16">
        <v>16.318277077599095</v>
      </c>
      <c r="G264" s="4">
        <f t="shared" si="21"/>
        <v>-2.5921861954714132E-6</v>
      </c>
      <c r="H264" s="4">
        <f t="shared" si="22"/>
        <v>-4.1345369817769044E-5</v>
      </c>
      <c r="I264" s="17">
        <f t="shared" si="19"/>
        <v>-2.60549609452706E-2</v>
      </c>
      <c r="J264">
        <v>21120.95</v>
      </c>
      <c r="K264">
        <f t="shared" si="23"/>
        <v>16.318277077599113</v>
      </c>
      <c r="Q264" s="20">
        <v>41121</v>
      </c>
      <c r="R264">
        <v>21120.95</v>
      </c>
    </row>
    <row r="265" spans="2:18" x14ac:dyDescent="0.25">
      <c r="B265" s="2">
        <v>41152</v>
      </c>
      <c r="C265" s="16">
        <v>19.080000000000002</v>
      </c>
      <c r="D265" s="4">
        <f t="shared" si="20"/>
        <v>5.3568710691823895</v>
      </c>
      <c r="E265" s="4">
        <v>102.20910000000001</v>
      </c>
      <c r="F265" s="16">
        <v>19.520533101550036</v>
      </c>
      <c r="G265" s="4">
        <f t="shared" si="21"/>
        <v>-2.2850495851045594E-6</v>
      </c>
      <c r="H265" s="4">
        <f t="shared" si="22"/>
        <v>-4.3598746083794997E-5</v>
      </c>
      <c r="I265" s="17">
        <f t="shared" si="19"/>
        <v>-2.6055196737357122E-2</v>
      </c>
      <c r="J265">
        <v>25265.67</v>
      </c>
      <c r="K265">
        <f t="shared" si="23"/>
        <v>19.520533101550051</v>
      </c>
      <c r="Q265" s="20">
        <v>41152</v>
      </c>
      <c r="R265">
        <v>25265.67</v>
      </c>
    </row>
    <row r="266" spans="2:18" x14ac:dyDescent="0.25">
      <c r="B266" s="2">
        <v>41180</v>
      </c>
      <c r="C266" s="16">
        <v>19.095000000000002</v>
      </c>
      <c r="D266" s="4">
        <f t="shared" si="20"/>
        <v>5.3024456664048172</v>
      </c>
      <c r="E266" s="4">
        <v>101.25019999999999</v>
      </c>
      <c r="F266" s="16">
        <v>19.535877154860188</v>
      </c>
      <c r="G266" s="4">
        <f t="shared" si="21"/>
        <v>-5.4425402777572351E-2</v>
      </c>
      <c r="H266" s="4">
        <f t="shared" si="22"/>
        <v>-1.0392530660377441</v>
      </c>
      <c r="I266" s="17">
        <f t="shared" si="19"/>
        <v>-1.4937307723911997E-2</v>
      </c>
      <c r="J266">
        <v>25285.53</v>
      </c>
      <c r="K266">
        <f t="shared" si="23"/>
        <v>19.535877154860206</v>
      </c>
      <c r="Q266" s="20">
        <v>41180</v>
      </c>
      <c r="R266">
        <v>25285.53</v>
      </c>
    </row>
    <row r="267" spans="2:18" x14ac:dyDescent="0.25">
      <c r="B267" s="2">
        <v>41213</v>
      </c>
      <c r="C267" s="16">
        <v>17.145</v>
      </c>
      <c r="D267" s="4">
        <f t="shared" si="20"/>
        <v>5.3024426946631671</v>
      </c>
      <c r="E267" s="4">
        <v>90.910380000000004</v>
      </c>
      <c r="F267" s="16">
        <v>17.670995219469784</v>
      </c>
      <c r="G267" s="4">
        <f t="shared" si="21"/>
        <v>-2.9717416500929517E-6</v>
      </c>
      <c r="H267" s="4">
        <f t="shared" si="22"/>
        <v>-5.0950510590843652E-5</v>
      </c>
      <c r="I267" s="17">
        <f t="shared" si="19"/>
        <v>-1.1658870103927854E-2</v>
      </c>
      <c r="J267">
        <v>22871.79</v>
      </c>
      <c r="K267">
        <f t="shared" si="23"/>
        <v>17.670995219469795</v>
      </c>
      <c r="Q267" s="20">
        <v>41213</v>
      </c>
      <c r="R267">
        <v>22871.79</v>
      </c>
    </row>
    <row r="268" spans="2:18" x14ac:dyDescent="0.25">
      <c r="B268" s="2">
        <v>41243</v>
      </c>
      <c r="C268" s="16">
        <v>18.91</v>
      </c>
      <c r="D268" s="4">
        <f t="shared" si="20"/>
        <v>5.3092437863564257</v>
      </c>
      <c r="E268" s="4">
        <v>100.3978</v>
      </c>
      <c r="F268" s="16">
        <v>19.634060553382575</v>
      </c>
      <c r="G268" s="4">
        <f t="shared" si="21"/>
        <v>6.8010916932585985E-3</v>
      </c>
      <c r="H268" s="4">
        <f t="shared" si="22"/>
        <v>0.12860864391952009</v>
      </c>
      <c r="I268" s="17">
        <f t="shared" si="19"/>
        <v>-1.2391431873502889E-2</v>
      </c>
      <c r="J268">
        <v>25412.61</v>
      </c>
      <c r="K268">
        <f t="shared" si="23"/>
        <v>19.634060553382586</v>
      </c>
      <c r="Q268" s="20">
        <v>41243</v>
      </c>
      <c r="R268">
        <v>25412.61</v>
      </c>
    </row>
    <row r="269" spans="2:18" x14ac:dyDescent="0.25">
      <c r="B269" s="2">
        <v>41274</v>
      </c>
      <c r="C269" s="16">
        <v>19.6494</v>
      </c>
      <c r="D269" s="4">
        <f t="shared" si="20"/>
        <v>5.3092460838498887</v>
      </c>
      <c r="E269" s="4">
        <v>104.3235</v>
      </c>
      <c r="F269" s="16">
        <v>20.401788594330956</v>
      </c>
      <c r="G269" s="4">
        <f t="shared" si="21"/>
        <v>2.2974934630326516E-6</v>
      </c>
      <c r="H269" s="4">
        <f t="shared" si="22"/>
        <v>4.5144368052513786E-5</v>
      </c>
      <c r="I269" s="17">
        <f t="shared" si="19"/>
        <v>-1.2390198593617119E-2</v>
      </c>
      <c r="J269">
        <v>26406.29</v>
      </c>
      <c r="K269">
        <f t="shared" si="23"/>
        <v>20.401788594330966</v>
      </c>
      <c r="Q269" s="20">
        <v>41274</v>
      </c>
      <c r="R269">
        <v>26406.29</v>
      </c>
    </row>
    <row r="270" spans="2:18" x14ac:dyDescent="0.25">
      <c r="B270" s="2">
        <v>41305</v>
      </c>
      <c r="C270" s="16">
        <v>20.57</v>
      </c>
      <c r="D270" s="4">
        <f t="shared" si="20"/>
        <v>5.3092416140009719</v>
      </c>
      <c r="E270" s="4">
        <v>109.2111</v>
      </c>
      <c r="F270" s="16">
        <v>21.357631947462441</v>
      </c>
      <c r="G270" s="4">
        <f t="shared" si="21"/>
        <v>-4.4698489167771527E-6</v>
      </c>
      <c r="H270" s="4">
        <f t="shared" si="22"/>
        <v>-9.194479221810603E-5</v>
      </c>
      <c r="I270" s="17">
        <f t="shared" si="19"/>
        <v>-1.2391483778807166E-2</v>
      </c>
      <c r="J270">
        <v>27643.45</v>
      </c>
      <c r="K270">
        <f t="shared" si="23"/>
        <v>21.357631947462455</v>
      </c>
      <c r="Q270" s="20">
        <v>41305</v>
      </c>
      <c r="R270">
        <v>27643.45</v>
      </c>
    </row>
    <row r="271" spans="2:18" x14ac:dyDescent="0.25">
      <c r="B271" s="2">
        <v>41333</v>
      </c>
      <c r="C271" s="16">
        <v>20.855</v>
      </c>
      <c r="D271" s="4">
        <f t="shared" si="20"/>
        <v>5.3319683529129707</v>
      </c>
      <c r="E271" s="4">
        <v>111.1982</v>
      </c>
      <c r="F271" s="16">
        <v>21.653541938287681</v>
      </c>
      <c r="G271" s="4">
        <f t="shared" si="21"/>
        <v>2.2726738911998723E-2</v>
      </c>
      <c r="H271" s="4">
        <f t="shared" si="22"/>
        <v>0.47396614000973336</v>
      </c>
      <c r="I271" s="17">
        <f t="shared" si="19"/>
        <v>-1.0020034519541254E-2</v>
      </c>
      <c r="J271">
        <v>28026.45</v>
      </c>
      <c r="K271">
        <f t="shared" si="23"/>
        <v>21.653541938287702</v>
      </c>
      <c r="Q271" s="20">
        <v>41333</v>
      </c>
      <c r="R271">
        <v>28026.45</v>
      </c>
    </row>
    <row r="272" spans="2:18" x14ac:dyDescent="0.25">
      <c r="B272" s="2">
        <v>41362</v>
      </c>
      <c r="C272" s="16">
        <v>20.895</v>
      </c>
      <c r="D272" s="4">
        <f t="shared" si="20"/>
        <v>5.3319645848289072</v>
      </c>
      <c r="E272" s="4">
        <v>111.41140000000001</v>
      </c>
      <c r="F272" s="16">
        <v>21.69506977642569</v>
      </c>
      <c r="G272" s="4">
        <f t="shared" si="21"/>
        <v>-3.768084063437982E-6</v>
      </c>
      <c r="H272" s="4">
        <f t="shared" si="22"/>
        <v>-7.8734116505536632E-5</v>
      </c>
      <c r="I272" s="17">
        <f t="shared" si="19"/>
        <v>-1.0020401895038722E-2</v>
      </c>
      <c r="J272">
        <v>28080.2</v>
      </c>
      <c r="K272">
        <f t="shared" si="23"/>
        <v>21.695069776425711</v>
      </c>
      <c r="Q272" s="20">
        <v>41362</v>
      </c>
      <c r="R272">
        <v>28080.2</v>
      </c>
    </row>
    <row r="273" spans="2:18" x14ac:dyDescent="0.25">
      <c r="B273" s="2">
        <v>41394</v>
      </c>
      <c r="C273" s="16">
        <v>20.92</v>
      </c>
      <c r="D273" s="4">
        <f t="shared" si="20"/>
        <v>5.331969407265774</v>
      </c>
      <c r="E273" s="4">
        <v>111.54480000000001</v>
      </c>
      <c r="F273" s="16">
        <v>21.89653580568833</v>
      </c>
      <c r="G273" s="4">
        <f t="shared" si="21"/>
        <v>4.8224368667248996E-6</v>
      </c>
      <c r="H273" s="4">
        <f t="shared" si="22"/>
        <v>1.0088537925188491E-4</v>
      </c>
      <c r="I273" s="17">
        <f t="shared" si="19"/>
        <v>-1.0019544248304535E-2</v>
      </c>
      <c r="J273">
        <v>28340.959999999999</v>
      </c>
      <c r="K273">
        <f t="shared" si="23"/>
        <v>21.896535805688352</v>
      </c>
      <c r="Q273" s="20">
        <v>41394</v>
      </c>
      <c r="R273">
        <v>28340.959999999999</v>
      </c>
    </row>
    <row r="274" spans="2:18" x14ac:dyDescent="0.25">
      <c r="B274" s="2">
        <v>41425</v>
      </c>
      <c r="C274" s="16">
        <v>24.115000000000002</v>
      </c>
      <c r="D274" s="4">
        <f t="shared" si="20"/>
        <v>5.34433340244661</v>
      </c>
      <c r="E274" s="4">
        <v>128.87860000000001</v>
      </c>
      <c r="F274" s="16">
        <v>25.240674103046963</v>
      </c>
      <c r="G274" s="4">
        <f t="shared" si="21"/>
        <v>1.2363995180836085E-2</v>
      </c>
      <c r="H274" s="4">
        <f t="shared" si="22"/>
        <v>0.29815774378586218</v>
      </c>
      <c r="I274" s="17">
        <f t="shared" ref="I274:I279" si="24">D274/D262-1</f>
        <v>-2.3403171488278751E-3</v>
      </c>
      <c r="J274">
        <v>32669.32</v>
      </c>
      <c r="K274">
        <f t="shared" si="23"/>
        <v>25.240674103046988</v>
      </c>
      <c r="Q274" s="20">
        <v>41425</v>
      </c>
      <c r="R274">
        <v>32669.32</v>
      </c>
    </row>
    <row r="275" spans="2:18" x14ac:dyDescent="0.25">
      <c r="B275" s="2">
        <v>41453</v>
      </c>
      <c r="C275" s="16">
        <v>24.335000000000001</v>
      </c>
      <c r="D275" s="4">
        <f t="shared" si="20"/>
        <v>5.3443312101910827</v>
      </c>
      <c r="E275" s="4">
        <v>130.05430000000001</v>
      </c>
      <c r="F275" s="16">
        <v>25.470943068231183</v>
      </c>
      <c r="G275" s="4">
        <f t="shared" si="21"/>
        <v>-2.1922555273334865E-6</v>
      </c>
      <c r="H275" s="4">
        <f t="shared" si="22"/>
        <v>-5.3348538257660399E-5</v>
      </c>
      <c r="I275" s="17">
        <f t="shared" si="24"/>
        <v>-2.3418007720480416E-3</v>
      </c>
      <c r="J275">
        <v>32967.360000000001</v>
      </c>
      <c r="K275">
        <f t="shared" si="23"/>
        <v>25.470943068231207</v>
      </c>
      <c r="Q275" s="20">
        <v>41453</v>
      </c>
      <c r="R275">
        <v>32967.360000000001</v>
      </c>
    </row>
    <row r="276" spans="2:18" x14ac:dyDescent="0.25">
      <c r="B276" s="2">
        <v>41486</v>
      </c>
      <c r="C276" s="16">
        <v>25.59</v>
      </c>
      <c r="D276" s="4">
        <f t="shared" si="20"/>
        <v>5.3443337241109816</v>
      </c>
      <c r="E276" s="4">
        <v>136.76150000000001</v>
      </c>
      <c r="F276" s="16">
        <v>26.971639383842753</v>
      </c>
      <c r="G276" s="4">
        <f t="shared" si="21"/>
        <v>2.5139198989165834E-6</v>
      </c>
      <c r="H276" s="4">
        <f t="shared" si="22"/>
        <v>6.4331210213275367E-5</v>
      </c>
      <c r="I276" s="17">
        <f t="shared" si="24"/>
        <v>-2.3408487174867432E-3</v>
      </c>
      <c r="J276">
        <v>34909.730000000003</v>
      </c>
      <c r="K276">
        <f t="shared" si="23"/>
        <v>26.971639383842781</v>
      </c>
      <c r="Q276" s="20">
        <v>41486</v>
      </c>
      <c r="R276">
        <v>34909.730000000003</v>
      </c>
    </row>
    <row r="277" spans="2:18" x14ac:dyDescent="0.25">
      <c r="B277" s="2">
        <v>41516</v>
      </c>
      <c r="C277" s="16">
        <v>23.310000000000002</v>
      </c>
      <c r="D277" s="4">
        <f t="shared" si="20"/>
        <v>5.3443329043329042</v>
      </c>
      <c r="E277" s="4">
        <v>124.57640000000001</v>
      </c>
      <c r="F277" s="16">
        <v>24.568548940074344</v>
      </c>
      <c r="G277" s="4">
        <f t="shared" si="21"/>
        <v>-8.1977807742106279E-7</v>
      </c>
      <c r="H277" s="4">
        <f t="shared" si="22"/>
        <v>-1.9109026984684977E-5</v>
      </c>
      <c r="I277" s="17">
        <f t="shared" si="24"/>
        <v>-2.3405761847837825E-3</v>
      </c>
      <c r="J277">
        <v>31799.38</v>
      </c>
      <c r="K277">
        <f t="shared" si="23"/>
        <v>24.568548940074368</v>
      </c>
      <c r="Q277" s="20">
        <v>41516</v>
      </c>
      <c r="R277">
        <v>31799.38</v>
      </c>
    </row>
    <row r="278" spans="2:18" x14ac:dyDescent="0.25">
      <c r="B278" s="2">
        <v>41547</v>
      </c>
      <c r="C278" s="16">
        <v>23.431000000000001</v>
      </c>
      <c r="D278" s="4">
        <f t="shared" si="20"/>
        <v>5.3844607571166403</v>
      </c>
      <c r="E278" s="4">
        <v>126.16330000000001</v>
      </c>
      <c r="F278" s="16">
        <v>24.696083828287197</v>
      </c>
      <c r="G278" s="4">
        <f t="shared" si="21"/>
        <v>4.0127852783736095E-2</v>
      </c>
      <c r="H278" s="4">
        <f t="shared" si="22"/>
        <v>0.94023571857572052</v>
      </c>
      <c r="I278" s="17">
        <f t="shared" si="24"/>
        <v>1.546740803615454E-2</v>
      </c>
      <c r="J278">
        <v>31964.45</v>
      </c>
      <c r="K278">
        <f t="shared" si="23"/>
        <v>24.696083828287222</v>
      </c>
      <c r="Q278" s="20">
        <v>41547</v>
      </c>
      <c r="R278">
        <v>31964.45</v>
      </c>
    </row>
    <row r="279" spans="2:18" x14ac:dyDescent="0.25">
      <c r="B279" s="2">
        <v>41578</v>
      </c>
      <c r="C279" s="16">
        <v>22.560000000000002</v>
      </c>
      <c r="D279" s="4">
        <f t="shared" si="20"/>
        <v>5.3844592198581562</v>
      </c>
      <c r="E279" s="4">
        <v>121.47340000000001</v>
      </c>
      <c r="F279" s="16">
        <v>23.951989956057734</v>
      </c>
      <c r="G279" s="4">
        <f t="shared" si="21"/>
        <v>-1.5372584840633863E-6</v>
      </c>
      <c r="H279" s="4">
        <f t="shared" si="22"/>
        <v>-3.4680551400469995E-5</v>
      </c>
      <c r="I279" s="17">
        <f t="shared" si="24"/>
        <v>1.5467687237344041E-2</v>
      </c>
      <c r="J279">
        <v>31001.360000000001</v>
      </c>
      <c r="K279">
        <f t="shared" si="23"/>
        <v>23.951989956057755</v>
      </c>
      <c r="Q279" s="20">
        <v>41578</v>
      </c>
      <c r="R279">
        <v>31001.360000000001</v>
      </c>
    </row>
    <row r="280" spans="2:18" x14ac:dyDescent="0.25">
      <c r="B280" s="2">
        <v>41608</v>
      </c>
      <c r="C280" s="16">
        <v>21.25</v>
      </c>
      <c r="D280" s="4">
        <v>5.346616</v>
      </c>
      <c r="E280" s="16">
        <v>113.6156</v>
      </c>
      <c r="F280" s="16">
        <v>22.561158916413138</v>
      </c>
      <c r="G280" s="4">
        <f>D280-D279</f>
        <v>-3.7843219858156196E-2</v>
      </c>
      <c r="H280" s="4">
        <f>G280*C280</f>
        <v>-0.80416842198581917</v>
      </c>
      <c r="I280" s="17">
        <f>D280/D268-1</f>
        <v>7.0390841233571866E-3</v>
      </c>
      <c r="J280">
        <v>29201.19</v>
      </c>
      <c r="K280">
        <f t="shared" si="23"/>
        <v>22.561158916413156</v>
      </c>
      <c r="Q280" s="20">
        <v>41607</v>
      </c>
      <c r="R280">
        <v>29201.19</v>
      </c>
    </row>
    <row r="281" spans="2:18" x14ac:dyDescent="0.25">
      <c r="B281" s="2">
        <v>41639</v>
      </c>
      <c r="C281" s="16">
        <v>22.43</v>
      </c>
      <c r="D281" s="4">
        <v>5.346616</v>
      </c>
      <c r="E281" s="16">
        <v>119.92449999999999</v>
      </c>
      <c r="F281" s="16">
        <v>23.813963011251129</v>
      </c>
      <c r="G281" s="4">
        <f t="shared" ref="G281:G293" si="25">D281-D280</f>
        <v>0</v>
      </c>
      <c r="H281" s="4">
        <f t="shared" ref="H281:H293" si="26">G281*C281</f>
        <v>0</v>
      </c>
      <c r="I281" s="17">
        <f t="shared" ref="I281:I293" si="27">D281/D269-1</f>
        <v>7.0386483428948043E-3</v>
      </c>
      <c r="J281">
        <v>30822.71</v>
      </c>
      <c r="K281">
        <f t="shared" si="23"/>
        <v>23.81396301125115</v>
      </c>
      <c r="Q281" s="20">
        <v>41639</v>
      </c>
      <c r="R281">
        <v>30822.71</v>
      </c>
    </row>
    <row r="282" spans="2:18" x14ac:dyDescent="0.25">
      <c r="B282" s="2">
        <v>41670</v>
      </c>
      <c r="C282" s="16">
        <v>21.91</v>
      </c>
      <c r="D282" s="4">
        <v>5.346616</v>
      </c>
      <c r="E282" s="16">
        <v>117.1443</v>
      </c>
      <c r="F282" s="16">
        <v>23.441626346033111</v>
      </c>
      <c r="G282" s="4">
        <f t="shared" si="25"/>
        <v>0</v>
      </c>
      <c r="H282" s="4">
        <f t="shared" si="26"/>
        <v>0</v>
      </c>
      <c r="I282" s="17">
        <f t="shared" si="27"/>
        <v>7.0394961684299151E-3</v>
      </c>
      <c r="J282">
        <v>30340.79</v>
      </c>
      <c r="K282">
        <f t="shared" si="23"/>
        <v>23.441626346033129</v>
      </c>
      <c r="Q282" s="20">
        <v>41670</v>
      </c>
      <c r="R282">
        <v>30340.79</v>
      </c>
    </row>
    <row r="283" spans="2:18" x14ac:dyDescent="0.25">
      <c r="B283" s="2">
        <v>41698</v>
      </c>
      <c r="C283" s="16">
        <v>21.8</v>
      </c>
      <c r="D283" s="4">
        <v>5.1512799999999999</v>
      </c>
      <c r="E283" s="16">
        <v>112.29780000000001</v>
      </c>
      <c r="F283" s="16">
        <v>23.32393452122264</v>
      </c>
      <c r="G283" s="4">
        <f t="shared" si="25"/>
        <v>-0.19533600000000018</v>
      </c>
      <c r="H283" s="4">
        <f t="shared" si="26"/>
        <v>-4.258324800000004</v>
      </c>
      <c r="I283" s="17">
        <f t="shared" si="27"/>
        <v>-3.388773919002297E-2</v>
      </c>
      <c r="J283">
        <v>30188.46</v>
      </c>
      <c r="K283">
        <f t="shared" si="23"/>
        <v>23.323934521222657</v>
      </c>
      <c r="Q283" s="20">
        <v>41698</v>
      </c>
      <c r="R283">
        <v>30188.46</v>
      </c>
    </row>
    <row r="284" spans="2:18" x14ac:dyDescent="0.25">
      <c r="B284" s="2">
        <v>41729</v>
      </c>
      <c r="C284" s="16">
        <v>22.415000000000003</v>
      </c>
      <c r="D284" s="4">
        <v>5.1512799999999999</v>
      </c>
      <c r="E284" s="16">
        <v>115.4659</v>
      </c>
      <c r="F284" s="16">
        <v>23.981928630064207</v>
      </c>
      <c r="G284" s="4">
        <f t="shared" si="25"/>
        <v>0</v>
      </c>
      <c r="H284" s="4">
        <f t="shared" si="26"/>
        <v>0</v>
      </c>
      <c r="I284" s="17">
        <f t="shared" si="27"/>
        <v>-3.3887056441261998E-2</v>
      </c>
      <c r="J284">
        <v>31040.11</v>
      </c>
      <c r="K284">
        <f t="shared" si="23"/>
        <v>23.981928630064225</v>
      </c>
      <c r="Q284" s="20">
        <v>41729</v>
      </c>
      <c r="R284">
        <v>31040.11</v>
      </c>
    </row>
    <row r="285" spans="2:18" x14ac:dyDescent="0.25">
      <c r="B285" s="2">
        <v>41759</v>
      </c>
      <c r="C285" s="16">
        <v>23.11</v>
      </c>
      <c r="D285" s="4">
        <v>5.1512799999999999</v>
      </c>
      <c r="E285" s="16">
        <v>119.0459</v>
      </c>
      <c r="F285" s="16">
        <v>24.92887150514267</v>
      </c>
      <c r="G285" s="4">
        <f t="shared" si="25"/>
        <v>0</v>
      </c>
      <c r="H285" s="4">
        <f t="shared" si="26"/>
        <v>0</v>
      </c>
      <c r="I285" s="17">
        <f t="shared" si="27"/>
        <v>-3.388793023072334E-2</v>
      </c>
      <c r="J285">
        <v>32265.75</v>
      </c>
      <c r="K285">
        <f t="shared" si="23"/>
        <v>24.928871505142695</v>
      </c>
      <c r="Q285" s="20">
        <v>41759</v>
      </c>
      <c r="R285">
        <v>32265.75</v>
      </c>
    </row>
    <row r="286" spans="2:18" x14ac:dyDescent="0.25">
      <c r="B286" s="2">
        <v>41790</v>
      </c>
      <c r="C286" s="16">
        <v>24.62</v>
      </c>
      <c r="D286" s="4">
        <v>5.1226880000000001</v>
      </c>
      <c r="E286" s="16">
        <v>126.12050000000001</v>
      </c>
      <c r="F286" s="16">
        <v>26.557728523830196</v>
      </c>
      <c r="G286" s="4">
        <f t="shared" si="25"/>
        <v>-2.8591999999999729E-2</v>
      </c>
      <c r="H286" s="4">
        <f t="shared" si="26"/>
        <v>-0.7039350399999933</v>
      </c>
      <c r="I286" s="17">
        <f t="shared" si="27"/>
        <v>-4.1472974411578045E-2</v>
      </c>
      <c r="J286">
        <v>34374</v>
      </c>
      <c r="K286">
        <f t="shared" si="23"/>
        <v>26.557728523830225</v>
      </c>
      <c r="Q286" s="20">
        <v>41789</v>
      </c>
      <c r="R286">
        <v>34374</v>
      </c>
    </row>
    <row r="287" spans="2:18" x14ac:dyDescent="0.25">
      <c r="B287" s="2">
        <v>41820</v>
      </c>
      <c r="C287" s="16">
        <v>24.85</v>
      </c>
      <c r="D287" s="4">
        <v>5.1226880000000001</v>
      </c>
      <c r="E287" s="16">
        <v>127.2987</v>
      </c>
      <c r="F287" s="16">
        <v>26.805829349558142</v>
      </c>
      <c r="G287" s="4">
        <f t="shared" si="25"/>
        <v>0</v>
      </c>
      <c r="H287" s="4">
        <f t="shared" si="26"/>
        <v>0</v>
      </c>
      <c r="I287" s="17">
        <f t="shared" si="27"/>
        <v>-4.1472581221843496E-2</v>
      </c>
      <c r="J287">
        <v>34695.120000000003</v>
      </c>
      <c r="K287">
        <f t="shared" si="23"/>
        <v>26.80582934955817</v>
      </c>
      <c r="Q287" s="20">
        <v>41820</v>
      </c>
      <c r="R287">
        <v>34695.120000000003</v>
      </c>
    </row>
    <row r="288" spans="2:18" x14ac:dyDescent="0.25">
      <c r="B288" s="2">
        <v>41851</v>
      </c>
      <c r="C288" s="16">
        <v>25.23</v>
      </c>
      <c r="D288" s="4">
        <v>5.1226880000000001</v>
      </c>
      <c r="E288" s="16">
        <v>129.24540000000002</v>
      </c>
      <c r="F288" s="16">
        <v>27.422334250808806</v>
      </c>
      <c r="G288" s="4">
        <f t="shared" si="25"/>
        <v>0</v>
      </c>
      <c r="H288" s="4">
        <f t="shared" si="26"/>
        <v>0</v>
      </c>
      <c r="I288" s="17">
        <f t="shared" si="27"/>
        <v>-4.1473032103333307E-2</v>
      </c>
      <c r="J288">
        <v>35493.07</v>
      </c>
      <c r="K288">
        <f t="shared" si="23"/>
        <v>27.422334250808834</v>
      </c>
      <c r="Q288" s="20">
        <v>41851</v>
      </c>
      <c r="R288">
        <v>35493.07</v>
      </c>
    </row>
    <row r="289" spans="2:18" x14ac:dyDescent="0.25">
      <c r="B289" s="2">
        <v>41882</v>
      </c>
      <c r="C289" s="16">
        <v>24.990000000000002</v>
      </c>
      <c r="D289" s="4">
        <v>5.1226880000000001</v>
      </c>
      <c r="E289" s="16">
        <v>128.01590000000002</v>
      </c>
      <c r="F289" s="16">
        <v>27.161469892317328</v>
      </c>
      <c r="G289" s="4">
        <f t="shared" si="25"/>
        <v>0</v>
      </c>
      <c r="H289" s="4">
        <f t="shared" si="26"/>
        <v>0</v>
      </c>
      <c r="I289" s="17">
        <f t="shared" si="27"/>
        <v>-4.1472885072935117E-2</v>
      </c>
      <c r="J289">
        <v>35155.43</v>
      </c>
      <c r="K289">
        <f t="shared" si="23"/>
        <v>27.16146989231736</v>
      </c>
      <c r="Q289" s="20">
        <v>41880</v>
      </c>
      <c r="R289">
        <v>35155.43</v>
      </c>
    </row>
    <row r="290" spans="2:18" x14ac:dyDescent="0.25">
      <c r="B290" s="2">
        <v>41912</v>
      </c>
      <c r="C290" s="16">
        <v>25.17</v>
      </c>
      <c r="D290" s="4">
        <v>5.1201220000000003</v>
      </c>
      <c r="E290" s="16">
        <v>128.8734</v>
      </c>
      <c r="F290" s="16">
        <v>27.563629339900508</v>
      </c>
      <c r="G290" s="4">
        <f t="shared" si="25"/>
        <v>-2.5659999999998462E-3</v>
      </c>
      <c r="H290" s="4">
        <f t="shared" si="26"/>
        <v>-6.4586219999996128E-2</v>
      </c>
      <c r="I290" s="17">
        <f t="shared" si="27"/>
        <v>-4.9092893242329572E-2</v>
      </c>
      <c r="J290">
        <v>35675.949999999997</v>
      </c>
      <c r="K290">
        <f t="shared" si="23"/>
        <v>27.563629339900537</v>
      </c>
      <c r="Q290" s="20">
        <v>41912</v>
      </c>
      <c r="R290">
        <v>35675.949999999997</v>
      </c>
    </row>
    <row r="291" spans="2:18" x14ac:dyDescent="0.25">
      <c r="B291" s="2">
        <v>41943</v>
      </c>
      <c r="C291" s="16">
        <v>24.470000000000002</v>
      </c>
      <c r="D291" s="4">
        <v>5.1201220000000003</v>
      </c>
      <c r="E291" s="16">
        <v>125.2893</v>
      </c>
      <c r="F291" s="16">
        <v>26.797052489255854</v>
      </c>
      <c r="G291" s="4">
        <f t="shared" si="25"/>
        <v>0</v>
      </c>
      <c r="H291" s="4">
        <f t="shared" si="26"/>
        <v>0</v>
      </c>
      <c r="I291" s="17">
        <f t="shared" si="27"/>
        <v>-4.9092621759167065E-2</v>
      </c>
      <c r="J291">
        <v>34683.760000000002</v>
      </c>
      <c r="K291">
        <f t="shared" si="23"/>
        <v>26.797052489255893</v>
      </c>
      <c r="Q291" s="20">
        <v>41943</v>
      </c>
      <c r="R291">
        <v>34683.760000000002</v>
      </c>
    </row>
    <row r="292" spans="2:18" x14ac:dyDescent="0.25">
      <c r="B292" s="2">
        <v>41973</v>
      </c>
      <c r="C292" s="16">
        <v>27.64</v>
      </c>
      <c r="D292" s="4">
        <v>5.1135869999999999</v>
      </c>
      <c r="E292" s="16">
        <v>141.33949999999999</v>
      </c>
      <c r="F292" s="16">
        <v>30.268524795982394</v>
      </c>
      <c r="G292" s="4">
        <f t="shared" si="25"/>
        <v>-6.5350000000004016E-3</v>
      </c>
      <c r="H292" s="4">
        <f t="shared" si="26"/>
        <v>-0.1806274000000111</v>
      </c>
      <c r="I292" s="17">
        <f t="shared" si="27"/>
        <v>-4.3584390575272303E-2</v>
      </c>
      <c r="J292">
        <v>39176.93</v>
      </c>
      <c r="K292">
        <f t="shared" si="23"/>
        <v>30.26852479598244</v>
      </c>
      <c r="Q292" s="20">
        <v>41971</v>
      </c>
      <c r="R292">
        <v>39176.93</v>
      </c>
    </row>
    <row r="293" spans="2:18" x14ac:dyDescent="0.25">
      <c r="B293" s="2">
        <v>42004</v>
      </c>
      <c r="C293" s="16">
        <v>27.815000000000001</v>
      </c>
      <c r="D293" s="4">
        <v>5.1135869999999999</v>
      </c>
      <c r="E293" s="16">
        <v>142.23439999999999</v>
      </c>
      <c r="F293" s="16">
        <v>30.460170940170915</v>
      </c>
      <c r="G293" s="4">
        <f t="shared" si="25"/>
        <v>0</v>
      </c>
      <c r="H293" s="4">
        <f t="shared" si="26"/>
        <v>0</v>
      </c>
      <c r="I293" s="17">
        <f t="shared" si="27"/>
        <v>-4.3584390575272303E-2</v>
      </c>
      <c r="J293">
        <v>39424.980000000003</v>
      </c>
      <c r="K293">
        <f t="shared" si="23"/>
        <v>30.460170940170961</v>
      </c>
      <c r="L293" t="e">
        <f ca="1">_xll.Thomson.Reuters.AFOSpreadsheetFormulas.DSGRID("@CSCO","P;NOSH;MV;RI","2014-11-30","TIME","M","RowHeader=true;ColHeader=true;DispSeriesDescription=false;YearlyTSFormat=false;QuarterlyTSFormat=false","")</f>
        <v>#NAME?</v>
      </c>
      <c r="M293" t="s">
        <v>2</v>
      </c>
      <c r="N293" t="s">
        <v>18</v>
      </c>
      <c r="O293" t="s">
        <v>19</v>
      </c>
      <c r="P293" t="s">
        <v>20</v>
      </c>
      <c r="Q293" s="20">
        <v>42004</v>
      </c>
      <c r="R293">
        <v>39424.980000000003</v>
      </c>
    </row>
    <row r="294" spans="2:18" x14ac:dyDescent="0.25">
      <c r="B294" s="20">
        <v>42034</v>
      </c>
      <c r="C294">
        <v>26.364999999999998</v>
      </c>
      <c r="D294" s="13">
        <f>N296/1000000</f>
        <v>5.1135869999999999</v>
      </c>
      <c r="E294" s="22">
        <f>O296/1000</f>
        <v>134.81970000000001</v>
      </c>
      <c r="F294" s="22"/>
      <c r="G294" s="4">
        <f t="shared" ref="G294:G345" si="28">D294-D293</f>
        <v>0</v>
      </c>
      <c r="H294" s="4">
        <f t="shared" ref="H294:H345" si="29">G294*C294</f>
        <v>0</v>
      </c>
      <c r="I294" s="17">
        <f t="shared" ref="I294:I345" si="30">D294/D282-1</f>
        <v>-4.3584390575272303E-2</v>
      </c>
      <c r="J294">
        <v>37626.92</v>
      </c>
      <c r="K294">
        <f t="shared" si="23"/>
        <v>29.070970109614194</v>
      </c>
      <c r="L294" s="20">
        <v>41973</v>
      </c>
      <c r="M294">
        <v>27.64</v>
      </c>
      <c r="N294">
        <v>5113587</v>
      </c>
      <c r="O294">
        <v>141339.5</v>
      </c>
      <c r="P294">
        <v>39176.93</v>
      </c>
      <c r="Q294" s="20">
        <v>42034</v>
      </c>
      <c r="R294">
        <v>37626.92</v>
      </c>
    </row>
    <row r="295" spans="2:18" x14ac:dyDescent="0.25">
      <c r="B295" s="20">
        <v>42062</v>
      </c>
      <c r="C295">
        <v>29.51</v>
      </c>
      <c r="D295" s="13">
        <f t="shared" ref="D295:D345" si="31">N297/1000000</f>
        <v>5.1047370000000001</v>
      </c>
      <c r="E295" s="22">
        <f t="shared" ref="E295:E345" si="32">O297/1000</f>
        <v>150.64079999999998</v>
      </c>
      <c r="F295" s="22"/>
      <c r="G295" s="4">
        <f t="shared" si="28"/>
        <v>-8.8499999999998025E-3</v>
      </c>
      <c r="H295" s="4">
        <f t="shared" si="29"/>
        <v>-0.26116349999999416</v>
      </c>
      <c r="I295" s="17">
        <f t="shared" si="30"/>
        <v>-9.0352300787376327E-3</v>
      </c>
      <c r="J295">
        <v>42115.3</v>
      </c>
      <c r="K295">
        <f t="shared" si="23"/>
        <v>32.538741609928074</v>
      </c>
      <c r="L295" s="20">
        <v>42004</v>
      </c>
      <c r="M295">
        <v>27.815000000000001</v>
      </c>
      <c r="N295">
        <v>5113587</v>
      </c>
      <c r="O295">
        <v>142234.4</v>
      </c>
      <c r="P295">
        <v>39424.980000000003</v>
      </c>
      <c r="Q295" s="20">
        <v>42062</v>
      </c>
      <c r="R295">
        <v>42115.3</v>
      </c>
    </row>
    <row r="296" spans="2:18" x14ac:dyDescent="0.25">
      <c r="B296" s="20">
        <v>42094</v>
      </c>
      <c r="C296">
        <v>27.524999999999999</v>
      </c>
      <c r="D296" s="13">
        <f t="shared" si="31"/>
        <v>5.1047370000000001</v>
      </c>
      <c r="E296" s="22">
        <f t="shared" si="32"/>
        <v>140.50779999999997</v>
      </c>
      <c r="F296" s="22"/>
      <c r="G296" s="4">
        <f t="shared" si="28"/>
        <v>0</v>
      </c>
      <c r="H296" s="4">
        <f t="shared" si="29"/>
        <v>0</v>
      </c>
      <c r="I296" s="17">
        <f t="shared" si="30"/>
        <v>-9.0352300787376327E-3</v>
      </c>
      <c r="J296">
        <v>39582.11</v>
      </c>
      <c r="K296">
        <f t="shared" si="23"/>
        <v>30.581571297503523</v>
      </c>
      <c r="L296" s="20">
        <v>42034</v>
      </c>
      <c r="M296">
        <v>26.364999999999998</v>
      </c>
      <c r="N296">
        <v>5113587</v>
      </c>
      <c r="O296">
        <v>134819.70000000001</v>
      </c>
      <c r="P296">
        <v>37626.92</v>
      </c>
      <c r="Q296" s="20">
        <v>42094</v>
      </c>
      <c r="R296">
        <v>39582.11</v>
      </c>
    </row>
    <row r="297" spans="2:18" x14ac:dyDescent="0.25">
      <c r="B297" s="20">
        <v>42124</v>
      </c>
      <c r="C297">
        <v>28.83</v>
      </c>
      <c r="D297" s="13">
        <f t="shared" si="31"/>
        <v>5.1047370000000001</v>
      </c>
      <c r="E297" s="22">
        <f t="shared" si="32"/>
        <v>147.1696</v>
      </c>
      <c r="F297" s="22"/>
      <c r="G297" s="4">
        <f t="shared" si="28"/>
        <v>0</v>
      </c>
      <c r="H297" s="4">
        <f t="shared" si="29"/>
        <v>0</v>
      </c>
      <c r="I297" s="17">
        <f t="shared" si="30"/>
        <v>-9.0352300787376327E-3</v>
      </c>
      <c r="J297">
        <v>41458.76</v>
      </c>
      <c r="K297">
        <f t="shared" si="23"/>
        <v>32.031491622000118</v>
      </c>
      <c r="L297" s="20">
        <v>42062</v>
      </c>
      <c r="M297">
        <v>29.51</v>
      </c>
      <c r="N297">
        <v>5104737</v>
      </c>
      <c r="O297">
        <v>150640.79999999999</v>
      </c>
      <c r="P297">
        <v>42115.3</v>
      </c>
      <c r="Q297" s="20">
        <v>42124</v>
      </c>
      <c r="R297">
        <v>41458.76</v>
      </c>
    </row>
    <row r="298" spans="2:18" x14ac:dyDescent="0.25">
      <c r="B298" s="20">
        <v>42153</v>
      </c>
      <c r="C298">
        <v>29.31</v>
      </c>
      <c r="D298" s="13">
        <f t="shared" si="31"/>
        <v>5.0858879999999997</v>
      </c>
      <c r="E298" s="22">
        <f t="shared" si="32"/>
        <v>149.06729999999999</v>
      </c>
      <c r="F298" s="22"/>
      <c r="G298" s="4">
        <f t="shared" si="28"/>
        <v>-1.8849000000000338E-2</v>
      </c>
      <c r="H298" s="4">
        <f t="shared" si="29"/>
        <v>-0.5524641900000099</v>
      </c>
      <c r="I298" s="17">
        <f t="shared" si="30"/>
        <v>-7.1837285425152553E-3</v>
      </c>
      <c r="J298">
        <v>42149.02</v>
      </c>
      <c r="K298">
        <f t="shared" si="23"/>
        <v>32.564794050895763</v>
      </c>
      <c r="L298" s="20">
        <v>42094</v>
      </c>
      <c r="M298">
        <v>27.524999999999999</v>
      </c>
      <c r="N298">
        <v>5104737</v>
      </c>
      <c r="O298">
        <v>140507.79999999999</v>
      </c>
      <c r="P298">
        <v>39582.11</v>
      </c>
      <c r="Q298" s="20">
        <v>42153</v>
      </c>
      <c r="R298">
        <v>42149.02</v>
      </c>
    </row>
    <row r="299" spans="2:18" x14ac:dyDescent="0.25">
      <c r="B299" s="20">
        <v>42185</v>
      </c>
      <c r="C299">
        <v>27.46</v>
      </c>
      <c r="D299" s="13">
        <f t="shared" si="31"/>
        <v>5.0858879999999997</v>
      </c>
      <c r="E299" s="22">
        <f t="shared" si="32"/>
        <v>139.6584</v>
      </c>
      <c r="F299" s="22"/>
      <c r="G299" s="4">
        <f t="shared" si="28"/>
        <v>0</v>
      </c>
      <c r="H299" s="4">
        <f t="shared" si="29"/>
        <v>0</v>
      </c>
      <c r="I299" s="17">
        <f t="shared" si="30"/>
        <v>-7.1837285425152553E-3</v>
      </c>
      <c r="J299">
        <v>39488.65</v>
      </c>
      <c r="K299">
        <f t="shared" si="23"/>
        <v>30.509363078854626</v>
      </c>
      <c r="L299" s="20">
        <v>42124</v>
      </c>
      <c r="M299">
        <v>28.83</v>
      </c>
      <c r="N299">
        <v>5104737</v>
      </c>
      <c r="O299">
        <v>147169.60000000001</v>
      </c>
      <c r="P299">
        <v>41458.76</v>
      </c>
      <c r="Q299" s="20">
        <v>42185</v>
      </c>
      <c r="R299">
        <v>39488.65</v>
      </c>
    </row>
    <row r="300" spans="2:18" x14ac:dyDescent="0.25">
      <c r="B300" s="20">
        <v>42216</v>
      </c>
      <c r="C300">
        <v>28.42</v>
      </c>
      <c r="D300" s="13">
        <f t="shared" si="31"/>
        <v>5.0858879999999997</v>
      </c>
      <c r="E300" s="22">
        <f t="shared" si="32"/>
        <v>144.54089999999999</v>
      </c>
      <c r="F300" s="22"/>
      <c r="G300" s="4">
        <f t="shared" si="28"/>
        <v>0</v>
      </c>
      <c r="H300" s="4">
        <f t="shared" si="29"/>
        <v>0</v>
      </c>
      <c r="I300" s="17">
        <f t="shared" si="30"/>
        <v>-7.1837285425152553E-3</v>
      </c>
      <c r="J300">
        <v>41182.959999999999</v>
      </c>
      <c r="K300">
        <f t="shared" si="23"/>
        <v>31.818405524168259</v>
      </c>
      <c r="L300" s="20">
        <v>42153</v>
      </c>
      <c r="M300">
        <v>29.31</v>
      </c>
      <c r="N300">
        <v>5085888</v>
      </c>
      <c r="O300">
        <v>149067.29999999999</v>
      </c>
      <c r="P300">
        <v>42149.02</v>
      </c>
      <c r="Q300" s="20">
        <v>42216</v>
      </c>
      <c r="R300">
        <v>41182.959999999999</v>
      </c>
    </row>
    <row r="301" spans="2:18" x14ac:dyDescent="0.25">
      <c r="B301" s="20">
        <v>42247</v>
      </c>
      <c r="C301">
        <v>25.88</v>
      </c>
      <c r="D301" s="13">
        <f t="shared" si="31"/>
        <v>5.0858879999999997</v>
      </c>
      <c r="E301" s="22">
        <f t="shared" si="32"/>
        <v>131.62279999999998</v>
      </c>
      <c r="F301" s="22"/>
      <c r="G301" s="4">
        <f t="shared" si="28"/>
        <v>0</v>
      </c>
      <c r="H301" s="4">
        <f t="shared" si="29"/>
        <v>0</v>
      </c>
      <c r="I301" s="17">
        <f t="shared" si="30"/>
        <v>-7.1837285425152553E-3</v>
      </c>
      <c r="J301">
        <v>37502.300000000003</v>
      </c>
      <c r="K301">
        <f t="shared" si="23"/>
        <v>28.974687334009392</v>
      </c>
      <c r="L301" s="20">
        <v>42185</v>
      </c>
      <c r="M301">
        <v>27.46</v>
      </c>
      <c r="N301">
        <v>5085888</v>
      </c>
      <c r="O301">
        <v>139658.4</v>
      </c>
      <c r="P301">
        <v>39488.65</v>
      </c>
      <c r="Q301" s="20">
        <v>42247</v>
      </c>
      <c r="R301">
        <v>37502.300000000003</v>
      </c>
    </row>
    <row r="302" spans="2:18" x14ac:dyDescent="0.25">
      <c r="B302" s="20">
        <v>42277</v>
      </c>
      <c r="C302">
        <v>26.25</v>
      </c>
      <c r="D302" s="13">
        <f t="shared" si="31"/>
        <v>5.0871519999999997</v>
      </c>
      <c r="E302" s="22">
        <f t="shared" si="32"/>
        <v>133.53779999999998</v>
      </c>
      <c r="F302" s="22"/>
      <c r="G302" s="4">
        <f t="shared" si="28"/>
        <v>1.2639999999999318E-3</v>
      </c>
      <c r="H302" s="4">
        <f t="shared" si="29"/>
        <v>3.3179999999998211E-2</v>
      </c>
      <c r="I302" s="17">
        <f t="shared" si="30"/>
        <v>-6.4392996885622722E-3</v>
      </c>
      <c r="J302">
        <v>38038.449999999997</v>
      </c>
      <c r="K302">
        <f t="shared" si="23"/>
        <v>29.38892269061763</v>
      </c>
      <c r="L302" s="20">
        <v>42216</v>
      </c>
      <c r="M302">
        <v>28.42</v>
      </c>
      <c r="N302">
        <v>5085888</v>
      </c>
      <c r="O302">
        <v>144540.9</v>
      </c>
      <c r="P302">
        <v>41182.959999999999</v>
      </c>
      <c r="Q302" s="20">
        <v>42277</v>
      </c>
      <c r="R302">
        <v>38038.449999999997</v>
      </c>
    </row>
    <row r="303" spans="2:18" x14ac:dyDescent="0.25">
      <c r="B303" s="20">
        <v>42307</v>
      </c>
      <c r="C303">
        <v>28.85</v>
      </c>
      <c r="D303" s="13">
        <f t="shared" si="31"/>
        <v>5.0871519999999997</v>
      </c>
      <c r="E303" s="22">
        <f t="shared" si="32"/>
        <v>146.76429999999999</v>
      </c>
      <c r="F303" s="22"/>
      <c r="G303" s="4">
        <f t="shared" si="28"/>
        <v>0</v>
      </c>
      <c r="H303" s="4">
        <f t="shared" si="29"/>
        <v>0</v>
      </c>
      <c r="I303" s="17">
        <f t="shared" si="30"/>
        <v>-6.4392996885622722E-3</v>
      </c>
      <c r="J303">
        <v>42147.29</v>
      </c>
      <c r="K303">
        <f t="shared" si="23"/>
        <v>32.563457433965937</v>
      </c>
      <c r="L303" s="20">
        <v>42247</v>
      </c>
      <c r="M303">
        <v>25.88</v>
      </c>
      <c r="N303">
        <v>5085888</v>
      </c>
      <c r="O303">
        <v>131622.79999999999</v>
      </c>
      <c r="P303">
        <v>37502.300000000003</v>
      </c>
      <c r="Q303" s="20">
        <v>42307</v>
      </c>
      <c r="R303">
        <v>42147.29</v>
      </c>
    </row>
    <row r="304" spans="2:18" x14ac:dyDescent="0.25">
      <c r="B304" s="20">
        <v>42338</v>
      </c>
      <c r="C304">
        <v>27.25</v>
      </c>
      <c r="D304" s="13">
        <f t="shared" si="31"/>
        <v>5.0760779999999999</v>
      </c>
      <c r="E304" s="22">
        <f t="shared" si="32"/>
        <v>138.32310000000001</v>
      </c>
      <c r="F304" s="22"/>
      <c r="G304" s="4">
        <f t="shared" si="28"/>
        <v>-1.1073999999999806E-2</v>
      </c>
      <c r="H304" s="4">
        <f t="shared" si="29"/>
        <v>-0.30176649999999472</v>
      </c>
      <c r="I304" s="17">
        <f t="shared" si="30"/>
        <v>-7.3351641421178781E-3</v>
      </c>
      <c r="J304">
        <v>39809.82</v>
      </c>
      <c r="K304">
        <f t="shared" si="23"/>
        <v>30.757502535129678</v>
      </c>
      <c r="L304" s="20">
        <v>42277</v>
      </c>
      <c r="M304">
        <v>26.25</v>
      </c>
      <c r="N304">
        <v>5087152</v>
      </c>
      <c r="O304">
        <v>133537.79999999999</v>
      </c>
      <c r="P304">
        <v>38038.449999999997</v>
      </c>
      <c r="Q304" s="20">
        <v>42338</v>
      </c>
      <c r="R304">
        <v>39809.82</v>
      </c>
    </row>
    <row r="305" spans="2:18" x14ac:dyDescent="0.25">
      <c r="B305" s="20">
        <v>42369</v>
      </c>
      <c r="C305">
        <v>27.155000000000001</v>
      </c>
      <c r="D305" s="13">
        <f t="shared" si="31"/>
        <v>5.0760779999999999</v>
      </c>
      <c r="E305" s="22">
        <f t="shared" si="32"/>
        <v>137.8409</v>
      </c>
      <c r="F305" s="22"/>
      <c r="G305" s="4">
        <f t="shared" si="28"/>
        <v>0</v>
      </c>
      <c r="H305" s="4">
        <f t="shared" si="29"/>
        <v>0</v>
      </c>
      <c r="I305" s="17">
        <f t="shared" si="30"/>
        <v>-7.3351641421178781E-3</v>
      </c>
      <c r="J305">
        <v>39671.040000000001</v>
      </c>
      <c r="K305">
        <f t="shared" si="23"/>
        <v>30.650279588584699</v>
      </c>
      <c r="L305" s="20">
        <v>42307</v>
      </c>
      <c r="M305">
        <v>28.85</v>
      </c>
      <c r="N305">
        <v>5087152</v>
      </c>
      <c r="O305">
        <v>146764.29999999999</v>
      </c>
      <c r="P305">
        <v>42147.29</v>
      </c>
      <c r="Q305" s="20">
        <v>42369</v>
      </c>
      <c r="R305">
        <v>39671.040000000001</v>
      </c>
    </row>
    <row r="306" spans="2:18" x14ac:dyDescent="0.25">
      <c r="B306" s="20">
        <v>42398</v>
      </c>
      <c r="C306">
        <v>23.79</v>
      </c>
      <c r="D306" s="13">
        <f t="shared" si="31"/>
        <v>5.0760779999999999</v>
      </c>
      <c r="E306" s="22">
        <f t="shared" si="32"/>
        <v>120.7598</v>
      </c>
      <c r="F306" s="22"/>
      <c r="G306" s="4">
        <f t="shared" si="28"/>
        <v>0</v>
      </c>
      <c r="H306" s="4">
        <f t="shared" si="29"/>
        <v>0</v>
      </c>
      <c r="I306" s="17">
        <f t="shared" si="30"/>
        <v>-7.3351641421178781E-3</v>
      </c>
      <c r="J306">
        <v>35031.410000000003</v>
      </c>
      <c r="K306">
        <f t="shared" si="23"/>
        <v>27.065650683277823</v>
      </c>
      <c r="L306" s="20">
        <v>42338</v>
      </c>
      <c r="M306">
        <v>27.25</v>
      </c>
      <c r="N306">
        <v>5076078</v>
      </c>
      <c r="O306">
        <v>138323.1</v>
      </c>
      <c r="P306">
        <v>39809.82</v>
      </c>
      <c r="Q306" s="20">
        <v>42398</v>
      </c>
      <c r="R306">
        <v>35031.410000000003</v>
      </c>
    </row>
    <row r="307" spans="2:18" x14ac:dyDescent="0.25">
      <c r="B307" s="20">
        <v>42429</v>
      </c>
      <c r="C307">
        <v>26.18</v>
      </c>
      <c r="D307" s="13">
        <f t="shared" si="31"/>
        <v>5.0321199999999999</v>
      </c>
      <c r="E307" s="22">
        <f t="shared" si="32"/>
        <v>131.74079999999998</v>
      </c>
      <c r="F307" s="22"/>
      <c r="G307" s="4">
        <f t="shared" si="28"/>
        <v>-4.3957999999999942E-2</v>
      </c>
      <c r="H307" s="4">
        <f t="shared" si="29"/>
        <v>-1.1508204399999984</v>
      </c>
      <c r="I307" s="17">
        <f t="shared" si="30"/>
        <v>-1.4225414551229609E-2</v>
      </c>
      <c r="J307">
        <v>38550.75</v>
      </c>
      <c r="K307">
        <f t="shared" si="23"/>
        <v>29.784731276256721</v>
      </c>
      <c r="L307" s="20">
        <v>42369</v>
      </c>
      <c r="M307">
        <v>27.155000000000001</v>
      </c>
      <c r="N307">
        <v>5076078</v>
      </c>
      <c r="O307">
        <v>137840.9</v>
      </c>
      <c r="P307">
        <v>39671.040000000001</v>
      </c>
      <c r="Q307" s="20">
        <v>42429</v>
      </c>
      <c r="R307">
        <v>38550.75</v>
      </c>
    </row>
    <row r="308" spans="2:18" x14ac:dyDescent="0.25">
      <c r="B308" s="20">
        <v>42460</v>
      </c>
      <c r="C308">
        <v>28.47</v>
      </c>
      <c r="D308" s="13">
        <f t="shared" si="31"/>
        <v>5.0321199999999999</v>
      </c>
      <c r="E308" s="22">
        <f t="shared" si="32"/>
        <v>143.26439999999999</v>
      </c>
      <c r="F308" s="22"/>
      <c r="G308" s="4">
        <f t="shared" si="28"/>
        <v>0</v>
      </c>
      <c r="H308" s="4">
        <f t="shared" si="29"/>
        <v>0</v>
      </c>
      <c r="I308" s="17">
        <f t="shared" si="30"/>
        <v>-1.4225414551229609E-2</v>
      </c>
      <c r="J308">
        <v>41922.86</v>
      </c>
      <c r="K308">
        <f t="shared" si="23"/>
        <v>32.390060360229874</v>
      </c>
      <c r="L308" s="20">
        <v>42398</v>
      </c>
      <c r="M308">
        <v>23.79</v>
      </c>
      <c r="N308">
        <v>5076078</v>
      </c>
      <c r="O308">
        <v>120759.8</v>
      </c>
      <c r="P308">
        <v>35031.410000000003</v>
      </c>
      <c r="Q308" s="20">
        <v>42460</v>
      </c>
      <c r="R308">
        <v>41922.86</v>
      </c>
    </row>
    <row r="309" spans="2:18" x14ac:dyDescent="0.25">
      <c r="B309" s="20">
        <v>42489</v>
      </c>
      <c r="C309">
        <v>27.49</v>
      </c>
      <c r="D309" s="13">
        <f t="shared" si="31"/>
        <v>5.0321199999999999</v>
      </c>
      <c r="E309" s="22">
        <f t="shared" si="32"/>
        <v>138.3329</v>
      </c>
      <c r="F309" s="22"/>
      <c r="G309" s="4">
        <f t="shared" si="28"/>
        <v>0</v>
      </c>
      <c r="H309" s="4">
        <f t="shared" si="29"/>
        <v>0</v>
      </c>
      <c r="I309" s="17">
        <f t="shared" si="30"/>
        <v>-1.4225414551229609E-2</v>
      </c>
      <c r="J309">
        <v>40853.800000000003</v>
      </c>
      <c r="K309">
        <f t="shared" si="23"/>
        <v>31.564092906465813</v>
      </c>
      <c r="L309" s="20">
        <v>42429</v>
      </c>
      <c r="M309">
        <v>26.18</v>
      </c>
      <c r="N309">
        <v>5032120</v>
      </c>
      <c r="O309">
        <v>131740.79999999999</v>
      </c>
      <c r="P309">
        <v>38550.75</v>
      </c>
      <c r="Q309" s="20">
        <v>42489</v>
      </c>
      <c r="R309">
        <v>40853.800000000003</v>
      </c>
    </row>
    <row r="310" spans="2:18" x14ac:dyDescent="0.25">
      <c r="B310" s="20">
        <v>42521</v>
      </c>
      <c r="C310">
        <v>29.05</v>
      </c>
      <c r="D310" s="13">
        <f t="shared" si="31"/>
        <v>5.0297080000000003</v>
      </c>
      <c r="E310" s="22">
        <f t="shared" si="32"/>
        <v>146.113</v>
      </c>
      <c r="F310" s="22"/>
      <c r="G310" s="4">
        <f t="shared" si="28"/>
        <v>-2.4119999999996367E-3</v>
      </c>
      <c r="H310" s="4">
        <f t="shared" si="29"/>
        <v>-7.0068599999989448E-2</v>
      </c>
      <c r="I310" s="17">
        <f t="shared" si="30"/>
        <v>-1.1046251903305659E-2</v>
      </c>
      <c r="J310">
        <v>43172.160000000003</v>
      </c>
      <c r="K310">
        <f t="shared" si="23"/>
        <v>33.355283210198493</v>
      </c>
      <c r="L310" s="20">
        <v>42460</v>
      </c>
      <c r="M310">
        <v>28.47</v>
      </c>
      <c r="N310">
        <v>5032120</v>
      </c>
      <c r="O310">
        <v>143264.4</v>
      </c>
      <c r="P310">
        <v>41922.86</v>
      </c>
      <c r="Q310" s="20">
        <v>42521</v>
      </c>
      <c r="R310">
        <v>43172.160000000003</v>
      </c>
    </row>
    <row r="311" spans="2:18" x14ac:dyDescent="0.25">
      <c r="B311" s="20">
        <v>42551</v>
      </c>
      <c r="C311">
        <v>28.69</v>
      </c>
      <c r="D311" s="13">
        <f t="shared" si="31"/>
        <v>5.0297080000000003</v>
      </c>
      <c r="E311" s="22">
        <f t="shared" si="32"/>
        <v>144.3023</v>
      </c>
      <c r="F311" s="22"/>
      <c r="G311" s="4">
        <f t="shared" si="28"/>
        <v>0</v>
      </c>
      <c r="H311" s="4">
        <f t="shared" si="29"/>
        <v>0</v>
      </c>
      <c r="I311" s="17">
        <f t="shared" si="30"/>
        <v>-1.1046251903305659E-2</v>
      </c>
      <c r="J311">
        <v>42637.15</v>
      </c>
      <c r="K311">
        <f t="shared" si="23"/>
        <v>32.941928630064247</v>
      </c>
      <c r="L311" s="20">
        <v>42489</v>
      </c>
      <c r="M311">
        <v>27.49</v>
      </c>
      <c r="N311">
        <v>5032120</v>
      </c>
      <c r="O311">
        <v>138332.9</v>
      </c>
      <c r="P311">
        <v>40853.800000000003</v>
      </c>
      <c r="Q311" s="20">
        <v>42551</v>
      </c>
      <c r="R311">
        <v>42637.15</v>
      </c>
    </row>
    <row r="312" spans="2:18" x14ac:dyDescent="0.25">
      <c r="B312" s="20">
        <v>42580</v>
      </c>
      <c r="C312">
        <v>30.53</v>
      </c>
      <c r="D312" s="13">
        <f t="shared" si="31"/>
        <v>5.0297080000000003</v>
      </c>
      <c r="E312" s="22">
        <f t="shared" si="32"/>
        <v>153.55689999999998</v>
      </c>
      <c r="F312" s="22"/>
      <c r="G312" s="4">
        <f t="shared" si="28"/>
        <v>0</v>
      </c>
      <c r="H312" s="4">
        <f t="shared" si="29"/>
        <v>0</v>
      </c>
      <c r="I312" s="17">
        <f t="shared" si="30"/>
        <v>-1.1046251903305659E-2</v>
      </c>
      <c r="J312">
        <v>45788.04</v>
      </c>
      <c r="K312">
        <f t="shared" si="23"/>
        <v>35.376340721425493</v>
      </c>
      <c r="L312" s="20">
        <v>42521</v>
      </c>
      <c r="M312">
        <v>29.05</v>
      </c>
      <c r="N312">
        <v>5029708</v>
      </c>
      <c r="O312">
        <v>146113</v>
      </c>
      <c r="P312">
        <v>43172.160000000003</v>
      </c>
      <c r="Q312" s="20">
        <v>42580</v>
      </c>
      <c r="R312">
        <v>45788.04</v>
      </c>
    </row>
    <row r="313" spans="2:18" x14ac:dyDescent="0.25">
      <c r="B313" s="20">
        <v>42613</v>
      </c>
      <c r="C313">
        <v>31.44</v>
      </c>
      <c r="D313" s="13">
        <f t="shared" si="31"/>
        <v>5.0297080000000003</v>
      </c>
      <c r="E313" s="22">
        <f t="shared" si="32"/>
        <v>158.13399999999999</v>
      </c>
      <c r="F313" s="22"/>
      <c r="G313" s="4">
        <f t="shared" si="28"/>
        <v>0</v>
      </c>
      <c r="H313" s="4">
        <f t="shared" si="29"/>
        <v>0</v>
      </c>
      <c r="I313" s="17">
        <f t="shared" si="30"/>
        <v>-1.1046251903305659E-2</v>
      </c>
      <c r="J313">
        <v>47152.83</v>
      </c>
      <c r="K313">
        <f t="shared" si="23"/>
        <v>36.430792409097521</v>
      </c>
      <c r="L313" s="20">
        <v>42551</v>
      </c>
      <c r="M313">
        <v>28.69</v>
      </c>
      <c r="N313">
        <v>5029708</v>
      </c>
      <c r="O313">
        <v>144302.29999999999</v>
      </c>
      <c r="P313">
        <v>42637.15</v>
      </c>
      <c r="Q313" s="20">
        <v>42613</v>
      </c>
      <c r="R313">
        <v>47152.83</v>
      </c>
    </row>
    <row r="314" spans="2:18" x14ac:dyDescent="0.25">
      <c r="B314" s="20">
        <v>42643</v>
      </c>
      <c r="C314">
        <v>31.72</v>
      </c>
      <c r="D314" s="13">
        <f t="shared" si="31"/>
        <v>5.0143509999999996</v>
      </c>
      <c r="E314" s="22">
        <f t="shared" si="32"/>
        <v>159.05520000000001</v>
      </c>
      <c r="F314" s="22"/>
      <c r="G314" s="4">
        <f t="shared" si="28"/>
        <v>-1.5357000000000731E-2</v>
      </c>
      <c r="H314" s="4">
        <f t="shared" si="29"/>
        <v>-0.48712404000002318</v>
      </c>
      <c r="I314" s="17">
        <f t="shared" si="30"/>
        <v>-1.4310757767804105E-2</v>
      </c>
      <c r="J314">
        <v>47572.77</v>
      </c>
      <c r="K314">
        <f t="shared" si="23"/>
        <v>36.755242648124025</v>
      </c>
      <c r="L314" s="20">
        <v>42580</v>
      </c>
      <c r="M314">
        <v>30.53</v>
      </c>
      <c r="N314">
        <v>5029708</v>
      </c>
      <c r="O314">
        <v>153556.9</v>
      </c>
      <c r="P314">
        <v>45788.04</v>
      </c>
      <c r="Q314" s="20">
        <v>42643</v>
      </c>
      <c r="R314">
        <v>47572.77</v>
      </c>
    </row>
    <row r="315" spans="2:18" x14ac:dyDescent="0.25">
      <c r="B315" s="20">
        <v>42674</v>
      </c>
      <c r="C315">
        <v>30.68</v>
      </c>
      <c r="D315" s="13">
        <f t="shared" si="31"/>
        <v>5.0262799999999999</v>
      </c>
      <c r="E315" s="22">
        <f t="shared" si="32"/>
        <v>154.20620000000002</v>
      </c>
      <c r="F315" s="22"/>
      <c r="G315" s="4">
        <f t="shared" si="28"/>
        <v>1.19290000000003E-2</v>
      </c>
      <c r="H315" s="4">
        <f t="shared" si="29"/>
        <v>0.36598172000000923</v>
      </c>
      <c r="I315" s="17">
        <f t="shared" si="30"/>
        <v>-1.1965830783117859E-2</v>
      </c>
      <c r="J315">
        <v>46392.78</v>
      </c>
      <c r="K315">
        <f t="shared" si="23"/>
        <v>35.843569462552537</v>
      </c>
      <c r="L315" s="20">
        <v>42613</v>
      </c>
      <c r="M315">
        <v>31.44</v>
      </c>
      <c r="N315">
        <v>5029708</v>
      </c>
      <c r="O315">
        <v>158134</v>
      </c>
      <c r="P315">
        <v>47152.83</v>
      </c>
      <c r="Q315" s="20">
        <v>42674</v>
      </c>
      <c r="R315">
        <v>46392.78</v>
      </c>
    </row>
    <row r="316" spans="2:18" x14ac:dyDescent="0.25">
      <c r="B316" s="20">
        <v>42704</v>
      </c>
      <c r="C316">
        <v>29.82</v>
      </c>
      <c r="D316" s="13">
        <f t="shared" si="31"/>
        <v>5.0197580000000004</v>
      </c>
      <c r="E316" s="22">
        <f t="shared" si="32"/>
        <v>149.6892</v>
      </c>
      <c r="F316" s="22"/>
      <c r="G316" s="4">
        <f t="shared" si="28"/>
        <v>-6.5219999999994727E-3</v>
      </c>
      <c r="H316" s="4">
        <f t="shared" si="29"/>
        <v>-0.19448603999998429</v>
      </c>
      <c r="I316" s="17">
        <f t="shared" si="30"/>
        <v>-1.1095180176506236E-2</v>
      </c>
      <c r="J316">
        <v>45092.35</v>
      </c>
      <c r="K316">
        <f t="shared" si="23"/>
        <v>34.838843015114222</v>
      </c>
      <c r="L316" s="20">
        <v>42643</v>
      </c>
      <c r="M316">
        <v>31.72</v>
      </c>
      <c r="N316">
        <v>5014351</v>
      </c>
      <c r="O316">
        <v>159055.20000000001</v>
      </c>
      <c r="P316">
        <v>47572.77</v>
      </c>
      <c r="Q316" s="20">
        <v>42704</v>
      </c>
      <c r="R316">
        <v>45092.35</v>
      </c>
    </row>
    <row r="317" spans="2:18" x14ac:dyDescent="0.25">
      <c r="B317" s="20">
        <v>42734</v>
      </c>
      <c r="C317">
        <v>30.22</v>
      </c>
      <c r="D317" s="13">
        <f t="shared" si="31"/>
        <v>5.0197580000000004</v>
      </c>
      <c r="E317" s="22">
        <f t="shared" si="32"/>
        <v>151.69710000000001</v>
      </c>
      <c r="F317" s="22"/>
      <c r="G317" s="4">
        <f t="shared" si="28"/>
        <v>0</v>
      </c>
      <c r="H317" s="4">
        <f t="shared" si="29"/>
        <v>0</v>
      </c>
      <c r="I317" s="17">
        <f t="shared" si="30"/>
        <v>-1.1095180176506236E-2</v>
      </c>
      <c r="J317">
        <v>45697.2</v>
      </c>
      <c r="K317">
        <f t="shared" si="23"/>
        <v>35.306156743444895</v>
      </c>
      <c r="L317" s="20">
        <v>42674</v>
      </c>
      <c r="M317">
        <v>30.68</v>
      </c>
      <c r="N317">
        <v>5026280</v>
      </c>
      <c r="O317">
        <v>154206.20000000001</v>
      </c>
      <c r="P317">
        <v>46392.78</v>
      </c>
      <c r="Q317" s="20">
        <v>42734</v>
      </c>
      <c r="R317">
        <v>45697.2</v>
      </c>
    </row>
    <row r="318" spans="2:18" x14ac:dyDescent="0.25">
      <c r="B318" s="20">
        <v>42766</v>
      </c>
      <c r="C318">
        <v>30.72</v>
      </c>
      <c r="D318" s="13">
        <f t="shared" si="31"/>
        <v>5.0197580000000004</v>
      </c>
      <c r="E318" s="22">
        <f t="shared" si="32"/>
        <v>154.20689999999999</v>
      </c>
      <c r="F318" s="22"/>
      <c r="G318" s="4">
        <f t="shared" si="28"/>
        <v>0</v>
      </c>
      <c r="H318" s="4">
        <f t="shared" si="29"/>
        <v>0</v>
      </c>
      <c r="I318" s="17">
        <f t="shared" si="30"/>
        <v>-1.1095180176506236E-2</v>
      </c>
      <c r="J318">
        <v>46854.54</v>
      </c>
      <c r="K318">
        <f t="shared" si="23"/>
        <v>36.200330291177771</v>
      </c>
      <c r="L318" s="20">
        <v>42704</v>
      </c>
      <c r="M318">
        <v>29.82</v>
      </c>
      <c r="N318">
        <v>5019758</v>
      </c>
      <c r="O318">
        <v>149689.20000000001</v>
      </c>
      <c r="P318">
        <v>45092.35</v>
      </c>
      <c r="Q318" s="20">
        <v>42766</v>
      </c>
      <c r="R318">
        <v>46854.54</v>
      </c>
    </row>
    <row r="319" spans="2:18" x14ac:dyDescent="0.25">
      <c r="B319" s="20">
        <v>42794</v>
      </c>
      <c r="C319">
        <v>34.18</v>
      </c>
      <c r="D319" s="13">
        <f t="shared" si="31"/>
        <v>5.0078560000000003</v>
      </c>
      <c r="E319" s="22">
        <f t="shared" si="32"/>
        <v>171.16839999999999</v>
      </c>
      <c r="F319" s="22"/>
      <c r="G319" s="4">
        <f t="shared" si="28"/>
        <v>-1.1902000000000079E-2</v>
      </c>
      <c r="H319" s="4">
        <f t="shared" si="29"/>
        <v>-0.4068103600000027</v>
      </c>
      <c r="I319" s="17">
        <f t="shared" si="30"/>
        <v>-4.8218245987773356E-3</v>
      </c>
      <c r="J319">
        <v>52131.76</v>
      </c>
      <c r="K319">
        <f t="shared" si="23"/>
        <v>40.277568207059758</v>
      </c>
      <c r="L319" s="20">
        <v>42734</v>
      </c>
      <c r="M319">
        <v>30.22</v>
      </c>
      <c r="N319">
        <v>5019758</v>
      </c>
      <c r="O319">
        <v>151697.1</v>
      </c>
      <c r="P319">
        <v>45697.2</v>
      </c>
      <c r="Q319" s="20">
        <v>42794</v>
      </c>
      <c r="R319">
        <v>52131.76</v>
      </c>
    </row>
    <row r="320" spans="2:18" x14ac:dyDescent="0.25">
      <c r="B320" s="20">
        <v>42825</v>
      </c>
      <c r="C320">
        <v>33.799999999999997</v>
      </c>
      <c r="D320" s="13">
        <f t="shared" si="31"/>
        <v>5.0078560000000003</v>
      </c>
      <c r="E320" s="22">
        <f t="shared" si="32"/>
        <v>169.2655</v>
      </c>
      <c r="F320" s="22"/>
      <c r="G320" s="4">
        <f t="shared" si="28"/>
        <v>0</v>
      </c>
      <c r="H320" s="4">
        <f t="shared" si="29"/>
        <v>0</v>
      </c>
      <c r="I320" s="17">
        <f t="shared" si="30"/>
        <v>-4.8218245987773356E-3</v>
      </c>
      <c r="J320">
        <v>51552.2</v>
      </c>
      <c r="K320">
        <f t="shared" si="23"/>
        <v>39.829793809454848</v>
      </c>
      <c r="L320" s="20">
        <v>42766</v>
      </c>
      <c r="M320">
        <v>30.72</v>
      </c>
      <c r="N320">
        <v>5019758</v>
      </c>
      <c r="O320">
        <v>154206.9</v>
      </c>
      <c r="P320">
        <v>46854.54</v>
      </c>
      <c r="Q320" s="20">
        <v>42825</v>
      </c>
      <c r="R320">
        <v>51552.2</v>
      </c>
    </row>
    <row r="321" spans="2:18" x14ac:dyDescent="0.25">
      <c r="B321" s="20">
        <v>42853</v>
      </c>
      <c r="C321">
        <v>34.07</v>
      </c>
      <c r="D321" s="13">
        <f t="shared" si="31"/>
        <v>5.0078560000000003</v>
      </c>
      <c r="E321" s="22">
        <f t="shared" si="32"/>
        <v>170.61770000000001</v>
      </c>
      <c r="F321" s="22"/>
      <c r="G321" s="4">
        <f t="shared" si="28"/>
        <v>0</v>
      </c>
      <c r="H321" s="4">
        <f t="shared" si="29"/>
        <v>0</v>
      </c>
      <c r="I321" s="17">
        <f t="shared" si="30"/>
        <v>-4.8218245987773356E-3</v>
      </c>
      <c r="J321">
        <v>52415.06</v>
      </c>
      <c r="K321">
        <f t="shared" si="23"/>
        <v>40.496448886957381</v>
      </c>
      <c r="L321" s="20">
        <v>42794</v>
      </c>
      <c r="M321">
        <v>34.18</v>
      </c>
      <c r="N321">
        <v>5007856</v>
      </c>
      <c r="O321">
        <v>171168.4</v>
      </c>
      <c r="P321">
        <v>52131.76</v>
      </c>
      <c r="Q321" s="20">
        <v>42853</v>
      </c>
      <c r="R321">
        <v>52415.06</v>
      </c>
    </row>
    <row r="322" spans="2:18" x14ac:dyDescent="0.25">
      <c r="B322" s="20">
        <v>42886</v>
      </c>
      <c r="C322">
        <v>31.53</v>
      </c>
      <c r="D322" s="13">
        <f t="shared" si="31"/>
        <v>5.000051</v>
      </c>
      <c r="E322" s="22">
        <f t="shared" si="32"/>
        <v>157.6516</v>
      </c>
      <c r="F322" s="22"/>
      <c r="G322" s="4">
        <f t="shared" si="28"/>
        <v>-7.8050000000002839E-3</v>
      </c>
      <c r="H322" s="4">
        <f t="shared" si="29"/>
        <v>-0.24609165000000896</v>
      </c>
      <c r="I322" s="17">
        <f t="shared" si="30"/>
        <v>-5.896366150877963E-3</v>
      </c>
      <c r="J322">
        <v>48507.38</v>
      </c>
      <c r="K322">
        <f t="shared" si="23"/>
        <v>37.477332560722409</v>
      </c>
      <c r="L322" s="20">
        <v>42825</v>
      </c>
      <c r="M322">
        <v>33.799999999999997</v>
      </c>
      <c r="N322">
        <v>5007856</v>
      </c>
      <c r="O322">
        <v>169265.5</v>
      </c>
      <c r="P322">
        <v>51552.2</v>
      </c>
      <c r="Q322" s="20">
        <v>42886</v>
      </c>
      <c r="R322">
        <v>48507.38</v>
      </c>
    </row>
    <row r="323" spans="2:18" x14ac:dyDescent="0.25">
      <c r="B323" s="20">
        <v>42916</v>
      </c>
      <c r="C323">
        <v>31.3</v>
      </c>
      <c r="D323" s="13">
        <f t="shared" si="31"/>
        <v>5.000051</v>
      </c>
      <c r="E323" s="22">
        <f t="shared" si="32"/>
        <v>156.5016</v>
      </c>
      <c r="F323" s="22"/>
      <c r="G323" s="4">
        <f t="shared" si="28"/>
        <v>0</v>
      </c>
      <c r="H323" s="4">
        <f t="shared" si="29"/>
        <v>0</v>
      </c>
      <c r="I323" s="17">
        <f t="shared" si="30"/>
        <v>-5.896366150877963E-3</v>
      </c>
      <c r="J323">
        <v>48153.54</v>
      </c>
      <c r="K323">
        <f t="shared" si="23"/>
        <v>37.203951904968875</v>
      </c>
      <c r="L323" s="20">
        <v>42853</v>
      </c>
      <c r="M323">
        <v>34.07</v>
      </c>
      <c r="N323">
        <v>5007856</v>
      </c>
      <c r="O323">
        <v>170617.7</v>
      </c>
      <c r="P323">
        <v>52415.06</v>
      </c>
      <c r="Q323" s="20">
        <v>42916</v>
      </c>
      <c r="R323">
        <v>48153.54</v>
      </c>
    </row>
    <row r="324" spans="2:18" x14ac:dyDescent="0.25">
      <c r="B324" s="20">
        <v>42947</v>
      </c>
      <c r="C324">
        <v>31.45</v>
      </c>
      <c r="D324" s="13">
        <f t="shared" si="31"/>
        <v>5.000051</v>
      </c>
      <c r="E324" s="22">
        <f t="shared" si="32"/>
        <v>157.2516</v>
      </c>
      <c r="F324" s="22"/>
      <c r="G324" s="4">
        <f t="shared" si="28"/>
        <v>0</v>
      </c>
      <c r="H324" s="4">
        <f t="shared" si="29"/>
        <v>0</v>
      </c>
      <c r="I324" s="17">
        <f t="shared" si="30"/>
        <v>-5.896366150877963E-3</v>
      </c>
      <c r="J324">
        <v>48835.32</v>
      </c>
      <c r="K324">
        <f t="shared" si="23"/>
        <v>37.730702593075499</v>
      </c>
      <c r="L324" s="20">
        <v>42886</v>
      </c>
      <c r="M324">
        <v>31.53</v>
      </c>
      <c r="N324">
        <v>5000051</v>
      </c>
      <c r="O324">
        <v>157651.6</v>
      </c>
      <c r="P324">
        <v>48507.38</v>
      </c>
      <c r="Q324" s="20">
        <v>42947</v>
      </c>
      <c r="R324">
        <v>48835.32</v>
      </c>
    </row>
    <row r="325" spans="2:18" x14ac:dyDescent="0.25">
      <c r="B325" s="20">
        <v>42978</v>
      </c>
      <c r="C325">
        <v>32.21</v>
      </c>
      <c r="D325" s="13">
        <f t="shared" si="31"/>
        <v>5.000051</v>
      </c>
      <c r="E325" s="22">
        <f t="shared" si="32"/>
        <v>161.05160000000001</v>
      </c>
      <c r="F325" s="22"/>
      <c r="G325" s="4">
        <f t="shared" si="28"/>
        <v>0</v>
      </c>
      <c r="H325" s="4">
        <f t="shared" si="29"/>
        <v>0</v>
      </c>
      <c r="I325" s="17">
        <f t="shared" si="30"/>
        <v>-5.896366150877963E-3</v>
      </c>
      <c r="J325">
        <v>50015.46</v>
      </c>
      <c r="K325">
        <f t="shared" si="23"/>
        <v>38.642491670288301</v>
      </c>
      <c r="L325" s="20">
        <v>42916</v>
      </c>
      <c r="M325">
        <v>31.3</v>
      </c>
      <c r="N325">
        <v>5000051</v>
      </c>
      <c r="O325">
        <v>156501.6</v>
      </c>
      <c r="P325">
        <v>48153.54</v>
      </c>
      <c r="Q325" s="20">
        <v>42978</v>
      </c>
      <c r="R325">
        <v>50015.46</v>
      </c>
    </row>
    <row r="326" spans="2:18" x14ac:dyDescent="0.25">
      <c r="B326" s="20">
        <v>43007</v>
      </c>
      <c r="C326">
        <v>33.630000000000003</v>
      </c>
      <c r="D326" s="13">
        <f t="shared" si="31"/>
        <v>4.951956</v>
      </c>
      <c r="E326" s="22">
        <f t="shared" si="32"/>
        <v>166.5343</v>
      </c>
      <c r="F326" s="22"/>
      <c r="G326" s="4">
        <f t="shared" si="28"/>
        <v>-4.8094999999999999E-2</v>
      </c>
      <c r="H326" s="4">
        <f t="shared" si="29"/>
        <v>-1.61743485</v>
      </c>
      <c r="I326" s="17">
        <f t="shared" si="30"/>
        <v>-1.2443285282581873E-2</v>
      </c>
      <c r="J326">
        <v>52220.43</v>
      </c>
      <c r="K326">
        <f t="shared" si="23"/>
        <v>40.346075619295981</v>
      </c>
      <c r="L326" s="20">
        <v>42947</v>
      </c>
      <c r="M326">
        <v>31.45</v>
      </c>
      <c r="N326">
        <v>5000051</v>
      </c>
      <c r="O326">
        <v>157251.6</v>
      </c>
      <c r="P326">
        <v>48835.32</v>
      </c>
      <c r="Q326" s="20">
        <v>43007</v>
      </c>
      <c r="R326">
        <v>52220.43</v>
      </c>
    </row>
    <row r="327" spans="2:18" x14ac:dyDescent="0.25">
      <c r="B327" s="20">
        <v>43039</v>
      </c>
      <c r="C327">
        <v>34.15</v>
      </c>
      <c r="D327" s="13">
        <f t="shared" si="31"/>
        <v>4.9517819999999997</v>
      </c>
      <c r="E327" s="22">
        <f t="shared" si="32"/>
        <v>169.10329999999999</v>
      </c>
      <c r="F327" s="22"/>
      <c r="G327" s="4">
        <f t="shared" si="28"/>
        <v>-1.7400000000034055E-4</v>
      </c>
      <c r="H327" s="4">
        <f t="shared" si="29"/>
        <v>-5.9421000000116292E-3</v>
      </c>
      <c r="I327" s="17">
        <f t="shared" si="30"/>
        <v>-1.4821697159728475E-2</v>
      </c>
      <c r="J327">
        <v>53487.73</v>
      </c>
      <c r="K327">
        <f t="shared" ref="K327:K345" si="33">J327/J326*K326</f>
        <v>41.325205466222442</v>
      </c>
      <c r="L327" s="20">
        <v>42978</v>
      </c>
      <c r="M327">
        <v>32.21</v>
      </c>
      <c r="N327">
        <v>5000051</v>
      </c>
      <c r="O327">
        <v>161051.6</v>
      </c>
      <c r="P327">
        <v>50015.46</v>
      </c>
      <c r="Q327" s="20">
        <v>43039</v>
      </c>
      <c r="R327">
        <v>53487.73</v>
      </c>
    </row>
    <row r="328" spans="2:18" x14ac:dyDescent="0.25">
      <c r="B328" s="20">
        <v>43069</v>
      </c>
      <c r="C328">
        <v>37.299999999999997</v>
      </c>
      <c r="D328" s="13">
        <f t="shared" si="31"/>
        <v>4.9436210000000003</v>
      </c>
      <c r="E328" s="22">
        <f t="shared" si="32"/>
        <v>184.39699999999999</v>
      </c>
      <c r="F328" s="22"/>
      <c r="G328" s="4">
        <f t="shared" si="28"/>
        <v>-8.1609999999994187E-3</v>
      </c>
      <c r="H328" s="4">
        <f t="shared" si="29"/>
        <v>-0.30440529999997828</v>
      </c>
      <c r="I328" s="17">
        <f t="shared" si="30"/>
        <v>-1.516746424827653E-2</v>
      </c>
      <c r="J328">
        <v>58421.46</v>
      </c>
      <c r="K328">
        <f t="shared" si="33"/>
        <v>45.137059249601649</v>
      </c>
      <c r="L328" s="20">
        <v>43007</v>
      </c>
      <c r="M328">
        <v>33.630000000000003</v>
      </c>
      <c r="N328">
        <v>4951956</v>
      </c>
      <c r="O328">
        <v>166534.29999999999</v>
      </c>
      <c r="P328">
        <v>52220.43</v>
      </c>
      <c r="Q328" s="20">
        <v>43069</v>
      </c>
      <c r="R328">
        <v>58421.46</v>
      </c>
    </row>
    <row r="329" spans="2:18" x14ac:dyDescent="0.25">
      <c r="B329" s="20">
        <v>43098</v>
      </c>
      <c r="C329">
        <v>38.299999999999997</v>
      </c>
      <c r="D329" s="13">
        <f t="shared" si="31"/>
        <v>4.9436210000000003</v>
      </c>
      <c r="E329" s="22">
        <f t="shared" si="32"/>
        <v>189.34059999999999</v>
      </c>
      <c r="F329" s="22"/>
      <c r="G329" s="4">
        <f t="shared" si="28"/>
        <v>0</v>
      </c>
      <c r="H329" s="4">
        <f t="shared" si="29"/>
        <v>0</v>
      </c>
      <c r="I329" s="17">
        <f t="shared" si="30"/>
        <v>-1.516746424827653E-2</v>
      </c>
      <c r="J329">
        <v>59987.72</v>
      </c>
      <c r="K329">
        <f t="shared" si="33"/>
        <v>46.347168863779054</v>
      </c>
      <c r="L329" s="20">
        <v>43039</v>
      </c>
      <c r="M329">
        <v>34.15</v>
      </c>
      <c r="N329">
        <v>4951782</v>
      </c>
      <c r="O329">
        <v>169103.3</v>
      </c>
      <c r="P329">
        <v>53487.73</v>
      </c>
      <c r="Q329" s="20">
        <v>43098</v>
      </c>
      <c r="R329">
        <v>59987.72</v>
      </c>
    </row>
    <row r="330" spans="2:18" x14ac:dyDescent="0.25">
      <c r="B330" s="20">
        <v>43131</v>
      </c>
      <c r="C330">
        <v>41.54</v>
      </c>
      <c r="D330" s="13">
        <f t="shared" si="31"/>
        <v>4.9436210000000003</v>
      </c>
      <c r="E330" s="22">
        <f t="shared" si="32"/>
        <v>205.3579</v>
      </c>
      <c r="F330" s="22"/>
      <c r="G330" s="4">
        <f t="shared" si="28"/>
        <v>0</v>
      </c>
      <c r="H330" s="4">
        <f t="shared" si="29"/>
        <v>0</v>
      </c>
      <c r="I330" s="17">
        <f t="shared" si="30"/>
        <v>-1.516746424827653E-2</v>
      </c>
      <c r="J330">
        <v>65546.25</v>
      </c>
      <c r="K330">
        <f t="shared" si="33"/>
        <v>50.64174996378388</v>
      </c>
      <c r="L330" s="20">
        <v>43069</v>
      </c>
      <c r="M330">
        <v>37.299999999999997</v>
      </c>
      <c r="N330">
        <v>4943621</v>
      </c>
      <c r="O330">
        <v>184397</v>
      </c>
      <c r="P330">
        <v>58421.46</v>
      </c>
      <c r="Q330" s="20">
        <v>43131</v>
      </c>
      <c r="R330">
        <v>65546.25</v>
      </c>
    </row>
    <row r="331" spans="2:18" x14ac:dyDescent="0.25">
      <c r="B331" s="20">
        <v>43159</v>
      </c>
      <c r="C331">
        <v>44.78</v>
      </c>
      <c r="D331" s="13">
        <f t="shared" si="31"/>
        <v>4.8175150000000002</v>
      </c>
      <c r="E331" s="22">
        <f t="shared" si="32"/>
        <v>215.72829999999999</v>
      </c>
      <c r="F331" s="22"/>
      <c r="G331" s="4">
        <f t="shared" si="28"/>
        <v>-0.12610600000000005</v>
      </c>
      <c r="H331" s="4">
        <f t="shared" si="29"/>
        <v>-5.6470266800000024</v>
      </c>
      <c r="I331" s="17">
        <f t="shared" si="30"/>
        <v>-3.8008481074535694E-2</v>
      </c>
      <c r="J331">
        <v>70658.69</v>
      </c>
      <c r="K331">
        <f t="shared" si="33"/>
        <v>54.591677048626224</v>
      </c>
      <c r="L331" s="20">
        <v>43098</v>
      </c>
      <c r="M331">
        <v>38.299999999999997</v>
      </c>
      <c r="N331">
        <v>4943621</v>
      </c>
      <c r="O331">
        <v>189340.6</v>
      </c>
      <c r="P331">
        <v>59987.72</v>
      </c>
      <c r="Q331" s="20">
        <v>43159</v>
      </c>
      <c r="R331">
        <v>70658.69</v>
      </c>
    </row>
    <row r="332" spans="2:18" x14ac:dyDescent="0.25">
      <c r="B332" s="20">
        <v>43189</v>
      </c>
      <c r="C332">
        <v>42.89</v>
      </c>
      <c r="D332" s="13">
        <f t="shared" si="31"/>
        <v>4.8175150000000002</v>
      </c>
      <c r="E332" s="22">
        <f t="shared" si="32"/>
        <v>206.62320000000003</v>
      </c>
      <c r="F332" s="22"/>
      <c r="G332" s="4">
        <f t="shared" si="28"/>
        <v>0</v>
      </c>
      <c r="H332" s="4">
        <f t="shared" si="29"/>
        <v>0</v>
      </c>
      <c r="I332" s="17">
        <f t="shared" si="30"/>
        <v>-3.8008481074535694E-2</v>
      </c>
      <c r="J332">
        <v>67676.44</v>
      </c>
      <c r="K332">
        <f t="shared" si="33"/>
        <v>52.287558066541138</v>
      </c>
      <c r="L332" s="20">
        <v>43131</v>
      </c>
      <c r="M332">
        <v>41.54</v>
      </c>
      <c r="N332">
        <v>4943621</v>
      </c>
      <c r="O332">
        <v>205357.9</v>
      </c>
      <c r="P332">
        <v>65546.25</v>
      </c>
      <c r="Q332" s="20">
        <v>43189</v>
      </c>
      <c r="R332">
        <v>67676.44</v>
      </c>
    </row>
    <row r="333" spans="2:18" x14ac:dyDescent="0.25">
      <c r="B333" s="20">
        <v>43220</v>
      </c>
      <c r="C333">
        <v>44.29</v>
      </c>
      <c r="D333" s="13">
        <f t="shared" si="31"/>
        <v>4.8175150000000002</v>
      </c>
      <c r="E333" s="22">
        <f t="shared" si="32"/>
        <v>213.36770000000001</v>
      </c>
      <c r="F333" s="22"/>
      <c r="G333" s="4">
        <f t="shared" si="28"/>
        <v>0</v>
      </c>
      <c r="H333" s="4">
        <f t="shared" si="29"/>
        <v>0</v>
      </c>
      <c r="I333" s="17">
        <f t="shared" si="30"/>
        <v>-3.8008481074535694E-2</v>
      </c>
      <c r="J333">
        <v>70445.31</v>
      </c>
      <c r="K333">
        <f t="shared" si="33"/>
        <v>54.426817325800386</v>
      </c>
      <c r="L333" s="20">
        <v>43159</v>
      </c>
      <c r="M333">
        <v>44.78</v>
      </c>
      <c r="N333">
        <v>4817515</v>
      </c>
      <c r="O333">
        <v>215728.3</v>
      </c>
      <c r="P333">
        <v>70658.69</v>
      </c>
      <c r="Q333" s="20">
        <v>43220</v>
      </c>
      <c r="R333">
        <v>70445.31</v>
      </c>
    </row>
    <row r="334" spans="2:18" x14ac:dyDescent="0.25">
      <c r="B334" s="20">
        <v>43251</v>
      </c>
      <c r="C334">
        <v>42.71</v>
      </c>
      <c r="D334" s="13">
        <f t="shared" si="31"/>
        <v>4.7028809999999996</v>
      </c>
      <c r="E334" s="22">
        <f t="shared" si="32"/>
        <v>200.86</v>
      </c>
      <c r="F334" s="22"/>
      <c r="G334" s="4">
        <f t="shared" si="28"/>
        <v>-0.11463400000000057</v>
      </c>
      <c r="H334" s="4">
        <f t="shared" si="29"/>
        <v>-4.8960181400000247</v>
      </c>
      <c r="I334" s="17">
        <f t="shared" si="30"/>
        <v>-5.9433393779383503E-2</v>
      </c>
      <c r="J334">
        <v>67932.25</v>
      </c>
      <c r="K334">
        <f t="shared" si="33"/>
        <v>52.485199671640366</v>
      </c>
      <c r="L334" s="20">
        <v>43189</v>
      </c>
      <c r="M334">
        <v>42.89</v>
      </c>
      <c r="N334">
        <v>4817515</v>
      </c>
      <c r="O334">
        <v>206623.2</v>
      </c>
      <c r="P334">
        <v>67676.44</v>
      </c>
      <c r="Q334" s="20">
        <v>43251</v>
      </c>
      <c r="R334">
        <v>67932.25</v>
      </c>
    </row>
    <row r="335" spans="2:18" x14ac:dyDescent="0.25">
      <c r="B335" s="20">
        <v>43280</v>
      </c>
      <c r="C335">
        <v>43.03</v>
      </c>
      <c r="D335" s="13">
        <f t="shared" si="31"/>
        <v>4.7028809999999996</v>
      </c>
      <c r="E335" s="22">
        <f t="shared" si="32"/>
        <v>202.36490000000001</v>
      </c>
      <c r="F335" s="22"/>
      <c r="G335" s="4">
        <f t="shared" si="28"/>
        <v>0</v>
      </c>
      <c r="H335" s="4">
        <f t="shared" si="29"/>
        <v>0</v>
      </c>
      <c r="I335" s="17">
        <f t="shared" si="30"/>
        <v>-5.9433393779383503E-2</v>
      </c>
      <c r="J335">
        <v>68441.19</v>
      </c>
      <c r="K335">
        <f t="shared" si="33"/>
        <v>52.878412284513999</v>
      </c>
      <c r="L335" s="20">
        <v>43220</v>
      </c>
      <c r="M335">
        <v>44.29</v>
      </c>
      <c r="N335">
        <v>4817515</v>
      </c>
      <c r="O335">
        <v>213367.7</v>
      </c>
      <c r="P335">
        <v>70445.31</v>
      </c>
      <c r="Q335" s="20">
        <v>43280</v>
      </c>
      <c r="R335">
        <v>68441.19</v>
      </c>
    </row>
    <row r="336" spans="2:18" x14ac:dyDescent="0.25">
      <c r="B336" s="20">
        <v>43312</v>
      </c>
      <c r="C336">
        <v>42.29</v>
      </c>
      <c r="D336" s="13">
        <f t="shared" si="31"/>
        <v>4.7028809999999996</v>
      </c>
      <c r="E336" s="22">
        <f t="shared" si="32"/>
        <v>198.88479999999998</v>
      </c>
      <c r="F336" s="22"/>
      <c r="G336" s="4">
        <f t="shared" si="28"/>
        <v>0</v>
      </c>
      <c r="H336" s="4">
        <f t="shared" si="29"/>
        <v>0</v>
      </c>
      <c r="I336" s="17">
        <f t="shared" si="30"/>
        <v>-5.9433393779383503E-2</v>
      </c>
      <c r="J336">
        <v>67785.75</v>
      </c>
      <c r="K336">
        <f t="shared" si="33"/>
        <v>52.372012168622355</v>
      </c>
      <c r="L336" s="20">
        <v>43251</v>
      </c>
      <c r="M336">
        <v>42.71</v>
      </c>
      <c r="N336">
        <v>4702881</v>
      </c>
      <c r="O336">
        <v>200860</v>
      </c>
      <c r="P336">
        <v>67932.25</v>
      </c>
      <c r="Q336" s="20">
        <v>43312</v>
      </c>
      <c r="R336">
        <v>67785.75</v>
      </c>
    </row>
    <row r="337" spans="2:18" x14ac:dyDescent="0.25">
      <c r="B337" s="20">
        <v>43343</v>
      </c>
      <c r="C337">
        <v>47.77</v>
      </c>
      <c r="D337" s="13">
        <f t="shared" si="31"/>
        <v>4.7028809999999996</v>
      </c>
      <c r="E337" s="22">
        <f t="shared" si="32"/>
        <v>218.37260000000001</v>
      </c>
      <c r="F337" s="13"/>
      <c r="G337" s="4">
        <f t="shared" si="28"/>
        <v>0</v>
      </c>
      <c r="H337" s="4">
        <f t="shared" si="29"/>
        <v>0</v>
      </c>
      <c r="I337" s="17">
        <f t="shared" si="30"/>
        <v>-5.9433393779383503E-2</v>
      </c>
      <c r="J337">
        <v>76569.56</v>
      </c>
      <c r="K337">
        <f t="shared" si="33"/>
        <v>59.158479887971424</v>
      </c>
      <c r="L337" s="20">
        <v>43280</v>
      </c>
      <c r="M337">
        <v>43.03</v>
      </c>
      <c r="N337">
        <v>4702881</v>
      </c>
      <c r="O337">
        <v>202364.9</v>
      </c>
      <c r="P337">
        <v>68441.19</v>
      </c>
      <c r="Q337" s="20">
        <v>43343</v>
      </c>
      <c r="R337">
        <v>76569.56</v>
      </c>
    </row>
    <row r="338" spans="2:18" x14ac:dyDescent="0.25">
      <c r="B338" s="20">
        <v>43371</v>
      </c>
      <c r="C338">
        <v>48.65</v>
      </c>
      <c r="D338" s="13">
        <f t="shared" si="31"/>
        <v>4.5713330000000001</v>
      </c>
      <c r="E338" s="22">
        <f t="shared" si="32"/>
        <v>222.39529999999999</v>
      </c>
      <c r="F338" s="13"/>
      <c r="G338" s="4">
        <f t="shared" si="28"/>
        <v>-0.13154799999999955</v>
      </c>
      <c r="H338" s="4">
        <f t="shared" si="29"/>
        <v>-6.3998101999999779</v>
      </c>
      <c r="I338" s="17">
        <f t="shared" si="30"/>
        <v>-7.6863162758312065E-2</v>
      </c>
      <c r="J338">
        <v>77980.06</v>
      </c>
      <c r="K338">
        <f t="shared" si="33"/>
        <v>60.248247621806954</v>
      </c>
      <c r="L338" s="20">
        <v>43312</v>
      </c>
      <c r="M338">
        <v>42.29</v>
      </c>
      <c r="N338">
        <v>4702881</v>
      </c>
      <c r="O338">
        <v>198884.8</v>
      </c>
      <c r="P338">
        <v>67785.75</v>
      </c>
      <c r="Q338" s="20">
        <v>43371</v>
      </c>
      <c r="R338">
        <v>77980.06</v>
      </c>
    </row>
    <row r="339" spans="2:18" x14ac:dyDescent="0.25">
      <c r="B339" s="20">
        <v>43404</v>
      </c>
      <c r="C339">
        <v>45.75</v>
      </c>
      <c r="D339" s="13">
        <f t="shared" si="31"/>
        <v>4.5713330000000001</v>
      </c>
      <c r="E339" s="22">
        <f t="shared" si="32"/>
        <v>209.13839999999999</v>
      </c>
      <c r="F339" s="13"/>
      <c r="G339" s="4">
        <f t="shared" si="28"/>
        <v>0</v>
      </c>
      <c r="H339" s="4">
        <f t="shared" si="29"/>
        <v>0</v>
      </c>
      <c r="I339" s="17">
        <f t="shared" si="30"/>
        <v>-7.6830724777463888E-2</v>
      </c>
      <c r="J339">
        <v>73831.94</v>
      </c>
      <c r="K339">
        <f t="shared" si="33"/>
        <v>57.043364720652868</v>
      </c>
      <c r="L339" s="20">
        <v>43343</v>
      </c>
      <c r="M339">
        <v>47.77</v>
      </c>
      <c r="N339">
        <v>4702881</v>
      </c>
      <c r="O339">
        <v>218372.6</v>
      </c>
      <c r="P339">
        <v>76569.56</v>
      </c>
      <c r="Q339" s="20">
        <v>43404</v>
      </c>
      <c r="R339">
        <v>73831.94</v>
      </c>
    </row>
    <row r="340" spans="2:18" x14ac:dyDescent="0.25">
      <c r="B340" s="20">
        <v>43434</v>
      </c>
      <c r="C340">
        <v>47.87</v>
      </c>
      <c r="D340" s="13">
        <f t="shared" si="31"/>
        <v>4.4959610000000003</v>
      </c>
      <c r="E340" s="22">
        <f t="shared" si="32"/>
        <v>215.2216</v>
      </c>
      <c r="F340" s="13"/>
      <c r="G340" s="4">
        <f t="shared" si="28"/>
        <v>-7.5371999999999773E-2</v>
      </c>
      <c r="H340" s="4">
        <f t="shared" si="29"/>
        <v>-3.6080576399999891</v>
      </c>
      <c r="I340" s="17">
        <f t="shared" si="30"/>
        <v>-9.055305817335102E-2</v>
      </c>
      <c r="J340">
        <v>77253.19</v>
      </c>
      <c r="K340">
        <f t="shared" si="33"/>
        <v>59.686659906320934</v>
      </c>
      <c r="L340" s="20">
        <v>43371</v>
      </c>
      <c r="M340">
        <v>48.65</v>
      </c>
      <c r="N340">
        <v>4571333</v>
      </c>
      <c r="O340">
        <v>222395.3</v>
      </c>
      <c r="P340">
        <v>77980.06</v>
      </c>
      <c r="Q340" s="20">
        <v>43434</v>
      </c>
      <c r="R340">
        <v>77253.19</v>
      </c>
    </row>
    <row r="341" spans="2:18" x14ac:dyDescent="0.25">
      <c r="B341" s="20">
        <v>43465</v>
      </c>
      <c r="C341">
        <v>43.33</v>
      </c>
      <c r="D341" s="13">
        <f t="shared" si="31"/>
        <v>4.4959610000000003</v>
      </c>
      <c r="E341" s="22">
        <f t="shared" si="32"/>
        <v>194.81</v>
      </c>
      <c r="F341" s="13"/>
      <c r="G341" s="4">
        <f t="shared" si="28"/>
        <v>0</v>
      </c>
      <c r="H341" s="4">
        <f t="shared" si="29"/>
        <v>0</v>
      </c>
      <c r="I341" s="17">
        <f t="shared" si="30"/>
        <v>-9.055305817335102E-2</v>
      </c>
      <c r="J341">
        <v>69926.5</v>
      </c>
      <c r="K341">
        <f t="shared" si="33"/>
        <v>54.025979042928206</v>
      </c>
      <c r="L341" s="20">
        <v>43404</v>
      </c>
      <c r="M341">
        <v>45.75</v>
      </c>
      <c r="N341">
        <v>4571333</v>
      </c>
      <c r="O341">
        <v>209138.4</v>
      </c>
      <c r="P341">
        <v>73831.94</v>
      </c>
      <c r="Q341" s="20">
        <v>43465</v>
      </c>
      <c r="R341">
        <v>69926.5</v>
      </c>
    </row>
    <row r="342" spans="2:18" x14ac:dyDescent="0.25">
      <c r="B342" s="20">
        <v>43496</v>
      </c>
      <c r="C342">
        <v>47.29</v>
      </c>
      <c r="D342" s="13">
        <f t="shared" si="31"/>
        <v>4.4959610000000003</v>
      </c>
      <c r="E342" s="22">
        <f t="shared" si="32"/>
        <v>212.6139</v>
      </c>
      <c r="F342" s="13"/>
      <c r="G342" s="4">
        <f t="shared" si="28"/>
        <v>0</v>
      </c>
      <c r="H342" s="4">
        <f t="shared" si="29"/>
        <v>0</v>
      </c>
      <c r="I342" s="17">
        <f t="shared" si="30"/>
        <v>-9.055305817335102E-2</v>
      </c>
      <c r="J342">
        <v>76930.38</v>
      </c>
      <c r="K342">
        <f t="shared" si="33"/>
        <v>59.437253368100848</v>
      </c>
      <c r="L342" s="20">
        <v>43434</v>
      </c>
      <c r="M342">
        <v>47.87</v>
      </c>
      <c r="N342">
        <v>4495961</v>
      </c>
      <c r="O342">
        <v>215221.6</v>
      </c>
      <c r="P342">
        <v>77253.19</v>
      </c>
      <c r="Q342" s="20">
        <v>43496</v>
      </c>
      <c r="R342">
        <v>76930.38</v>
      </c>
    </row>
    <row r="343" spans="2:18" x14ac:dyDescent="0.25">
      <c r="B343" s="20">
        <v>43524</v>
      </c>
      <c r="C343">
        <v>51.77</v>
      </c>
      <c r="D343" s="13">
        <f t="shared" si="31"/>
        <v>4.4020270000000004</v>
      </c>
      <c r="E343" s="22">
        <f t="shared" si="32"/>
        <v>227.8929</v>
      </c>
      <c r="F343" s="13"/>
      <c r="G343" s="4">
        <f t="shared" si="28"/>
        <v>-9.3933999999999962E-2</v>
      </c>
      <c r="H343" s="4">
        <f t="shared" si="29"/>
        <v>-4.8629631799999986</v>
      </c>
      <c r="I343" s="17">
        <f t="shared" si="30"/>
        <v>-8.624529451387275E-2</v>
      </c>
      <c r="J343">
        <v>84218.38</v>
      </c>
      <c r="K343">
        <f t="shared" si="33"/>
        <v>65.068041914143635</v>
      </c>
      <c r="L343" s="20">
        <v>43465</v>
      </c>
      <c r="M343">
        <v>43.33</v>
      </c>
      <c r="N343">
        <v>4495961</v>
      </c>
      <c r="O343">
        <v>194810</v>
      </c>
      <c r="P343">
        <v>69926.5</v>
      </c>
      <c r="Q343" s="20">
        <v>43524</v>
      </c>
      <c r="R343">
        <v>84218.38</v>
      </c>
    </row>
    <row r="344" spans="2:18" x14ac:dyDescent="0.25">
      <c r="B344" s="20">
        <v>43553</v>
      </c>
      <c r="C344">
        <v>53.99</v>
      </c>
      <c r="D344" s="13">
        <f t="shared" si="31"/>
        <v>4.4020270000000004</v>
      </c>
      <c r="E344" s="22">
        <f t="shared" si="32"/>
        <v>237.66540000000001</v>
      </c>
      <c r="F344" s="13"/>
      <c r="G344" s="4">
        <f t="shared" si="28"/>
        <v>0</v>
      </c>
      <c r="H344" s="4">
        <f t="shared" si="29"/>
        <v>0</v>
      </c>
      <c r="I344" s="17">
        <f t="shared" si="30"/>
        <v>-8.624529451387275E-2</v>
      </c>
      <c r="J344">
        <v>87829.81</v>
      </c>
      <c r="K344">
        <f t="shared" si="33"/>
        <v>67.858272248780736</v>
      </c>
      <c r="L344" s="20">
        <v>43496</v>
      </c>
      <c r="M344">
        <v>47.29</v>
      </c>
      <c r="N344">
        <v>4495961</v>
      </c>
      <c r="O344">
        <v>212613.9</v>
      </c>
      <c r="P344">
        <v>76930.38</v>
      </c>
      <c r="Q344" s="20">
        <v>43553</v>
      </c>
      <c r="R344">
        <v>87829.81</v>
      </c>
    </row>
    <row r="345" spans="2:18" x14ac:dyDescent="0.25">
      <c r="B345" s="21">
        <v>43585</v>
      </c>
      <c r="C345" s="6">
        <v>55.95</v>
      </c>
      <c r="D345" s="13">
        <f t="shared" si="31"/>
        <v>4.4020270000000004</v>
      </c>
      <c r="E345" s="22">
        <f t="shared" si="32"/>
        <v>246.29339999999999</v>
      </c>
      <c r="G345" s="4">
        <f t="shared" si="28"/>
        <v>0</v>
      </c>
      <c r="H345" s="4">
        <f t="shared" si="29"/>
        <v>0</v>
      </c>
      <c r="I345" s="17">
        <f t="shared" si="30"/>
        <v>-8.624529451387275E-2</v>
      </c>
      <c r="J345">
        <v>91596.06</v>
      </c>
      <c r="K345">
        <f t="shared" si="33"/>
        <v>70.768118209474153</v>
      </c>
      <c r="L345" s="20">
        <v>43524</v>
      </c>
      <c r="M345">
        <v>51.77</v>
      </c>
      <c r="N345">
        <v>4402027</v>
      </c>
      <c r="O345">
        <v>227892.9</v>
      </c>
      <c r="P345">
        <v>84218.38</v>
      </c>
      <c r="Q345" s="20">
        <v>43585</v>
      </c>
      <c r="R345">
        <v>91596.06</v>
      </c>
    </row>
    <row r="346" spans="2:18" x14ac:dyDescent="0.25">
      <c r="C346" s="10">
        <f>C293/C5</f>
        <v>173.84375</v>
      </c>
      <c r="D346" s="11">
        <f>D293/D5</f>
        <v>1.2975971325710118</v>
      </c>
      <c r="E346" s="10">
        <f>E293/E5</f>
        <v>225.57911598179311</v>
      </c>
      <c r="F346" s="10">
        <f>F293/F5</f>
        <v>190.37606837606822</v>
      </c>
      <c r="L346" s="20">
        <v>43553</v>
      </c>
      <c r="M346">
        <v>53.99</v>
      </c>
      <c r="N346">
        <v>4402027</v>
      </c>
      <c r="O346">
        <v>237665.4</v>
      </c>
      <c r="P346">
        <v>87829.81</v>
      </c>
    </row>
    <row r="347" spans="2:18" s="6" customFormat="1" ht="12.75" x14ac:dyDescent="0.2">
      <c r="G347" s="8">
        <f>SUM(G6:G293)</f>
        <v>1.1727745000000005</v>
      </c>
      <c r="H347" s="8">
        <f>SUM(H6:H293)</f>
        <v>11.228276092068226</v>
      </c>
      <c r="L347" s="21">
        <v>43585</v>
      </c>
      <c r="M347" s="6">
        <v>55.95</v>
      </c>
      <c r="N347" s="6">
        <v>4402027</v>
      </c>
      <c r="O347" s="6">
        <v>246293.4</v>
      </c>
      <c r="P347" s="6">
        <v>91596.06</v>
      </c>
    </row>
    <row r="348" spans="2:18" s="6" customFormat="1" ht="12.75" x14ac:dyDescent="0.2">
      <c r="B348" s="7" t="s">
        <v>8</v>
      </c>
      <c r="C348" s="8">
        <f>MAX(C5:C293)</f>
        <v>77.3125</v>
      </c>
      <c r="D348" s="8">
        <f>MAX(D5:D293)</f>
        <v>7.33490404040404</v>
      </c>
      <c r="E348" s="8">
        <f>MAX(E5:E293)</f>
        <v>529.00540000000001</v>
      </c>
      <c r="F348" s="8">
        <f>MAX(F5:F293)</f>
        <v>77.31278188227347</v>
      </c>
    </row>
    <row r="349" spans="2:18" s="6" customFormat="1" ht="12.75" x14ac:dyDescent="0.2">
      <c r="B349" s="7" t="s">
        <v>9</v>
      </c>
      <c r="C349" s="8">
        <f>MIN(C5:C293)</f>
        <v>0.16</v>
      </c>
      <c r="D349" s="8">
        <f>MIN(D5:D293)</f>
        <v>3.9398457583547559</v>
      </c>
      <c r="E349" s="8">
        <f>MIN(E5:E293)</f>
        <v>0.63052999999999992</v>
      </c>
      <c r="F349" s="8">
        <f>MIN(F5:F293)</f>
        <v>0.16</v>
      </c>
    </row>
    <row r="350" spans="2:18" s="6" customFormat="1" ht="12.75" x14ac:dyDescent="0.2">
      <c r="B350" s="7" t="s">
        <v>10</v>
      </c>
      <c r="C350" s="9">
        <f>C348/C349</f>
        <v>483.203125</v>
      </c>
      <c r="D350" s="9">
        <f>D348/D349</f>
        <v>1.8617236537368991</v>
      </c>
      <c r="E350" s="9">
        <f>E348/E349</f>
        <v>838.98529808256558</v>
      </c>
      <c r="F350" s="9">
        <f>F348/F349</f>
        <v>483.20488676420916</v>
      </c>
    </row>
    <row r="351" spans="2:18" x14ac:dyDescent="0.25">
      <c r="B351" s="7" t="s">
        <v>13</v>
      </c>
      <c r="C351" s="7">
        <f>C293/C348</f>
        <v>0.35977364591754246</v>
      </c>
      <c r="D351" s="7">
        <f>D293/D348</f>
        <v>0.69715799577363258</v>
      </c>
      <c r="E351" s="7">
        <f>E293/E348</f>
        <v>0.2688713574568426</v>
      </c>
      <c r="F351" s="7">
        <f>F293/F348</f>
        <v>0.39398622321666743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</sheetData>
  <mergeCells count="1">
    <mergeCell ref="C2:F2"/>
  </mergeCells>
  <dataValidations count="2">
    <dataValidation allowBlank="1" showErrorMessage="1" promptTitle="TRAFO" prompt="$L$293:$P$347" sqref="L293" xr:uid="{00000000-0002-0000-0000-000000000000}"/>
    <dataValidation allowBlank="1" showErrorMessage="1" promptTitle="TRAFO" prompt="$Q$4:$R$345" sqref="Q4" xr:uid="{00000000-0002-0000-0000-000001000000}"/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56"/>
  <sheetViews>
    <sheetView tabSelected="1" workbookViewId="0">
      <pane ySplit="6300" topLeftCell="A366" activePane="bottomLeft"/>
      <selection activeCell="N5" sqref="N5"/>
      <selection pane="bottomLeft" activeCell="J375" sqref="J375"/>
    </sheetView>
  </sheetViews>
  <sheetFormatPr baseColWidth="10" defaultColWidth="9.140625" defaultRowHeight="15" x14ac:dyDescent="0.25"/>
  <cols>
    <col min="1" max="1" width="4" customWidth="1"/>
    <col min="2" max="2" width="16.140625" bestFit="1" customWidth="1"/>
    <col min="4" max="4" width="13.42578125" bestFit="1" customWidth="1"/>
    <col min="5" max="5" width="11.85546875" bestFit="1" customWidth="1"/>
    <col min="6" max="6" width="8" bestFit="1" customWidth="1"/>
    <col min="7" max="7" width="13.42578125" bestFit="1" customWidth="1"/>
    <col min="8" max="8" width="11.85546875" bestFit="1" customWidth="1"/>
    <col min="9" max="9" width="8" bestFit="1" customWidth="1"/>
    <col min="10" max="10" width="13.42578125" bestFit="1" customWidth="1"/>
    <col min="11" max="11" width="11.85546875" bestFit="1" customWidth="1"/>
    <col min="12" max="12" width="8" bestFit="1" customWidth="1"/>
    <col min="14" max="14" width="11.85546875" bestFit="1" customWidth="1"/>
    <col min="15" max="15" width="10.7109375" bestFit="1" customWidth="1"/>
  </cols>
  <sheetData>
    <row r="1" spans="2:14" s="12" customFormat="1" x14ac:dyDescent="0.25">
      <c r="B1" s="12" t="s">
        <v>1</v>
      </c>
      <c r="C1" s="12" t="s">
        <v>4</v>
      </c>
      <c r="M1"/>
    </row>
    <row r="2" spans="2:14" x14ac:dyDescent="0.25">
      <c r="B2" s="19"/>
      <c r="C2" s="25" t="s">
        <v>14</v>
      </c>
      <c r="D2" s="25"/>
      <c r="E2" s="25"/>
      <c r="F2" s="25"/>
      <c r="L2" s="12"/>
      <c r="N2" s="12"/>
    </row>
    <row r="3" spans="2:14" x14ac:dyDescent="0.25">
      <c r="B3" s="1"/>
      <c r="C3" s="1" t="s">
        <v>7</v>
      </c>
      <c r="D3" s="1" t="s">
        <v>3</v>
      </c>
      <c r="E3" s="1" t="s">
        <v>12</v>
      </c>
      <c r="F3" s="1" t="s">
        <v>0</v>
      </c>
      <c r="G3" s="15" t="s">
        <v>5</v>
      </c>
      <c r="H3" s="15" t="s">
        <v>6</v>
      </c>
      <c r="I3" s="15" t="s">
        <v>11</v>
      </c>
      <c r="J3" s="14"/>
      <c r="K3" s="14"/>
      <c r="L3" s="14"/>
      <c r="M3" s="1" t="s">
        <v>0</v>
      </c>
    </row>
    <row r="4" spans="2:14" x14ac:dyDescent="0.25">
      <c r="B4" s="2">
        <v>33238</v>
      </c>
      <c r="C4" s="4">
        <v>14</v>
      </c>
      <c r="D4" s="4">
        <f>E4/C4</f>
        <v>1.1998278571428571</v>
      </c>
      <c r="E4" s="4">
        <v>16.79759</v>
      </c>
      <c r="F4" s="4">
        <v>14</v>
      </c>
      <c r="G4" s="4"/>
      <c r="H4" s="16"/>
      <c r="I4" s="16"/>
      <c r="J4" s="16"/>
      <c r="K4" s="16"/>
      <c r="L4" s="16"/>
      <c r="M4" s="16">
        <v>426.08</v>
      </c>
      <c r="N4" s="5">
        <f>C4</f>
        <v>14</v>
      </c>
    </row>
    <row r="5" spans="2:14" x14ac:dyDescent="0.25">
      <c r="B5" s="2">
        <v>33269</v>
      </c>
      <c r="C5" s="4">
        <v>13.0625</v>
      </c>
      <c r="D5" s="4">
        <f t="shared" ref="D5:D68" si="0">E5/C5</f>
        <v>1.1998277511961724</v>
      </c>
      <c r="E5" s="4">
        <v>15.672750000000001</v>
      </c>
      <c r="F5" s="4">
        <v>13.22948742020278</v>
      </c>
      <c r="G5" s="4">
        <f t="shared" ref="G5:G68" si="1">D5-D4</f>
        <v>-1.0594668475860658E-7</v>
      </c>
      <c r="H5" s="4">
        <f t="shared" ref="H5:H68" si="2">G5*C5</f>
        <v>-1.3839285696592984E-6</v>
      </c>
      <c r="I5" s="16"/>
      <c r="J5" s="16"/>
      <c r="K5" s="16"/>
      <c r="L5" s="16"/>
      <c r="M5" s="16">
        <v>402.63</v>
      </c>
      <c r="N5">
        <f>M5/M4*N4</f>
        <v>13.22948742020278</v>
      </c>
    </row>
    <row r="6" spans="2:14" x14ac:dyDescent="0.25">
      <c r="B6" s="2">
        <v>33297</v>
      </c>
      <c r="C6" s="4">
        <v>13.4375</v>
      </c>
      <c r="D6" s="4">
        <f t="shared" si="0"/>
        <v>1.1998273488372093</v>
      </c>
      <c r="E6" s="4">
        <v>16.122679999999999</v>
      </c>
      <c r="F6" s="4">
        <v>13.609322193015398</v>
      </c>
      <c r="G6" s="4">
        <f t="shared" si="1"/>
        <v>-4.0235896303641994E-7</v>
      </c>
      <c r="H6" s="4">
        <f t="shared" si="2"/>
        <v>-5.4066985658018929E-6</v>
      </c>
      <c r="I6" s="16"/>
      <c r="J6" s="16"/>
      <c r="K6" s="16"/>
      <c r="L6" s="16"/>
      <c r="M6" s="16">
        <v>414.19</v>
      </c>
      <c r="N6">
        <f t="shared" ref="N6:N69" si="3">M6/M5*N5</f>
        <v>13.609322193015398</v>
      </c>
    </row>
    <row r="7" spans="2:14" x14ac:dyDescent="0.25">
      <c r="B7" s="2">
        <v>33326</v>
      </c>
      <c r="C7" s="4">
        <v>14.0312</v>
      </c>
      <c r="D7" s="4">
        <f t="shared" si="0"/>
        <v>1.1998318034095445</v>
      </c>
      <c r="E7" s="4">
        <v>16.835080000000001</v>
      </c>
      <c r="F7" s="4">
        <v>14.210617724371012</v>
      </c>
      <c r="G7" s="4">
        <f t="shared" si="1"/>
        <v>4.4545723352218403E-6</v>
      </c>
      <c r="H7" s="4">
        <f t="shared" si="2"/>
        <v>6.2502995349964687E-5</v>
      </c>
      <c r="I7" s="16"/>
      <c r="J7" s="16"/>
      <c r="K7" s="16"/>
      <c r="L7" s="16"/>
      <c r="M7" s="16">
        <v>432.49</v>
      </c>
      <c r="N7">
        <f t="shared" si="3"/>
        <v>14.210617724371012</v>
      </c>
    </row>
    <row r="8" spans="2:14" x14ac:dyDescent="0.25">
      <c r="B8" s="2">
        <v>33358</v>
      </c>
      <c r="C8" s="4">
        <v>13.3437</v>
      </c>
      <c r="D8" s="4">
        <f t="shared" si="0"/>
        <v>1.1994799043743491</v>
      </c>
      <c r="E8" s="4">
        <v>16.005500000000001</v>
      </c>
      <c r="F8" s="4">
        <v>13.689494930529479</v>
      </c>
      <c r="G8" s="4">
        <f t="shared" si="1"/>
        <v>-3.5189903519539101E-4</v>
      </c>
      <c r="H8" s="4">
        <f t="shared" si="2"/>
        <v>-4.6956351559367393E-3</v>
      </c>
      <c r="I8" s="16"/>
      <c r="J8" s="16"/>
      <c r="K8" s="16"/>
      <c r="L8" s="16"/>
      <c r="M8" s="16">
        <v>416.63</v>
      </c>
      <c r="N8">
        <f t="shared" si="3"/>
        <v>13.689494930529479</v>
      </c>
    </row>
    <row r="9" spans="2:14" x14ac:dyDescent="0.25">
      <c r="B9" s="2">
        <v>33389</v>
      </c>
      <c r="C9" s="4">
        <v>12.9375</v>
      </c>
      <c r="D9" s="4">
        <f t="shared" si="0"/>
        <v>1.1994751690821257</v>
      </c>
      <c r="E9" s="4">
        <v>15.518210000000002</v>
      </c>
      <c r="F9" s="4">
        <v>13.272859556890724</v>
      </c>
      <c r="G9" s="4">
        <f t="shared" si="1"/>
        <v>-4.7352922234455974E-6</v>
      </c>
      <c r="H9" s="4">
        <f t="shared" si="2"/>
        <v>-6.1262843140827417E-5</v>
      </c>
      <c r="I9" s="16"/>
      <c r="J9" s="16"/>
      <c r="K9" s="16"/>
      <c r="L9" s="16"/>
      <c r="M9" s="16">
        <v>403.95</v>
      </c>
      <c r="N9">
        <f t="shared" si="3"/>
        <v>13.272859556890724</v>
      </c>
    </row>
    <row r="10" spans="2:14" x14ac:dyDescent="0.25">
      <c r="B10" s="2">
        <v>33417</v>
      </c>
      <c r="C10" s="4">
        <v>13.375</v>
      </c>
      <c r="D10" s="4">
        <f t="shared" si="0"/>
        <v>1.2010153271028037</v>
      </c>
      <c r="E10" s="4">
        <v>16.063579999999998</v>
      </c>
      <c r="F10" s="4">
        <v>13.721695456252348</v>
      </c>
      <c r="G10" s="4">
        <f t="shared" si="1"/>
        <v>1.540158020677973E-3</v>
      </c>
      <c r="H10" s="4">
        <f t="shared" si="2"/>
        <v>2.0599613526567889E-2</v>
      </c>
      <c r="I10" s="16"/>
      <c r="J10" s="16"/>
      <c r="K10" s="16"/>
      <c r="L10" s="16"/>
      <c r="M10" s="16">
        <v>417.61</v>
      </c>
      <c r="N10">
        <f t="shared" si="3"/>
        <v>13.721695456252348</v>
      </c>
    </row>
    <row r="11" spans="2:14" x14ac:dyDescent="0.25">
      <c r="B11" s="2">
        <v>33450</v>
      </c>
      <c r="C11" s="4">
        <v>13.5</v>
      </c>
      <c r="D11" s="4">
        <f t="shared" si="0"/>
        <v>1.2010155555555557</v>
      </c>
      <c r="E11" s="4">
        <v>16.213710000000003</v>
      </c>
      <c r="F11" s="4">
        <v>14.035486293653777</v>
      </c>
      <c r="G11" s="4">
        <f t="shared" si="1"/>
        <v>2.2845275204907978E-7</v>
      </c>
      <c r="H11" s="4">
        <f t="shared" si="2"/>
        <v>3.084112152662577E-6</v>
      </c>
      <c r="I11" s="16"/>
      <c r="J11" s="16"/>
      <c r="K11" s="16"/>
      <c r="L11" s="16"/>
      <c r="M11" s="16">
        <v>427.16</v>
      </c>
      <c r="N11">
        <f t="shared" si="3"/>
        <v>14.035486293653777</v>
      </c>
    </row>
    <row r="12" spans="2:14" x14ac:dyDescent="0.25">
      <c r="B12" s="2">
        <v>33480</v>
      </c>
      <c r="C12" s="4">
        <v>13.75</v>
      </c>
      <c r="D12" s="4">
        <f t="shared" si="0"/>
        <v>1.2010152727272727</v>
      </c>
      <c r="E12" s="4">
        <v>16.513960000000001</v>
      </c>
      <c r="F12" s="4">
        <v>14.295390536988362</v>
      </c>
      <c r="G12" s="4">
        <f t="shared" si="1"/>
        <v>-2.8282828301584573E-7</v>
      </c>
      <c r="H12" s="4">
        <f t="shared" si="2"/>
        <v>-3.8888888914678788E-6</v>
      </c>
      <c r="I12" s="16"/>
      <c r="J12" s="16"/>
      <c r="K12" s="16"/>
      <c r="L12" s="16"/>
      <c r="M12" s="16">
        <v>435.07</v>
      </c>
      <c r="N12">
        <f t="shared" si="3"/>
        <v>14.295390536988362</v>
      </c>
    </row>
    <row r="13" spans="2:14" x14ac:dyDescent="0.25">
      <c r="B13" s="2">
        <v>33511</v>
      </c>
      <c r="C13" s="4">
        <v>13.9687</v>
      </c>
      <c r="D13" s="4">
        <f t="shared" si="0"/>
        <v>1.1993757472062541</v>
      </c>
      <c r="E13" s="4">
        <v>16.753720000000001</v>
      </c>
      <c r="F13" s="4">
        <v>14.522765677806989</v>
      </c>
      <c r="G13" s="4">
        <f t="shared" si="1"/>
        <v>-1.6395255210186477E-3</v>
      </c>
      <c r="H13" s="4">
        <f t="shared" si="2"/>
        <v>-2.2902040145453183E-2</v>
      </c>
      <c r="I13" s="16"/>
      <c r="J13" s="16"/>
      <c r="K13" s="16"/>
      <c r="L13" s="16"/>
      <c r="M13" s="16">
        <v>441.99</v>
      </c>
      <c r="N13">
        <f t="shared" si="3"/>
        <v>14.522765677806989</v>
      </c>
    </row>
    <row r="14" spans="2:14" x14ac:dyDescent="0.25">
      <c r="B14" s="2">
        <v>33542</v>
      </c>
      <c r="C14" s="4">
        <v>15.0312</v>
      </c>
      <c r="D14" s="4">
        <f t="shared" si="0"/>
        <v>1.1993752993772953</v>
      </c>
      <c r="E14" s="4">
        <v>18.02805</v>
      </c>
      <c r="F14" s="4">
        <v>15.828201276755545</v>
      </c>
      <c r="G14" s="4">
        <f t="shared" si="1"/>
        <v>-4.4782895880501883E-7</v>
      </c>
      <c r="H14" s="4">
        <f t="shared" si="2"/>
        <v>-6.731406645589999E-6</v>
      </c>
      <c r="I14" s="16"/>
      <c r="J14" s="16"/>
      <c r="K14" s="16"/>
      <c r="L14" s="16"/>
      <c r="M14" s="16">
        <v>481.72</v>
      </c>
      <c r="N14">
        <f t="shared" si="3"/>
        <v>15.828201276755545</v>
      </c>
    </row>
    <row r="15" spans="2:14" x14ac:dyDescent="0.25">
      <c r="B15" s="2">
        <v>33571</v>
      </c>
      <c r="C15" s="4">
        <v>14.4375</v>
      </c>
      <c r="D15" s="4">
        <f t="shared" si="0"/>
        <v>1.1993710822510824</v>
      </c>
      <c r="E15" s="4">
        <v>17.315920000000002</v>
      </c>
      <c r="F15" s="4">
        <v>15.202919639504323</v>
      </c>
      <c r="G15" s="4">
        <f t="shared" si="1"/>
        <v>-4.2171262129020448E-6</v>
      </c>
      <c r="H15" s="4">
        <f t="shared" si="2"/>
        <v>-6.0884759698773272E-5</v>
      </c>
      <c r="I15" s="16"/>
      <c r="J15" s="16"/>
      <c r="K15" s="16"/>
      <c r="L15" s="16"/>
      <c r="M15" s="16">
        <v>462.69</v>
      </c>
      <c r="N15">
        <f t="shared" si="3"/>
        <v>15.202919639504323</v>
      </c>
    </row>
    <row r="16" spans="2:14" x14ac:dyDescent="0.25">
      <c r="B16" s="2">
        <v>33603</v>
      </c>
      <c r="C16" s="4">
        <v>16.156200000000002</v>
      </c>
      <c r="D16" s="4">
        <f t="shared" si="0"/>
        <v>1.1993476188707741</v>
      </c>
      <c r="E16" s="4">
        <v>19.376900000000003</v>
      </c>
      <c r="F16" s="4">
        <v>17.012720615846792</v>
      </c>
      <c r="G16" s="4">
        <f t="shared" si="1"/>
        <v>-2.3463380308230697E-5</v>
      </c>
      <c r="H16" s="4">
        <f t="shared" si="2"/>
        <v>-3.7907906493583681E-4</v>
      </c>
      <c r="I16" s="17">
        <f t="shared" ref="I16:I79" si="4">D16/D4-1</f>
        <v>-4.0025597774218102E-4</v>
      </c>
      <c r="J16" s="16"/>
      <c r="K16" s="16"/>
      <c r="L16" s="16"/>
      <c r="M16" s="16">
        <v>517.77</v>
      </c>
      <c r="N16">
        <f t="shared" si="3"/>
        <v>17.012720615846792</v>
      </c>
    </row>
    <row r="17" spans="2:14" x14ac:dyDescent="0.25">
      <c r="B17" s="2">
        <v>33634</v>
      </c>
      <c r="C17" s="4">
        <v>15.0937</v>
      </c>
      <c r="D17" s="4">
        <f t="shared" si="0"/>
        <v>1.1993474098464922</v>
      </c>
      <c r="E17" s="4">
        <v>18.102589999999999</v>
      </c>
      <c r="F17" s="4">
        <v>16.068719489297788</v>
      </c>
      <c r="G17" s="4">
        <f t="shared" si="1"/>
        <v>-2.0902428188307454E-7</v>
      </c>
      <c r="H17" s="4">
        <f t="shared" si="2"/>
        <v>-3.154949803458562E-6</v>
      </c>
      <c r="I17" s="17">
        <f t="shared" si="4"/>
        <v>-4.003419234146488E-4</v>
      </c>
      <c r="J17" s="16"/>
      <c r="K17" s="16"/>
      <c r="L17" s="16"/>
      <c r="M17" s="16">
        <v>489.04</v>
      </c>
      <c r="N17">
        <f t="shared" si="3"/>
        <v>16.068719489297788</v>
      </c>
    </row>
    <row r="18" spans="2:14" x14ac:dyDescent="0.25">
      <c r="B18" s="2">
        <v>33662</v>
      </c>
      <c r="C18" s="4">
        <v>15.0937</v>
      </c>
      <c r="D18" s="4">
        <f t="shared" si="0"/>
        <v>1.1993474098464922</v>
      </c>
      <c r="E18" s="4">
        <v>18.102589999999999</v>
      </c>
      <c r="F18" s="4">
        <v>16.068719489297788</v>
      </c>
      <c r="G18" s="4">
        <f t="shared" si="1"/>
        <v>0</v>
      </c>
      <c r="H18" s="4">
        <f t="shared" si="2"/>
        <v>0</v>
      </c>
      <c r="I18" s="17">
        <f t="shared" si="4"/>
        <v>-4.0000671028395107E-4</v>
      </c>
      <c r="J18" s="16"/>
      <c r="K18" s="16"/>
      <c r="L18" s="16"/>
      <c r="M18" s="16">
        <v>489.04</v>
      </c>
      <c r="N18">
        <f t="shared" si="3"/>
        <v>16.068719489297788</v>
      </c>
    </row>
    <row r="19" spans="2:14" x14ac:dyDescent="0.25">
      <c r="B19" s="2">
        <v>33694</v>
      </c>
      <c r="C19" s="4">
        <v>14.375</v>
      </c>
      <c r="D19" s="4">
        <f t="shared" si="0"/>
        <v>1.199344</v>
      </c>
      <c r="E19" s="4">
        <v>17.240569999999998</v>
      </c>
      <c r="F19" s="4">
        <v>15.303464138190014</v>
      </c>
      <c r="G19" s="4">
        <f t="shared" si="1"/>
        <v>-3.4098464922749372E-6</v>
      </c>
      <c r="H19" s="4">
        <f t="shared" si="2"/>
        <v>-4.9016543326452222E-5</v>
      </c>
      <c r="I19" s="17">
        <f t="shared" si="4"/>
        <v>-4.0655982626769394E-4</v>
      </c>
      <c r="J19" s="16"/>
      <c r="K19" s="16"/>
      <c r="L19" s="16"/>
      <c r="M19" s="16">
        <v>465.75</v>
      </c>
      <c r="N19">
        <f t="shared" si="3"/>
        <v>15.303464138190014</v>
      </c>
    </row>
    <row r="20" spans="2:14" x14ac:dyDescent="0.25">
      <c r="B20" s="2">
        <v>33724</v>
      </c>
      <c r="C20" s="4">
        <v>15.5937</v>
      </c>
      <c r="D20" s="4">
        <f t="shared" si="0"/>
        <v>1.1993478135400837</v>
      </c>
      <c r="E20" s="4">
        <v>18.702270000000002</v>
      </c>
      <c r="F20" s="4">
        <v>16.809003004130684</v>
      </c>
      <c r="G20" s="4">
        <f t="shared" si="1"/>
        <v>3.8135400837191469E-6</v>
      </c>
      <c r="H20" s="4">
        <f t="shared" si="2"/>
        <v>5.9467200003491259E-5</v>
      </c>
      <c r="I20" s="17">
        <f t="shared" si="4"/>
        <v>-1.1012342414717935E-4</v>
      </c>
      <c r="J20" s="16"/>
      <c r="K20" s="16"/>
      <c r="L20" s="16"/>
      <c r="M20" s="16">
        <v>511.57</v>
      </c>
      <c r="N20">
        <f t="shared" si="3"/>
        <v>16.809003004130684</v>
      </c>
    </row>
    <row r="21" spans="2:14" x14ac:dyDescent="0.25">
      <c r="B21" s="2">
        <v>33753</v>
      </c>
      <c r="C21" s="4">
        <v>15.0625</v>
      </c>
      <c r="D21" s="4">
        <f t="shared" si="0"/>
        <v>1.200631369294606</v>
      </c>
      <c r="E21" s="4">
        <v>18.084510000000002</v>
      </c>
      <c r="F21" s="4">
        <v>16.236293653773945</v>
      </c>
      <c r="G21" s="4">
        <f t="shared" si="1"/>
        <v>1.2835557545223253E-3</v>
      </c>
      <c r="H21" s="4">
        <f t="shared" si="2"/>
        <v>1.9333558552492525E-2</v>
      </c>
      <c r="I21" s="17">
        <f t="shared" si="4"/>
        <v>9.6392175701742744E-4</v>
      </c>
      <c r="J21" s="16"/>
      <c r="K21" s="16"/>
      <c r="L21" s="16"/>
      <c r="M21" s="16">
        <v>494.14</v>
      </c>
      <c r="N21">
        <f t="shared" si="3"/>
        <v>16.236293653773945</v>
      </c>
    </row>
    <row r="22" spans="2:14" x14ac:dyDescent="0.25">
      <c r="B22" s="2">
        <v>33785</v>
      </c>
      <c r="C22" s="4">
        <v>15.25</v>
      </c>
      <c r="D22" s="4">
        <f t="shared" si="0"/>
        <v>1.2006314754098362</v>
      </c>
      <c r="E22" s="4">
        <v>18.309630000000002</v>
      </c>
      <c r="F22" s="4">
        <v>16.438368381524604</v>
      </c>
      <c r="G22" s="4">
        <f t="shared" si="1"/>
        <v>1.0611523015846558E-7</v>
      </c>
      <c r="H22" s="4">
        <f t="shared" si="2"/>
        <v>1.6182572599166001E-6</v>
      </c>
      <c r="I22" s="17">
        <f t="shared" si="4"/>
        <v>-3.1960599028613146E-4</v>
      </c>
      <c r="J22" s="16"/>
      <c r="K22" s="16"/>
      <c r="L22" s="16"/>
      <c r="M22" s="16">
        <v>500.29</v>
      </c>
      <c r="N22">
        <f t="shared" si="3"/>
        <v>16.438368381524604</v>
      </c>
    </row>
    <row r="23" spans="2:14" x14ac:dyDescent="0.25">
      <c r="B23" s="2">
        <v>33816</v>
      </c>
      <c r="C23" s="4">
        <v>16.468700000000002</v>
      </c>
      <c r="D23" s="4">
        <f t="shared" si="0"/>
        <v>1.2006351442433221</v>
      </c>
      <c r="E23" s="4">
        <v>19.7729</v>
      </c>
      <c r="F23" s="4">
        <v>17.955407435223442</v>
      </c>
      <c r="G23" s="4">
        <f t="shared" si="1"/>
        <v>3.6688334859036331E-6</v>
      </c>
      <c r="H23" s="4">
        <f t="shared" si="2"/>
        <v>6.0420918029301172E-5</v>
      </c>
      <c r="I23" s="17">
        <f t="shared" si="4"/>
        <v>-3.1674136981318934E-4</v>
      </c>
      <c r="J23" s="16"/>
      <c r="K23" s="16"/>
      <c r="L23" s="16"/>
      <c r="M23" s="16">
        <v>546.46</v>
      </c>
      <c r="N23">
        <f t="shared" si="3"/>
        <v>17.955407435223442</v>
      </c>
    </row>
    <row r="24" spans="2:14" x14ac:dyDescent="0.25">
      <c r="B24" s="2">
        <v>33847</v>
      </c>
      <c r="C24" s="4">
        <v>16.625</v>
      </c>
      <c r="D24" s="4">
        <f t="shared" si="0"/>
        <v>1.2006315789473685</v>
      </c>
      <c r="E24" s="4">
        <v>19.9605</v>
      </c>
      <c r="F24" s="4">
        <v>18.125938790837409</v>
      </c>
      <c r="G24" s="4">
        <f t="shared" si="1"/>
        <v>-3.5652959535781292E-6</v>
      </c>
      <c r="H24" s="4">
        <f t="shared" si="2"/>
        <v>-5.9273045228236398E-5</v>
      </c>
      <c r="I24" s="17">
        <f t="shared" si="4"/>
        <v>-3.1947452177938374E-4</v>
      </c>
      <c r="J24" s="16"/>
      <c r="K24" s="16"/>
      <c r="L24" s="16"/>
      <c r="M24" s="16">
        <v>551.65</v>
      </c>
      <c r="N24">
        <f t="shared" si="3"/>
        <v>18.125938790837409</v>
      </c>
    </row>
    <row r="25" spans="2:14" x14ac:dyDescent="0.25">
      <c r="B25" s="2">
        <v>33877</v>
      </c>
      <c r="C25" s="4">
        <v>17.125</v>
      </c>
      <c r="D25" s="4">
        <f t="shared" si="0"/>
        <v>1.2002797080291971</v>
      </c>
      <c r="E25" s="4">
        <v>20.554790000000001</v>
      </c>
      <c r="F25" s="4">
        <v>18.671047690574547</v>
      </c>
      <c r="G25" s="4">
        <f t="shared" si="1"/>
        <v>-3.5187091817134863E-4</v>
      </c>
      <c r="H25" s="4">
        <f t="shared" si="2"/>
        <v>-6.0257894736843454E-3</v>
      </c>
      <c r="I25" s="17">
        <f t="shared" si="4"/>
        <v>7.5369276479753111E-4</v>
      </c>
      <c r="J25" s="16"/>
      <c r="K25" s="16"/>
      <c r="L25" s="16"/>
      <c r="M25" s="16">
        <v>568.24</v>
      </c>
      <c r="N25">
        <f t="shared" si="3"/>
        <v>18.671047690574547</v>
      </c>
    </row>
    <row r="26" spans="2:14" x14ac:dyDescent="0.25">
      <c r="B26" s="2">
        <v>33907</v>
      </c>
      <c r="C26" s="4">
        <v>16.6875</v>
      </c>
      <c r="D26" s="4">
        <f t="shared" si="0"/>
        <v>1.2002792509363296</v>
      </c>
      <c r="E26" s="4">
        <v>20.02966</v>
      </c>
      <c r="F26" s="4">
        <v>18.393071723619983</v>
      </c>
      <c r="G26" s="4">
        <f t="shared" si="1"/>
        <v>-4.5709286755624134E-7</v>
      </c>
      <c r="H26" s="4">
        <f t="shared" si="2"/>
        <v>-7.6277372273447774E-6</v>
      </c>
      <c r="I26" s="17">
        <f t="shared" si="4"/>
        <v>7.5368532227049201E-4</v>
      </c>
      <c r="J26" s="16"/>
      <c r="K26" s="16"/>
      <c r="L26" s="16"/>
      <c r="M26" s="16">
        <v>559.78</v>
      </c>
      <c r="N26">
        <f t="shared" si="3"/>
        <v>18.393071723619983</v>
      </c>
    </row>
    <row r="27" spans="2:14" x14ac:dyDescent="0.25">
      <c r="B27" s="2">
        <v>33938</v>
      </c>
      <c r="C27" s="4">
        <v>17.343700000000002</v>
      </c>
      <c r="D27" s="4">
        <f t="shared" si="0"/>
        <v>1.200283099915243</v>
      </c>
      <c r="E27" s="4">
        <v>20.817350000000001</v>
      </c>
      <c r="F27" s="4">
        <v>19.11626924521217</v>
      </c>
      <c r="G27" s="4">
        <f t="shared" si="1"/>
        <v>3.8489789133677732E-6</v>
      </c>
      <c r="H27" s="4">
        <f t="shared" si="2"/>
        <v>6.6755535579776662E-5</v>
      </c>
      <c r="I27" s="17">
        <f t="shared" si="4"/>
        <v>7.6041325129239112E-4</v>
      </c>
      <c r="J27" s="16"/>
      <c r="K27" s="16"/>
      <c r="L27" s="16"/>
      <c r="M27" s="16">
        <v>581.79</v>
      </c>
      <c r="N27">
        <f t="shared" si="3"/>
        <v>19.11626924521217</v>
      </c>
    </row>
    <row r="28" spans="2:14" x14ac:dyDescent="0.25">
      <c r="B28" s="2">
        <v>33969</v>
      </c>
      <c r="C28" s="4">
        <v>18.5</v>
      </c>
      <c r="D28" s="4">
        <f t="shared" si="0"/>
        <v>1.1985918918918919</v>
      </c>
      <c r="E28" s="4">
        <v>22.173950000000001</v>
      </c>
      <c r="F28" s="4">
        <v>20.390490048817131</v>
      </c>
      <c r="G28" s="4">
        <f t="shared" si="1"/>
        <v>-1.6912080233510984E-3</v>
      </c>
      <c r="H28" s="4">
        <f t="shared" si="2"/>
        <v>-3.1287348431995321E-2</v>
      </c>
      <c r="I28" s="17">
        <f t="shared" si="4"/>
        <v>-6.3011504503907023E-4</v>
      </c>
      <c r="J28" s="16"/>
      <c r="K28" s="16"/>
      <c r="L28" s="16"/>
      <c r="M28" s="16">
        <v>620.57000000000005</v>
      </c>
      <c r="N28">
        <f t="shared" si="3"/>
        <v>20.390490048817131</v>
      </c>
    </row>
    <row r="29" spans="2:14" x14ac:dyDescent="0.25">
      <c r="B29" s="2">
        <v>33998</v>
      </c>
      <c r="C29" s="4">
        <v>17.218700000000002</v>
      </c>
      <c r="D29" s="4">
        <f t="shared" si="0"/>
        <v>1.1985951320366808</v>
      </c>
      <c r="E29" s="4">
        <v>20.638249999999999</v>
      </c>
      <c r="F29" s="4">
        <v>19.168184378520472</v>
      </c>
      <c r="G29" s="4">
        <f t="shared" si="1"/>
        <v>3.240144788918542E-6</v>
      </c>
      <c r="H29" s="4">
        <f t="shared" si="2"/>
        <v>5.5791081076951706E-5</v>
      </c>
      <c r="I29" s="17">
        <f t="shared" si="4"/>
        <v>-6.2723928332641954E-4</v>
      </c>
      <c r="J29" s="16"/>
      <c r="K29" s="16"/>
      <c r="L29" s="16"/>
      <c r="M29" s="16">
        <v>583.37</v>
      </c>
      <c r="N29">
        <f t="shared" si="3"/>
        <v>19.168184378520472</v>
      </c>
    </row>
    <row r="30" spans="2:14" x14ac:dyDescent="0.25">
      <c r="B30" s="2">
        <v>34026</v>
      </c>
      <c r="C30" s="4">
        <v>18.625</v>
      </c>
      <c r="D30" s="4">
        <f t="shared" si="0"/>
        <v>1.1985916778523489</v>
      </c>
      <c r="E30" s="4">
        <v>22.32377</v>
      </c>
      <c r="F30" s="4">
        <v>20.733852797596704</v>
      </c>
      <c r="G30" s="4">
        <f t="shared" si="1"/>
        <v>-3.4541843318969256E-6</v>
      </c>
      <c r="H30" s="4">
        <f t="shared" si="2"/>
        <v>-6.433418318158024E-5</v>
      </c>
      <c r="I30" s="17">
        <f t="shared" si="4"/>
        <v>-6.3011933651491159E-4</v>
      </c>
      <c r="J30" s="16"/>
      <c r="K30" s="16"/>
      <c r="L30" s="16"/>
      <c r="M30" s="16">
        <v>631.02</v>
      </c>
      <c r="N30">
        <f t="shared" si="3"/>
        <v>20.733852797596704</v>
      </c>
    </row>
    <row r="31" spans="2:14" x14ac:dyDescent="0.25">
      <c r="B31" s="2">
        <v>34059</v>
      </c>
      <c r="C31" s="4">
        <v>19.531200000000002</v>
      </c>
      <c r="D31" s="4">
        <f t="shared" si="0"/>
        <v>1.198595068403375</v>
      </c>
      <c r="E31" s="4">
        <v>23.41</v>
      </c>
      <c r="F31" s="4">
        <v>21.742583552384541</v>
      </c>
      <c r="G31" s="4">
        <f t="shared" si="1"/>
        <v>3.3905510261611482E-6</v>
      </c>
      <c r="H31" s="4">
        <f t="shared" si="2"/>
        <v>6.6221530202158628E-5</v>
      </c>
      <c r="I31" s="17">
        <f t="shared" si="4"/>
        <v>-6.2445103041741667E-4</v>
      </c>
      <c r="J31" s="16"/>
      <c r="K31" s="16"/>
      <c r="L31" s="16"/>
      <c r="M31" s="16">
        <v>661.72</v>
      </c>
      <c r="N31">
        <f t="shared" si="3"/>
        <v>21.742583552384541</v>
      </c>
    </row>
    <row r="32" spans="2:14" x14ac:dyDescent="0.25">
      <c r="B32" s="2">
        <v>34089</v>
      </c>
      <c r="C32" s="4">
        <v>19.3125</v>
      </c>
      <c r="D32" s="4">
        <f t="shared" si="0"/>
        <v>1.1994915210355988</v>
      </c>
      <c r="E32" s="4">
        <v>23.165179999999999</v>
      </c>
      <c r="F32" s="4">
        <v>21.711697333834032</v>
      </c>
      <c r="G32" s="4">
        <f t="shared" si="1"/>
        <v>8.9645263222370986E-4</v>
      </c>
      <c r="H32" s="4">
        <f t="shared" si="2"/>
        <v>1.7312741459820397E-2</v>
      </c>
      <c r="I32" s="17">
        <f t="shared" si="4"/>
        <v>1.1982136782395791E-4</v>
      </c>
      <c r="J32" s="16"/>
      <c r="K32" s="16"/>
      <c r="L32" s="16"/>
      <c r="M32" s="16">
        <v>660.78</v>
      </c>
      <c r="N32">
        <f t="shared" si="3"/>
        <v>21.711697333834032</v>
      </c>
    </row>
    <row r="33" spans="2:14" x14ac:dyDescent="0.25">
      <c r="B33" s="2">
        <v>34120</v>
      </c>
      <c r="C33" s="4">
        <v>19.1875</v>
      </c>
      <c r="D33" s="4">
        <f t="shared" si="0"/>
        <v>1.1994918566775246</v>
      </c>
      <c r="E33" s="4">
        <v>23.015250000000002</v>
      </c>
      <c r="F33" s="4">
        <v>21.571066466391297</v>
      </c>
      <c r="G33" s="4">
        <f t="shared" si="1"/>
        <v>3.3564192580826102E-7</v>
      </c>
      <c r="H33" s="4">
        <f t="shared" si="2"/>
        <v>6.4401294514460083E-6</v>
      </c>
      <c r="I33" s="17">
        <f t="shared" si="4"/>
        <v>-9.4909448996904899E-4</v>
      </c>
      <c r="J33" s="16"/>
      <c r="K33" s="16"/>
      <c r="L33" s="16"/>
      <c r="M33" s="16">
        <v>656.5</v>
      </c>
      <c r="N33">
        <f t="shared" si="3"/>
        <v>21.571066466391297</v>
      </c>
    </row>
    <row r="34" spans="2:14" x14ac:dyDescent="0.25">
      <c r="B34" s="2">
        <v>34150</v>
      </c>
      <c r="C34" s="4">
        <v>19.375</v>
      </c>
      <c r="D34" s="4">
        <f t="shared" si="0"/>
        <v>1.2000614193548387</v>
      </c>
      <c r="E34" s="4">
        <v>23.251189999999998</v>
      </c>
      <c r="F34" s="4">
        <v>21.781684190762306</v>
      </c>
      <c r="G34" s="4">
        <f t="shared" si="1"/>
        <v>5.6956267731411714E-4</v>
      </c>
      <c r="H34" s="4">
        <f t="shared" si="2"/>
        <v>1.103527687296102E-2</v>
      </c>
      <c r="I34" s="17">
        <f t="shared" si="4"/>
        <v>-4.7479686037954494E-4</v>
      </c>
      <c r="J34" s="16"/>
      <c r="K34" s="16"/>
      <c r="L34" s="16"/>
      <c r="M34" s="16">
        <v>662.91</v>
      </c>
      <c r="N34">
        <f t="shared" si="3"/>
        <v>21.781684190762306</v>
      </c>
    </row>
    <row r="35" spans="2:14" x14ac:dyDescent="0.25">
      <c r="B35" s="2">
        <v>34180</v>
      </c>
      <c r="C35" s="4">
        <v>20.25</v>
      </c>
      <c r="D35" s="4">
        <f t="shared" si="0"/>
        <v>1.2000617283950616</v>
      </c>
      <c r="E35" s="4">
        <v>24.30125</v>
      </c>
      <c r="F35" s="4">
        <v>22.986575291025172</v>
      </c>
      <c r="G35" s="4">
        <f t="shared" si="1"/>
        <v>3.0904022296773803E-7</v>
      </c>
      <c r="H35" s="4">
        <f t="shared" si="2"/>
        <v>6.2580645150966951E-6</v>
      </c>
      <c r="I35" s="17">
        <f t="shared" si="4"/>
        <v>-4.7759375611300392E-4</v>
      </c>
      <c r="J35" s="16"/>
      <c r="K35" s="16"/>
      <c r="L35" s="16"/>
      <c r="M35" s="16">
        <v>699.58</v>
      </c>
      <c r="N35">
        <f t="shared" si="3"/>
        <v>22.986575291025172</v>
      </c>
    </row>
    <row r="36" spans="2:14" x14ac:dyDescent="0.25">
      <c r="B36" s="2">
        <v>34212</v>
      </c>
      <c r="C36" s="4">
        <v>22.75</v>
      </c>
      <c r="D36" s="4">
        <f t="shared" si="0"/>
        <v>1.1967538461538463</v>
      </c>
      <c r="E36" s="4">
        <v>27.226150000000001</v>
      </c>
      <c r="F36" s="4">
        <v>25.824493052947819</v>
      </c>
      <c r="G36" s="4">
        <f t="shared" si="1"/>
        <v>-3.3078822412153652E-3</v>
      </c>
      <c r="H36" s="4">
        <f t="shared" si="2"/>
        <v>-7.5254320987649559E-2</v>
      </c>
      <c r="I36" s="17">
        <f t="shared" si="4"/>
        <v>-3.2297441292706841E-3</v>
      </c>
      <c r="J36" s="16"/>
      <c r="K36" s="16"/>
      <c r="L36" s="16"/>
      <c r="M36" s="16">
        <v>785.95</v>
      </c>
      <c r="N36">
        <f t="shared" si="3"/>
        <v>25.824493052947819</v>
      </c>
    </row>
    <row r="37" spans="2:14" x14ac:dyDescent="0.25">
      <c r="B37" s="2">
        <v>34242</v>
      </c>
      <c r="C37" s="4">
        <v>21.5</v>
      </c>
      <c r="D37" s="4">
        <f t="shared" si="0"/>
        <v>1.196753953488372</v>
      </c>
      <c r="E37" s="4">
        <v>25.73021</v>
      </c>
      <c r="F37" s="4">
        <v>24.405369883589948</v>
      </c>
      <c r="G37" s="4">
        <f t="shared" si="1"/>
        <v>1.073345257118774E-7</v>
      </c>
      <c r="H37" s="4">
        <f t="shared" si="2"/>
        <v>2.3076923028053642E-6</v>
      </c>
      <c r="I37" s="17">
        <f t="shared" si="4"/>
        <v>-2.9374440951053238E-3</v>
      </c>
      <c r="J37" s="16"/>
      <c r="K37" s="16"/>
      <c r="L37" s="16"/>
      <c r="M37" s="16">
        <v>742.76</v>
      </c>
      <c r="N37">
        <f t="shared" si="3"/>
        <v>24.405369883589948</v>
      </c>
    </row>
    <row r="38" spans="2:14" x14ac:dyDescent="0.25">
      <c r="B38" s="2">
        <v>34271</v>
      </c>
      <c r="C38" s="4">
        <v>22.125</v>
      </c>
      <c r="D38" s="4">
        <f t="shared" si="0"/>
        <v>1.1967538983050847</v>
      </c>
      <c r="E38" s="4">
        <v>26.478180000000002</v>
      </c>
      <c r="F38" s="4">
        <v>25.334913631242973</v>
      </c>
      <c r="G38" s="4">
        <f t="shared" si="1"/>
        <v>-5.5183287273052883E-8</v>
      </c>
      <c r="H38" s="4">
        <f t="shared" si="2"/>
        <v>-1.220930230916295E-6</v>
      </c>
      <c r="I38" s="17">
        <f t="shared" si="4"/>
        <v>-2.9371103670206011E-3</v>
      </c>
      <c r="J38" s="16"/>
      <c r="K38" s="16"/>
      <c r="L38" s="16"/>
      <c r="M38" s="16">
        <v>771.05000000000007</v>
      </c>
      <c r="N38">
        <f t="shared" si="3"/>
        <v>25.334913631242973</v>
      </c>
    </row>
    <row r="39" spans="2:14" x14ac:dyDescent="0.25">
      <c r="B39" s="2">
        <v>34303</v>
      </c>
      <c r="C39" s="4">
        <v>21.25</v>
      </c>
      <c r="D39" s="4">
        <f t="shared" si="0"/>
        <v>1.1987999999999999</v>
      </c>
      <c r="E39" s="4">
        <v>25.474499999999999</v>
      </c>
      <c r="F39" s="4">
        <v>24.332754412316948</v>
      </c>
      <c r="G39" s="4">
        <f t="shared" si="1"/>
        <v>2.0461016949151478E-3</v>
      </c>
      <c r="H39" s="4">
        <f t="shared" si="2"/>
        <v>4.3479661016946891E-2</v>
      </c>
      <c r="I39" s="17">
        <f t="shared" si="4"/>
        <v>-1.2356250915703804E-3</v>
      </c>
      <c r="J39" s="16"/>
      <c r="K39" s="16"/>
      <c r="L39" s="16"/>
      <c r="M39" s="16">
        <v>740.55000000000007</v>
      </c>
      <c r="N39">
        <f t="shared" si="3"/>
        <v>24.332754412316948</v>
      </c>
    </row>
    <row r="40" spans="2:14" x14ac:dyDescent="0.25">
      <c r="B40" s="2">
        <v>34334</v>
      </c>
      <c r="C40" s="4">
        <v>20.75</v>
      </c>
      <c r="D40" s="4">
        <f t="shared" si="0"/>
        <v>1.1987995180722892</v>
      </c>
      <c r="E40" s="4">
        <v>24.87509</v>
      </c>
      <c r="F40" s="4">
        <v>23.760373638753297</v>
      </c>
      <c r="G40" s="4">
        <f t="shared" si="1"/>
        <v>-4.8192771062716133E-7</v>
      </c>
      <c r="H40" s="4">
        <f t="shared" si="2"/>
        <v>-9.9999999955135976E-6</v>
      </c>
      <c r="I40" s="17">
        <f t="shared" si="4"/>
        <v>1.7322508336814479E-4</v>
      </c>
      <c r="J40" s="16"/>
      <c r="K40" s="16"/>
      <c r="L40" s="16"/>
      <c r="M40" s="16">
        <v>723.13</v>
      </c>
      <c r="N40">
        <f t="shared" si="3"/>
        <v>23.760373638753297</v>
      </c>
    </row>
    <row r="41" spans="2:14" x14ac:dyDescent="0.25">
      <c r="B41" s="2">
        <v>34365</v>
      </c>
      <c r="C41" s="4">
        <v>20.9375</v>
      </c>
      <c r="D41" s="4">
        <f t="shared" si="0"/>
        <v>1.1987997611940298</v>
      </c>
      <c r="E41" s="4">
        <v>25.099869999999999</v>
      </c>
      <c r="F41" s="4">
        <v>24.19770935035675</v>
      </c>
      <c r="G41" s="4">
        <f t="shared" si="1"/>
        <v>2.4312174051743796E-7</v>
      </c>
      <c r="H41" s="4">
        <f t="shared" si="2"/>
        <v>5.0903614420838572E-6</v>
      </c>
      <c r="I41" s="17">
        <f t="shared" si="4"/>
        <v>1.7072416855334893E-4</v>
      </c>
      <c r="J41" s="16"/>
      <c r="K41" s="16"/>
      <c r="L41" s="16"/>
      <c r="M41" s="16">
        <v>736.44</v>
      </c>
      <c r="N41">
        <f t="shared" si="3"/>
        <v>24.19770935035675</v>
      </c>
    </row>
    <row r="42" spans="2:14" x14ac:dyDescent="0.25">
      <c r="B42" s="2">
        <v>34393</v>
      </c>
      <c r="C42" s="4">
        <v>19.5625</v>
      </c>
      <c r="D42" s="4">
        <f t="shared" si="0"/>
        <v>1.1987997444089458</v>
      </c>
      <c r="E42" s="4">
        <v>23.451520000000002</v>
      </c>
      <c r="F42" s="4">
        <v>22.608711978971094</v>
      </c>
      <c r="G42" s="4">
        <f t="shared" si="1"/>
        <v>-1.6785083989390159E-8</v>
      </c>
      <c r="H42" s="4">
        <f t="shared" si="2"/>
        <v>-3.2835820554244499E-7</v>
      </c>
      <c r="I42" s="17">
        <f t="shared" si="4"/>
        <v>1.735925256629578E-4</v>
      </c>
      <c r="J42" s="16"/>
      <c r="K42" s="16"/>
      <c r="L42" s="16"/>
      <c r="M42" s="16">
        <v>688.08</v>
      </c>
      <c r="N42">
        <f t="shared" si="3"/>
        <v>22.608711978971094</v>
      </c>
    </row>
    <row r="43" spans="2:14" x14ac:dyDescent="0.25">
      <c r="B43" s="2">
        <v>34424</v>
      </c>
      <c r="C43" s="4">
        <v>20.1875</v>
      </c>
      <c r="D43" s="4">
        <f t="shared" si="0"/>
        <v>1.1987997523219815</v>
      </c>
      <c r="E43" s="4">
        <v>24.200770000000002</v>
      </c>
      <c r="F43" s="4">
        <v>23.330923770184015</v>
      </c>
      <c r="G43" s="4">
        <f t="shared" si="1"/>
        <v>7.9130357821810549E-9</v>
      </c>
      <c r="H43" s="4">
        <f t="shared" si="2"/>
        <v>1.5974440985278004E-7</v>
      </c>
      <c r="I43" s="17">
        <f t="shared" si="4"/>
        <v>1.7076986548847373E-4</v>
      </c>
      <c r="J43" s="16"/>
      <c r="K43" s="16"/>
      <c r="L43" s="16"/>
      <c r="M43" s="16">
        <v>710.06000000000006</v>
      </c>
      <c r="N43">
        <f t="shared" si="3"/>
        <v>23.330923770184015</v>
      </c>
    </row>
    <row r="44" spans="2:14" x14ac:dyDescent="0.25">
      <c r="B44" s="2">
        <v>34453</v>
      </c>
      <c r="C44" s="4">
        <v>20.75</v>
      </c>
      <c r="D44" s="4">
        <f t="shared" si="0"/>
        <v>1.1987995180722892</v>
      </c>
      <c r="E44" s="4">
        <v>24.87509</v>
      </c>
      <c r="F44" s="4">
        <v>24.226295531355625</v>
      </c>
      <c r="G44" s="4">
        <f t="shared" si="1"/>
        <v>-2.3424969231022885E-7</v>
      </c>
      <c r="H44" s="4">
        <f t="shared" si="2"/>
        <v>-4.8606811154372487E-6</v>
      </c>
      <c r="I44" s="17">
        <f t="shared" si="4"/>
        <v>-5.7691359311329293E-4</v>
      </c>
      <c r="J44" s="16"/>
      <c r="K44" s="16"/>
      <c r="L44" s="16"/>
      <c r="M44" s="16">
        <v>737.31000000000006</v>
      </c>
      <c r="N44">
        <f t="shared" si="3"/>
        <v>24.226295531355625</v>
      </c>
    </row>
    <row r="45" spans="2:14" x14ac:dyDescent="0.25">
      <c r="B45" s="2">
        <v>34485</v>
      </c>
      <c r="C45" s="4">
        <v>20.5625</v>
      </c>
      <c r="D45" s="4">
        <f t="shared" si="0"/>
        <v>1.1987997568389057</v>
      </c>
      <c r="E45" s="4">
        <v>24.650320000000001</v>
      </c>
      <c r="F45" s="4">
        <v>24.007463387157351</v>
      </c>
      <c r="G45" s="4">
        <f t="shared" si="1"/>
        <v>2.387666164782587E-7</v>
      </c>
      <c r="H45" s="4">
        <f t="shared" si="2"/>
        <v>4.9096385513341945E-6</v>
      </c>
      <c r="I45" s="17">
        <f t="shared" si="4"/>
        <v>-5.7699419530521379E-4</v>
      </c>
      <c r="J45" s="16"/>
      <c r="K45" s="16"/>
      <c r="L45" s="16"/>
      <c r="M45" s="16">
        <v>730.65</v>
      </c>
      <c r="N45">
        <f t="shared" si="3"/>
        <v>24.007463387157351</v>
      </c>
    </row>
    <row r="46" spans="2:14" x14ac:dyDescent="0.25">
      <c r="B46" s="2">
        <v>34515</v>
      </c>
      <c r="C46" s="4">
        <v>21.75</v>
      </c>
      <c r="D46" s="4">
        <f t="shared" si="0"/>
        <v>1.2004675862068968</v>
      </c>
      <c r="E46" s="4">
        <v>26.110170000000004</v>
      </c>
      <c r="F46" s="4">
        <v>25.39405745399926</v>
      </c>
      <c r="G46" s="4">
        <f t="shared" si="1"/>
        <v>1.6678293679910361E-3</v>
      </c>
      <c r="H46" s="4">
        <f t="shared" si="2"/>
        <v>3.6275288753805035E-2</v>
      </c>
      <c r="I46" s="17">
        <f t="shared" si="4"/>
        <v>3.3845505363916395E-4</v>
      </c>
      <c r="J46" s="16"/>
      <c r="K46" s="16"/>
      <c r="L46" s="16"/>
      <c r="M46" s="16">
        <v>772.85</v>
      </c>
      <c r="N46">
        <f t="shared" si="3"/>
        <v>25.39405745399926</v>
      </c>
    </row>
    <row r="47" spans="2:14" x14ac:dyDescent="0.25">
      <c r="B47" s="2">
        <v>34544</v>
      </c>
      <c r="C47" s="4">
        <v>21</v>
      </c>
      <c r="D47" s="4">
        <f t="shared" si="0"/>
        <v>1.2004676190476191</v>
      </c>
      <c r="E47" s="4">
        <v>25.209820000000001</v>
      </c>
      <c r="F47" s="4">
        <v>24.743475403680073</v>
      </c>
      <c r="G47" s="4">
        <f t="shared" si="1"/>
        <v>3.2840722363758346E-8</v>
      </c>
      <c r="H47" s="4">
        <f t="shared" si="2"/>
        <v>6.8965516963892526E-7</v>
      </c>
      <c r="I47" s="17">
        <f t="shared" si="4"/>
        <v>3.382248120689102E-4</v>
      </c>
      <c r="J47" s="16"/>
      <c r="K47" s="16"/>
      <c r="L47" s="16"/>
      <c r="M47" s="16">
        <v>753.05000000000007</v>
      </c>
      <c r="N47">
        <f t="shared" si="3"/>
        <v>24.743475403680073</v>
      </c>
    </row>
    <row r="48" spans="2:14" x14ac:dyDescent="0.25">
      <c r="B48" s="2">
        <v>34577</v>
      </c>
      <c r="C48" s="4">
        <v>20.6875</v>
      </c>
      <c r="D48" s="4">
        <f t="shared" si="0"/>
        <v>1.2008836253776436</v>
      </c>
      <c r="E48" s="4">
        <v>24.84328</v>
      </c>
      <c r="F48" s="4">
        <v>24.375140818625621</v>
      </c>
      <c r="G48" s="4">
        <f t="shared" si="1"/>
        <v>4.1600633002447651E-4</v>
      </c>
      <c r="H48" s="4">
        <f t="shared" si="2"/>
        <v>8.6061309523813578E-3</v>
      </c>
      <c r="I48" s="17">
        <f t="shared" si="4"/>
        <v>3.4508175904925942E-3</v>
      </c>
      <c r="J48" s="16"/>
      <c r="K48" s="16"/>
      <c r="L48" s="16"/>
      <c r="M48" s="16">
        <v>741.84</v>
      </c>
      <c r="N48">
        <f t="shared" si="3"/>
        <v>24.375140818625621</v>
      </c>
    </row>
    <row r="49" spans="2:14" x14ac:dyDescent="0.25">
      <c r="B49" s="2">
        <v>34607</v>
      </c>
      <c r="C49" s="4">
        <v>21.25</v>
      </c>
      <c r="D49" s="4">
        <f t="shared" si="0"/>
        <v>1.2036277647058824</v>
      </c>
      <c r="E49" s="4">
        <v>25.577090000000002</v>
      </c>
      <c r="F49" s="4">
        <v>25.038208787082247</v>
      </c>
      <c r="G49" s="4">
        <f t="shared" si="1"/>
        <v>2.7441393282388038E-3</v>
      </c>
      <c r="H49" s="4">
        <f t="shared" si="2"/>
        <v>5.8312960725074581E-2</v>
      </c>
      <c r="I49" s="17">
        <f t="shared" si="4"/>
        <v>5.7437129808297627E-3</v>
      </c>
      <c r="J49" s="16"/>
      <c r="K49" s="16"/>
      <c r="L49" s="16"/>
      <c r="M49" s="16">
        <v>762.02</v>
      </c>
      <c r="N49">
        <f t="shared" si="3"/>
        <v>25.038208787082247</v>
      </c>
    </row>
    <row r="50" spans="2:14" x14ac:dyDescent="0.25">
      <c r="B50" s="2">
        <v>34638</v>
      </c>
      <c r="C50" s="4">
        <v>20.9375</v>
      </c>
      <c r="D50" s="4">
        <f t="shared" si="0"/>
        <v>1.2036279402985073</v>
      </c>
      <c r="E50" s="4">
        <v>25.200959999999998</v>
      </c>
      <c r="F50" s="4">
        <v>24.913349605707857</v>
      </c>
      <c r="G50" s="4">
        <f t="shared" si="1"/>
        <v>1.7559262488475724E-7</v>
      </c>
      <c r="H50" s="4">
        <f t="shared" si="2"/>
        <v>3.6764705835246048E-6</v>
      </c>
      <c r="I50" s="17">
        <f t="shared" si="4"/>
        <v>5.7439060805717368E-3</v>
      </c>
      <c r="J50" s="16"/>
      <c r="K50" s="16"/>
      <c r="L50" s="16"/>
      <c r="M50" s="16">
        <v>758.22</v>
      </c>
      <c r="N50">
        <f t="shared" si="3"/>
        <v>24.913349605707857</v>
      </c>
    </row>
    <row r="51" spans="2:14" x14ac:dyDescent="0.25">
      <c r="B51" s="2">
        <v>34668</v>
      </c>
      <c r="C51" s="4">
        <v>20.6875</v>
      </c>
      <c r="D51" s="4">
        <f t="shared" si="0"/>
        <v>1.1993092447129909</v>
      </c>
      <c r="E51" s="4">
        <v>24.81071</v>
      </c>
      <c r="F51" s="4">
        <v>24.615987607960953</v>
      </c>
      <c r="G51" s="4">
        <f t="shared" si="1"/>
        <v>-4.3186955855163411E-3</v>
      </c>
      <c r="H51" s="4">
        <f t="shared" si="2"/>
        <v>-8.9343014925369307E-2</v>
      </c>
      <c r="I51" s="17">
        <f t="shared" si="4"/>
        <v>4.2479538954887097E-4</v>
      </c>
      <c r="J51" s="16"/>
      <c r="K51" s="16"/>
      <c r="L51" s="16"/>
      <c r="M51" s="16">
        <v>749.17</v>
      </c>
      <c r="N51">
        <f t="shared" si="3"/>
        <v>24.615987607960953</v>
      </c>
    </row>
    <row r="52" spans="2:14" x14ac:dyDescent="0.25">
      <c r="B52" s="2">
        <v>34698</v>
      </c>
      <c r="C52" s="4">
        <v>20.1875</v>
      </c>
      <c r="D52" s="4">
        <f t="shared" si="0"/>
        <v>1.1993094736842105</v>
      </c>
      <c r="E52" s="4">
        <v>24.21106</v>
      </c>
      <c r="F52" s="4">
        <v>24.020935035674061</v>
      </c>
      <c r="G52" s="4">
        <f t="shared" si="1"/>
        <v>2.2897121954024158E-7</v>
      </c>
      <c r="H52" s="4">
        <f t="shared" si="2"/>
        <v>4.6223564944686268E-6</v>
      </c>
      <c r="I52" s="17">
        <f t="shared" si="4"/>
        <v>4.2538856934259961E-4</v>
      </c>
      <c r="J52" s="16"/>
      <c r="K52" s="16"/>
      <c r="L52" s="16"/>
      <c r="M52" s="16">
        <v>731.06000000000006</v>
      </c>
      <c r="N52">
        <f t="shared" si="3"/>
        <v>24.020935035674061</v>
      </c>
    </row>
    <row r="53" spans="2:14" x14ac:dyDescent="0.25">
      <c r="B53" s="2">
        <v>34730</v>
      </c>
      <c r="C53" s="4">
        <v>21.3125</v>
      </c>
      <c r="D53" s="4">
        <f t="shared" si="0"/>
        <v>1.1993097947214078</v>
      </c>
      <c r="E53" s="4">
        <v>25.560290000000002</v>
      </c>
      <c r="F53" s="4">
        <v>25.610260983852807</v>
      </c>
      <c r="G53" s="4">
        <f t="shared" si="1"/>
        <v>3.2103719727061275E-7</v>
      </c>
      <c r="H53" s="4">
        <f t="shared" si="2"/>
        <v>6.8421052668299343E-6</v>
      </c>
      <c r="I53" s="17">
        <f t="shared" si="4"/>
        <v>4.2545347762668051E-4</v>
      </c>
      <c r="J53" s="16"/>
      <c r="K53" s="16"/>
      <c r="L53" s="16"/>
      <c r="M53" s="16">
        <v>779.43000000000006</v>
      </c>
      <c r="N53">
        <f t="shared" si="3"/>
        <v>25.610260983852807</v>
      </c>
    </row>
    <row r="54" spans="2:14" x14ac:dyDescent="0.25">
      <c r="B54" s="2">
        <v>34758</v>
      </c>
      <c r="C54" s="4">
        <v>20.8125</v>
      </c>
      <c r="D54" s="4">
        <f t="shared" si="0"/>
        <v>1.1993095495495496</v>
      </c>
      <c r="E54" s="4">
        <v>24.960630000000002</v>
      </c>
      <c r="F54" s="4">
        <v>25.009294029290281</v>
      </c>
      <c r="G54" s="4">
        <f t="shared" si="1"/>
        <v>-2.4517185814865172E-7</v>
      </c>
      <c r="H54" s="4">
        <f t="shared" si="2"/>
        <v>-5.102639297718814E-6</v>
      </c>
      <c r="I54" s="17">
        <f t="shared" si="4"/>
        <v>4.2526297071843189E-4</v>
      </c>
      <c r="J54" s="16"/>
      <c r="K54" s="16"/>
      <c r="L54" s="16"/>
      <c r="M54" s="16">
        <v>761.14</v>
      </c>
      <c r="N54">
        <f t="shared" si="3"/>
        <v>25.009294029290281</v>
      </c>
    </row>
    <row r="55" spans="2:14" x14ac:dyDescent="0.25">
      <c r="B55" s="2">
        <v>34789</v>
      </c>
      <c r="C55" s="4">
        <v>21</v>
      </c>
      <c r="D55" s="4">
        <f t="shared" si="0"/>
        <v>1.1993095238095239</v>
      </c>
      <c r="E55" s="4">
        <v>25.185500000000001</v>
      </c>
      <c r="F55" s="4">
        <v>25.234697709350364</v>
      </c>
      <c r="G55" s="4">
        <f t="shared" si="1"/>
        <v>-2.5740025666465272E-8</v>
      </c>
      <c r="H55" s="4">
        <f t="shared" si="2"/>
        <v>-5.405405389957707E-7</v>
      </c>
      <c r="I55" s="17">
        <f t="shared" si="4"/>
        <v>4.252348956153007E-4</v>
      </c>
      <c r="J55" s="16"/>
      <c r="K55" s="16"/>
      <c r="L55" s="16"/>
      <c r="M55" s="16">
        <v>768</v>
      </c>
      <c r="N55">
        <f t="shared" si="3"/>
        <v>25.234697709350364</v>
      </c>
    </row>
    <row r="56" spans="2:14" x14ac:dyDescent="0.25">
      <c r="B56" s="2">
        <v>34817</v>
      </c>
      <c r="C56" s="4">
        <v>22.0625</v>
      </c>
      <c r="D56" s="4">
        <f t="shared" si="0"/>
        <v>1.2151415297450425</v>
      </c>
      <c r="E56" s="4">
        <v>26.809060000000002</v>
      </c>
      <c r="F56" s="4">
        <v>26.770137063462268</v>
      </c>
      <c r="G56" s="4">
        <f t="shared" si="1"/>
        <v>1.5832005935518589E-2</v>
      </c>
      <c r="H56" s="4">
        <f t="shared" si="2"/>
        <v>0.34929363095237886</v>
      </c>
      <c r="I56" s="17">
        <f t="shared" si="4"/>
        <v>1.3631980515834474E-2</v>
      </c>
      <c r="J56" s="16"/>
      <c r="K56" s="16"/>
      <c r="L56" s="16"/>
      <c r="M56" s="16">
        <v>814.73</v>
      </c>
      <c r="N56">
        <f t="shared" si="3"/>
        <v>26.770137063462268</v>
      </c>
    </row>
    <row r="57" spans="2:14" x14ac:dyDescent="0.25">
      <c r="B57" s="2">
        <v>34850</v>
      </c>
      <c r="C57" s="4">
        <v>22.5</v>
      </c>
      <c r="D57" s="4">
        <f t="shared" si="0"/>
        <v>1.2154937777777779</v>
      </c>
      <c r="E57" s="4">
        <v>27.348610000000001</v>
      </c>
      <c r="F57" s="4">
        <v>27.301117161096517</v>
      </c>
      <c r="G57" s="4">
        <f t="shared" si="1"/>
        <v>3.5224803273536942E-4</v>
      </c>
      <c r="H57" s="4">
        <f t="shared" si="2"/>
        <v>7.925580736545812E-3</v>
      </c>
      <c r="I57" s="17">
        <f t="shared" si="4"/>
        <v>1.3925612550082844E-2</v>
      </c>
      <c r="J57" s="16"/>
      <c r="K57" s="16"/>
      <c r="L57" s="16"/>
      <c r="M57" s="16">
        <v>830.89</v>
      </c>
      <c r="N57">
        <f t="shared" si="3"/>
        <v>27.301117161096517</v>
      </c>
    </row>
    <row r="58" spans="2:14" x14ac:dyDescent="0.25">
      <c r="B58" s="2">
        <v>34880</v>
      </c>
      <c r="C58" s="4">
        <v>23.8125</v>
      </c>
      <c r="D58" s="4">
        <f t="shared" si="0"/>
        <v>1.2154935433070866</v>
      </c>
      <c r="E58" s="4">
        <v>28.943940000000001</v>
      </c>
      <c r="F58" s="4">
        <v>28.893728877206168</v>
      </c>
      <c r="G58" s="4">
        <f t="shared" si="1"/>
        <v>-2.3447069130710929E-7</v>
      </c>
      <c r="H58" s="4">
        <f t="shared" si="2"/>
        <v>-5.58333333675054E-6</v>
      </c>
      <c r="I58" s="17">
        <f t="shared" si="4"/>
        <v>1.251675369900429E-2</v>
      </c>
      <c r="J58" s="16"/>
      <c r="K58" s="16"/>
      <c r="L58" s="16"/>
      <c r="M58" s="16">
        <v>879.36</v>
      </c>
      <c r="N58">
        <f t="shared" si="3"/>
        <v>28.893728877206168</v>
      </c>
    </row>
    <row r="59" spans="2:14" x14ac:dyDescent="0.25">
      <c r="B59" s="2">
        <v>34911</v>
      </c>
      <c r="C59" s="4">
        <v>24.0625</v>
      </c>
      <c r="D59" s="4">
        <f t="shared" si="0"/>
        <v>1.2154938181818182</v>
      </c>
      <c r="E59" s="4">
        <v>29.247820000000001</v>
      </c>
      <c r="F59" s="4">
        <v>29.452638002253106</v>
      </c>
      <c r="G59" s="4">
        <f t="shared" si="1"/>
        <v>2.7487473164278242E-7</v>
      </c>
      <c r="H59" s="4">
        <f t="shared" si="2"/>
        <v>6.614173230154452E-6</v>
      </c>
      <c r="I59" s="17">
        <f t="shared" si="4"/>
        <v>1.2516954973029515E-2</v>
      </c>
      <c r="J59" s="16"/>
      <c r="K59" s="16"/>
      <c r="L59" s="16"/>
      <c r="M59" s="16">
        <v>896.37</v>
      </c>
      <c r="N59">
        <f t="shared" si="3"/>
        <v>29.452638002253106</v>
      </c>
    </row>
    <row r="60" spans="2:14" x14ac:dyDescent="0.25">
      <c r="B60" s="2">
        <v>34942</v>
      </c>
      <c r="C60" s="4">
        <v>25.3125</v>
      </c>
      <c r="D60" s="4">
        <f t="shared" si="0"/>
        <v>1.2154935308641974</v>
      </c>
      <c r="E60" s="4">
        <v>30.76718</v>
      </c>
      <c r="F60" s="4">
        <v>30.982491550882472</v>
      </c>
      <c r="G60" s="4">
        <f t="shared" si="1"/>
        <v>-2.873176208062489E-7</v>
      </c>
      <c r="H60" s="4">
        <f t="shared" si="2"/>
        <v>-7.2727272766581752E-6</v>
      </c>
      <c r="I60" s="17">
        <f t="shared" si="4"/>
        <v>1.2165962777583417E-2</v>
      </c>
      <c r="J60" s="16"/>
      <c r="K60" s="16"/>
      <c r="L60" s="16"/>
      <c r="M60" s="16">
        <v>942.93000000000006</v>
      </c>
      <c r="N60">
        <f t="shared" si="3"/>
        <v>30.982491550882472</v>
      </c>
    </row>
    <row r="61" spans="2:14" x14ac:dyDescent="0.25">
      <c r="B61" s="2">
        <v>34971</v>
      </c>
      <c r="C61" s="4">
        <v>27.5</v>
      </c>
      <c r="D61" s="4">
        <f t="shared" si="0"/>
        <v>1.218745818181818</v>
      </c>
      <c r="E61" s="4">
        <v>33.515509999999999</v>
      </c>
      <c r="F61" s="4">
        <v>33.660063837776953</v>
      </c>
      <c r="G61" s="4">
        <f t="shared" si="1"/>
        <v>3.2522873176206168E-3</v>
      </c>
      <c r="H61" s="4">
        <f t="shared" si="2"/>
        <v>8.9437901234566963E-2</v>
      </c>
      <c r="I61" s="17">
        <f t="shared" si="4"/>
        <v>1.2560406065101004E-2</v>
      </c>
      <c r="J61" s="16"/>
      <c r="K61" s="16"/>
      <c r="L61" s="16"/>
      <c r="M61" s="16">
        <v>1024.42</v>
      </c>
      <c r="N61">
        <f t="shared" si="3"/>
        <v>33.660063837776953</v>
      </c>
    </row>
    <row r="62" spans="2:14" x14ac:dyDescent="0.25">
      <c r="B62" s="2">
        <v>35003</v>
      </c>
      <c r="C62" s="4">
        <v>27.9375</v>
      </c>
      <c r="D62" s="4">
        <f t="shared" si="0"/>
        <v>1.2187457718120804</v>
      </c>
      <c r="E62" s="4">
        <v>34.04871</v>
      </c>
      <c r="F62" s="4">
        <v>34.45489110026287</v>
      </c>
      <c r="G62" s="4">
        <f t="shared" si="1"/>
        <v>-4.6369737605189698E-8</v>
      </c>
      <c r="H62" s="4">
        <f t="shared" si="2"/>
        <v>-1.2954545443449872E-6</v>
      </c>
      <c r="I62" s="17">
        <f t="shared" si="4"/>
        <v>1.2560219821603491E-2</v>
      </c>
      <c r="J62" s="16"/>
      <c r="K62" s="16"/>
      <c r="L62" s="16"/>
      <c r="M62" s="16">
        <v>1048.6100000000001</v>
      </c>
      <c r="N62">
        <f t="shared" si="3"/>
        <v>34.45489110026287</v>
      </c>
    </row>
    <row r="63" spans="2:14" x14ac:dyDescent="0.25">
      <c r="B63" s="2">
        <v>35033</v>
      </c>
      <c r="C63" s="4">
        <v>27.0625</v>
      </c>
      <c r="D63" s="4">
        <f t="shared" si="0"/>
        <v>1.2187458660508081</v>
      </c>
      <c r="E63" s="4">
        <v>32.982309999999998</v>
      </c>
      <c r="F63" s="4">
        <v>33.375844911753667</v>
      </c>
      <c r="G63" s="4">
        <f t="shared" si="1"/>
        <v>9.423872771030517E-8</v>
      </c>
      <c r="H63" s="4">
        <f t="shared" si="2"/>
        <v>2.5503355686601337E-6</v>
      </c>
      <c r="I63" s="17">
        <f t="shared" si="4"/>
        <v>1.6206513393856703E-2</v>
      </c>
      <c r="J63" s="16"/>
      <c r="K63" s="16"/>
      <c r="L63" s="16"/>
      <c r="M63" s="16">
        <v>1015.77</v>
      </c>
      <c r="N63">
        <f t="shared" si="3"/>
        <v>33.375844911753667</v>
      </c>
    </row>
    <row r="64" spans="2:14" x14ac:dyDescent="0.25">
      <c r="B64" s="2">
        <v>35062</v>
      </c>
      <c r="C64" s="4">
        <v>28.625</v>
      </c>
      <c r="D64" s="4">
        <f t="shared" si="0"/>
        <v>1.219719825327511</v>
      </c>
      <c r="E64" s="4">
        <v>34.914480000000005</v>
      </c>
      <c r="F64" s="4">
        <v>35.302947803229451</v>
      </c>
      <c r="G64" s="4">
        <f t="shared" si="1"/>
        <v>9.7395927670285154E-4</v>
      </c>
      <c r="H64" s="4">
        <f t="shared" si="2"/>
        <v>2.7879584295619125E-2</v>
      </c>
      <c r="I64" s="17">
        <f t="shared" si="4"/>
        <v>1.7018419424805309E-2</v>
      </c>
      <c r="J64" s="16"/>
      <c r="K64" s="16"/>
      <c r="L64" s="16"/>
      <c r="M64" s="16">
        <v>1074.42</v>
      </c>
      <c r="N64">
        <f t="shared" si="3"/>
        <v>35.302947803229451</v>
      </c>
    </row>
    <row r="65" spans="2:14" x14ac:dyDescent="0.25">
      <c r="B65" s="2">
        <v>35095</v>
      </c>
      <c r="C65" s="4">
        <v>28.3125</v>
      </c>
      <c r="D65" s="4">
        <f t="shared" si="0"/>
        <v>1.2197199116997792</v>
      </c>
      <c r="E65" s="4">
        <v>34.533319999999996</v>
      </c>
      <c r="F65" s="4">
        <v>35.165602703717624</v>
      </c>
      <c r="G65" s="4">
        <f t="shared" si="1"/>
        <v>8.6372268226497795E-8</v>
      </c>
      <c r="H65" s="4">
        <f t="shared" si="2"/>
        <v>2.4454148441627188E-6</v>
      </c>
      <c r="I65" s="17">
        <f t="shared" si="4"/>
        <v>1.7018219202581175E-2</v>
      </c>
      <c r="J65" s="16"/>
      <c r="K65" s="16"/>
      <c r="L65" s="16"/>
      <c r="M65" s="16">
        <v>1070.24</v>
      </c>
      <c r="N65">
        <f t="shared" si="3"/>
        <v>35.165602703717624</v>
      </c>
    </row>
    <row r="66" spans="2:14" x14ac:dyDescent="0.25">
      <c r="B66" s="2">
        <v>35124</v>
      </c>
      <c r="C66" s="4">
        <v>27.4375</v>
      </c>
      <c r="D66" s="4">
        <f t="shared" si="0"/>
        <v>1.2197197266514805</v>
      </c>
      <c r="E66" s="4">
        <v>33.466059999999999</v>
      </c>
      <c r="F66" s="4">
        <v>34.078999248967342</v>
      </c>
      <c r="G66" s="4">
        <f t="shared" si="1"/>
        <v>-1.8504829868426498E-7</v>
      </c>
      <c r="H66" s="4">
        <f t="shared" si="2"/>
        <v>-5.0772626951495203E-6</v>
      </c>
      <c r="I66" s="17">
        <f t="shared" si="4"/>
        <v>1.7018272813384083E-2</v>
      </c>
      <c r="J66" s="16"/>
      <c r="K66" s="16"/>
      <c r="L66" s="16"/>
      <c r="M66" s="16">
        <v>1037.17</v>
      </c>
      <c r="N66">
        <f t="shared" si="3"/>
        <v>34.078999248967342</v>
      </c>
    </row>
    <row r="67" spans="2:14" x14ac:dyDescent="0.25">
      <c r="B67" s="2">
        <v>35153</v>
      </c>
      <c r="C67" s="4">
        <v>26.3125</v>
      </c>
      <c r="D67" s="4">
        <f t="shared" si="0"/>
        <v>1.2182559619952493</v>
      </c>
      <c r="E67" s="4">
        <v>32.05536</v>
      </c>
      <c r="F67" s="4">
        <v>32.681562147953443</v>
      </c>
      <c r="G67" s="4">
        <f t="shared" si="1"/>
        <v>-1.4637646562312145E-3</v>
      </c>
      <c r="H67" s="4">
        <f t="shared" si="2"/>
        <v>-3.8515307517083833E-2</v>
      </c>
      <c r="I67" s="17">
        <f t="shared" si="4"/>
        <v>1.5797788485447217E-2</v>
      </c>
      <c r="J67" s="16"/>
      <c r="K67" s="16"/>
      <c r="L67" s="16"/>
      <c r="M67" s="16">
        <v>994.64</v>
      </c>
      <c r="N67">
        <f t="shared" si="3"/>
        <v>32.681562147953443</v>
      </c>
    </row>
    <row r="68" spans="2:14" x14ac:dyDescent="0.25">
      <c r="B68" s="2">
        <v>35185</v>
      </c>
      <c r="C68" s="4">
        <v>25.0625</v>
      </c>
      <c r="D68" s="4">
        <f t="shared" si="0"/>
        <v>1.2182559600997507</v>
      </c>
      <c r="E68" s="4">
        <v>30.532540000000001</v>
      </c>
      <c r="F68" s="4">
        <v>31.409312805107032</v>
      </c>
      <c r="G68" s="4">
        <f t="shared" si="1"/>
        <v>-1.8954986469310597E-9</v>
      </c>
      <c r="H68" s="4">
        <f t="shared" si="2"/>
        <v>-4.7505934838709685E-8</v>
      </c>
      <c r="I68" s="17">
        <f t="shared" si="4"/>
        <v>2.5630186101543995E-3</v>
      </c>
      <c r="J68" s="16"/>
      <c r="K68" s="16"/>
      <c r="L68" s="16"/>
      <c r="M68" s="16">
        <v>955.92000000000007</v>
      </c>
      <c r="N68">
        <f t="shared" si="3"/>
        <v>31.409312805107032</v>
      </c>
    </row>
    <row r="69" spans="2:14" x14ac:dyDescent="0.25">
      <c r="B69" s="2">
        <v>35216</v>
      </c>
      <c r="C69" s="4">
        <v>24.6875</v>
      </c>
      <c r="D69" s="4">
        <f t="shared" ref="D69:D132" si="5">E69/C69</f>
        <v>1.2182557974683546</v>
      </c>
      <c r="E69" s="4">
        <v>30.075690000000002</v>
      </c>
      <c r="F69" s="4">
        <v>30.939447990987617</v>
      </c>
      <c r="G69" s="4">
        <f t="shared" ref="G69:G132" si="6">D69-D68</f>
        <v>-1.626313961278214E-7</v>
      </c>
      <c r="H69" s="4">
        <f t="shared" ref="H69:H132" si="7">G69*C69</f>
        <v>-4.0149625919055909E-6</v>
      </c>
      <c r="I69" s="17">
        <f t="shared" si="4"/>
        <v>2.2723437512170985E-3</v>
      </c>
      <c r="J69" s="16"/>
      <c r="K69" s="16"/>
      <c r="L69" s="16"/>
      <c r="M69" s="16">
        <v>941.62</v>
      </c>
      <c r="N69">
        <f t="shared" si="3"/>
        <v>30.939447990987617</v>
      </c>
    </row>
    <row r="70" spans="2:14" x14ac:dyDescent="0.25">
      <c r="B70" s="2">
        <v>35244</v>
      </c>
      <c r="C70" s="4">
        <v>24.625</v>
      </c>
      <c r="D70" s="4">
        <f t="shared" si="5"/>
        <v>1.2183175634517767</v>
      </c>
      <c r="E70" s="4">
        <v>30.001069999999999</v>
      </c>
      <c r="F70" s="4">
        <v>30.861246714232081</v>
      </c>
      <c r="G70" s="4">
        <f t="shared" si="6"/>
        <v>6.1765983422112924E-5</v>
      </c>
      <c r="H70" s="4">
        <f t="shared" si="7"/>
        <v>1.5209873417695308E-3</v>
      </c>
      <c r="I70" s="17">
        <f t="shared" si="4"/>
        <v>2.3233526498269708E-3</v>
      </c>
      <c r="J70" s="16"/>
      <c r="K70" s="16"/>
      <c r="L70" s="16"/>
      <c r="M70" s="16">
        <v>939.24</v>
      </c>
      <c r="N70">
        <f t="shared" ref="N70:N133" si="8">M70/M69*N69</f>
        <v>30.861246714232081</v>
      </c>
    </row>
    <row r="71" spans="2:14" x14ac:dyDescent="0.25">
      <c r="B71" s="2">
        <v>35277</v>
      </c>
      <c r="C71" s="4">
        <v>24.4375</v>
      </c>
      <c r="D71" s="4">
        <f t="shared" si="5"/>
        <v>1.2183177493606139</v>
      </c>
      <c r="E71" s="4">
        <v>29.772639999999999</v>
      </c>
      <c r="F71" s="4">
        <v>30.901990236575301</v>
      </c>
      <c r="G71" s="4">
        <f t="shared" si="6"/>
        <v>1.8590883721358864E-7</v>
      </c>
      <c r="H71" s="4">
        <f t="shared" si="7"/>
        <v>4.5431472094070724E-6</v>
      </c>
      <c r="I71" s="17">
        <f t="shared" si="4"/>
        <v>2.3232789312082058E-3</v>
      </c>
      <c r="J71" s="16"/>
      <c r="K71" s="16"/>
      <c r="L71" s="16"/>
      <c r="M71" s="16">
        <v>940.48</v>
      </c>
      <c r="N71">
        <f t="shared" si="8"/>
        <v>30.901990236575301</v>
      </c>
    </row>
    <row r="72" spans="2:14" x14ac:dyDescent="0.25">
      <c r="B72" s="2">
        <v>35307</v>
      </c>
      <c r="C72" s="4">
        <v>23.3125</v>
      </c>
      <c r="D72" s="4">
        <f t="shared" si="5"/>
        <v>1.218591742627346</v>
      </c>
      <c r="E72" s="4">
        <v>28.408420000000003</v>
      </c>
      <c r="F72" s="4">
        <v>29.479252722493438</v>
      </c>
      <c r="G72" s="4">
        <f t="shared" si="6"/>
        <v>2.7399326673216429E-4</v>
      </c>
      <c r="H72" s="4">
        <f t="shared" si="7"/>
        <v>6.3874680306935799E-3</v>
      </c>
      <c r="I72" s="17">
        <f t="shared" si="4"/>
        <v>2.5489331571726392E-3</v>
      </c>
      <c r="J72" s="16"/>
      <c r="K72" s="16"/>
      <c r="L72" s="16"/>
      <c r="M72" s="16">
        <v>897.18000000000006</v>
      </c>
      <c r="N72">
        <f t="shared" si="8"/>
        <v>29.479252722493438</v>
      </c>
    </row>
    <row r="73" spans="2:14" x14ac:dyDescent="0.25">
      <c r="B73" s="2">
        <v>35338</v>
      </c>
      <c r="C73" s="4">
        <v>24.0625</v>
      </c>
      <c r="D73" s="4">
        <f t="shared" si="5"/>
        <v>1.2185919999999999</v>
      </c>
      <c r="E73" s="4">
        <v>29.322369999999999</v>
      </c>
      <c r="F73" s="4">
        <v>30.427853924145708</v>
      </c>
      <c r="G73" s="4">
        <f t="shared" si="6"/>
        <v>2.5737265385572528E-7</v>
      </c>
      <c r="H73" s="4">
        <f t="shared" si="7"/>
        <v>6.1930294834033894E-6</v>
      </c>
      <c r="I73" s="17">
        <f t="shared" si="4"/>
        <v>-1.2621022326675391E-4</v>
      </c>
      <c r="J73" s="16"/>
      <c r="K73" s="16"/>
      <c r="L73" s="16"/>
      <c r="M73" s="16">
        <v>926.05000000000007</v>
      </c>
      <c r="N73">
        <f t="shared" si="8"/>
        <v>30.427853924145708</v>
      </c>
    </row>
    <row r="74" spans="2:14" x14ac:dyDescent="0.25">
      <c r="B74" s="2">
        <v>35369</v>
      </c>
      <c r="C74" s="4">
        <v>24.3125</v>
      </c>
      <c r="D74" s="4">
        <f t="shared" si="5"/>
        <v>1.2185920822622109</v>
      </c>
      <c r="E74" s="4">
        <v>29.627020000000002</v>
      </c>
      <c r="F74" s="4">
        <v>31.01502065339843</v>
      </c>
      <c r="G74" s="4">
        <f t="shared" si="6"/>
        <v>8.2262211043016009E-8</v>
      </c>
      <c r="H74" s="4">
        <f t="shared" si="7"/>
        <v>2.0000000059833267E-6</v>
      </c>
      <c r="I74" s="17">
        <f t="shared" si="4"/>
        <v>-1.2610468353957405E-4</v>
      </c>
      <c r="J74" s="16"/>
      <c r="K74" s="16"/>
      <c r="L74" s="16"/>
      <c r="M74" s="16">
        <v>943.92000000000007</v>
      </c>
      <c r="N74">
        <f t="shared" si="8"/>
        <v>31.01502065339843</v>
      </c>
    </row>
    <row r="75" spans="2:14" x14ac:dyDescent="0.25">
      <c r="B75" s="2">
        <v>35398</v>
      </c>
      <c r="C75" s="4">
        <v>26.3125</v>
      </c>
      <c r="D75" s="4">
        <f t="shared" si="5"/>
        <v>1.2185919239904988</v>
      </c>
      <c r="E75" s="4">
        <v>32.0642</v>
      </c>
      <c r="F75" s="4">
        <v>33.566419451746164</v>
      </c>
      <c r="G75" s="4">
        <f t="shared" si="6"/>
        <v>-1.582717121806354E-7</v>
      </c>
      <c r="H75" s="4">
        <f t="shared" si="7"/>
        <v>-4.1645244267529691E-6</v>
      </c>
      <c r="I75" s="17">
        <f t="shared" si="4"/>
        <v>-1.2631186254463689E-4</v>
      </c>
      <c r="J75" s="16"/>
      <c r="K75" s="16"/>
      <c r="L75" s="16"/>
      <c r="M75" s="16">
        <v>1021.57</v>
      </c>
      <c r="N75">
        <f t="shared" si="8"/>
        <v>33.566419451746164</v>
      </c>
    </row>
    <row r="76" spans="2:14" x14ac:dyDescent="0.25">
      <c r="B76" s="2">
        <v>35430</v>
      </c>
      <c r="C76" s="4">
        <v>25.9375</v>
      </c>
      <c r="D76" s="4">
        <f t="shared" si="5"/>
        <v>1.2073218313253014</v>
      </c>
      <c r="E76" s="4">
        <v>31.314910000000001</v>
      </c>
      <c r="F76" s="4">
        <v>33.088011641006396</v>
      </c>
      <c r="G76" s="4">
        <f t="shared" si="6"/>
        <v>-1.1270092665197406E-2</v>
      </c>
      <c r="H76" s="4">
        <f t="shared" si="7"/>
        <v>-0.2923180285035577</v>
      </c>
      <c r="I76" s="17">
        <f t="shared" si="4"/>
        <v>-1.016462448569333E-2</v>
      </c>
      <c r="J76" s="16"/>
      <c r="K76" s="16"/>
      <c r="L76" s="16"/>
      <c r="M76" s="16">
        <v>1007.01</v>
      </c>
      <c r="N76">
        <f t="shared" si="8"/>
        <v>33.088011641006396</v>
      </c>
    </row>
    <row r="77" spans="2:14" x14ac:dyDescent="0.25">
      <c r="B77" s="2">
        <v>35461</v>
      </c>
      <c r="C77" s="4">
        <v>27.5</v>
      </c>
      <c r="D77" s="4">
        <f t="shared" si="5"/>
        <v>1.2073218181818182</v>
      </c>
      <c r="E77" s="4">
        <v>33.201349999999998</v>
      </c>
      <c r="F77" s="4">
        <v>35.376877581674819</v>
      </c>
      <c r="G77" s="4">
        <f t="shared" si="6"/>
        <v>-1.3143483190702909E-8</v>
      </c>
      <c r="H77" s="4">
        <f t="shared" si="7"/>
        <v>-3.6144578774433E-7</v>
      </c>
      <c r="I77" s="17">
        <f t="shared" si="4"/>
        <v>-1.0164705354923087E-2</v>
      </c>
      <c r="J77" s="16"/>
      <c r="K77" s="16"/>
      <c r="L77" s="16"/>
      <c r="M77" s="16">
        <v>1076.67</v>
      </c>
      <c r="N77">
        <f t="shared" si="8"/>
        <v>35.376877581674819</v>
      </c>
    </row>
    <row r="78" spans="2:14" x14ac:dyDescent="0.25">
      <c r="B78" s="2">
        <v>35489</v>
      </c>
      <c r="C78" s="4">
        <v>28.75</v>
      </c>
      <c r="D78" s="4">
        <f t="shared" si="5"/>
        <v>1.2073217391304349</v>
      </c>
      <c r="E78" s="4">
        <v>34.710500000000003</v>
      </c>
      <c r="F78" s="4">
        <v>36.984932407059723</v>
      </c>
      <c r="G78" s="4">
        <f t="shared" si="6"/>
        <v>-7.9051383217176863E-8</v>
      </c>
      <c r="H78" s="4">
        <f t="shared" si="7"/>
        <v>-2.2727272674938348E-6</v>
      </c>
      <c r="I78" s="17">
        <f t="shared" si="4"/>
        <v>-1.016461999436713E-2</v>
      </c>
      <c r="J78" s="16"/>
      <c r="K78" s="16"/>
      <c r="L78" s="16"/>
      <c r="M78" s="16">
        <v>1125.6100000000001</v>
      </c>
      <c r="N78">
        <f t="shared" si="8"/>
        <v>36.984932407059723</v>
      </c>
    </row>
    <row r="79" spans="2:14" x14ac:dyDescent="0.25">
      <c r="B79" s="2">
        <v>35520</v>
      </c>
      <c r="C79" s="4">
        <v>26.25</v>
      </c>
      <c r="D79" s="4">
        <f t="shared" si="5"/>
        <v>1.2073219047619048</v>
      </c>
      <c r="E79" s="4">
        <v>31.6922</v>
      </c>
      <c r="F79" s="4">
        <v>34.045484416072114</v>
      </c>
      <c r="G79" s="4">
        <f t="shared" si="6"/>
        <v>1.6563146987280675E-7</v>
      </c>
      <c r="H79" s="4">
        <f t="shared" si="7"/>
        <v>4.3478260841611771E-6</v>
      </c>
      <c r="I79" s="17">
        <f t="shared" si="4"/>
        <v>-8.9751723565848485E-3</v>
      </c>
      <c r="J79" s="16"/>
      <c r="K79" s="16"/>
      <c r="L79" s="16"/>
      <c r="M79" s="16">
        <v>1036.1500000000001</v>
      </c>
      <c r="N79">
        <f t="shared" si="8"/>
        <v>34.045484416072114</v>
      </c>
    </row>
    <row r="80" spans="2:14" x14ac:dyDescent="0.25">
      <c r="B80" s="2">
        <v>35550</v>
      </c>
      <c r="C80" s="4">
        <v>27.75</v>
      </c>
      <c r="D80" s="4">
        <f t="shared" si="5"/>
        <v>1.8339113513513514</v>
      </c>
      <c r="E80" s="4">
        <v>50.891040000000004</v>
      </c>
      <c r="F80" s="4">
        <v>35.99098760796096</v>
      </c>
      <c r="G80" s="4">
        <f t="shared" si="6"/>
        <v>0.6265894465894466</v>
      </c>
      <c r="H80" s="4">
        <f t="shared" si="7"/>
        <v>17.387857142857143</v>
      </c>
      <c r="I80" s="17">
        <f t="shared" ref="I80:I143" si="9">D80/D68-1</f>
        <v>0.50535799652578017</v>
      </c>
      <c r="J80" s="16"/>
      <c r="K80" s="16"/>
      <c r="L80" s="16"/>
      <c r="M80" s="16">
        <v>1095.3600000000001</v>
      </c>
      <c r="N80">
        <f t="shared" si="8"/>
        <v>35.99098760796096</v>
      </c>
    </row>
    <row r="81" spans="2:14" x14ac:dyDescent="0.25">
      <c r="B81" s="2">
        <v>35580</v>
      </c>
      <c r="C81" s="4">
        <v>29.25</v>
      </c>
      <c r="D81" s="4">
        <f t="shared" si="5"/>
        <v>1.8244464957264956</v>
      </c>
      <c r="E81" s="4">
        <v>53.36506</v>
      </c>
      <c r="F81" s="4">
        <v>37.9364907998498</v>
      </c>
      <c r="G81" s="4">
        <f t="shared" si="6"/>
        <v>-9.4648556248557725E-3</v>
      </c>
      <c r="H81" s="4">
        <f t="shared" si="7"/>
        <v>-0.27684702702703134</v>
      </c>
      <c r="I81" s="17">
        <f t="shared" si="9"/>
        <v>0.49758901169841341</v>
      </c>
      <c r="J81" s="16"/>
      <c r="K81" s="16"/>
      <c r="L81" s="16"/>
      <c r="M81" s="16">
        <v>1154.57</v>
      </c>
      <c r="N81">
        <f t="shared" si="8"/>
        <v>37.9364907998498</v>
      </c>
    </row>
    <row r="82" spans="2:14" x14ac:dyDescent="0.25">
      <c r="B82" s="2">
        <v>35611</v>
      </c>
      <c r="C82" s="4">
        <v>30.9375</v>
      </c>
      <c r="D82" s="4">
        <f t="shared" si="5"/>
        <v>1.8244467070707071</v>
      </c>
      <c r="E82" s="4">
        <v>56.443820000000002</v>
      </c>
      <c r="F82" s="4">
        <v>40.125140818625617</v>
      </c>
      <c r="G82" s="4">
        <f t="shared" si="6"/>
        <v>2.1134421146484783E-7</v>
      </c>
      <c r="H82" s="4">
        <f t="shared" si="7"/>
        <v>6.5384615421937298E-6</v>
      </c>
      <c r="I82" s="17">
        <f t="shared" si="9"/>
        <v>0.49751326074757207</v>
      </c>
      <c r="J82" s="16"/>
      <c r="K82" s="16"/>
      <c r="L82" s="16"/>
      <c r="M82" s="16">
        <v>1221.18</v>
      </c>
      <c r="N82">
        <f t="shared" si="8"/>
        <v>40.125140818625617</v>
      </c>
    </row>
    <row r="83" spans="2:14" x14ac:dyDescent="0.25">
      <c r="B83" s="2">
        <v>35642</v>
      </c>
      <c r="C83" s="4">
        <v>29.593700000000002</v>
      </c>
      <c r="D83" s="4">
        <f t="shared" si="5"/>
        <v>1.8244504742563448</v>
      </c>
      <c r="E83" s="4">
        <v>53.992239999999995</v>
      </c>
      <c r="F83" s="4">
        <v>38.660345475028173</v>
      </c>
      <c r="G83" s="4">
        <f t="shared" si="6"/>
        <v>3.7671856376597646E-6</v>
      </c>
      <c r="H83" s="4">
        <f t="shared" si="7"/>
        <v>1.1148496160521178E-4</v>
      </c>
      <c r="I83" s="17">
        <f t="shared" si="9"/>
        <v>0.49751612435576509</v>
      </c>
      <c r="J83" s="16"/>
      <c r="K83" s="16"/>
      <c r="L83" s="16"/>
      <c r="M83" s="16">
        <v>1176.6000000000001</v>
      </c>
      <c r="N83">
        <f t="shared" si="8"/>
        <v>38.660345475028173</v>
      </c>
    </row>
    <row r="84" spans="2:14" x14ac:dyDescent="0.25">
      <c r="B84" s="2">
        <v>35671</v>
      </c>
      <c r="C84" s="4">
        <v>27.1875</v>
      </c>
      <c r="D84" s="4">
        <f t="shared" si="5"/>
        <v>1.8278922298850573</v>
      </c>
      <c r="E84" s="4">
        <v>49.695819999999998</v>
      </c>
      <c r="F84" s="4">
        <v>35.51685129553136</v>
      </c>
      <c r="G84" s="4">
        <f t="shared" si="6"/>
        <v>3.4417556287125173E-3</v>
      </c>
      <c r="H84" s="4">
        <f t="shared" si="7"/>
        <v>9.3572731155621564E-2</v>
      </c>
      <c r="I84" s="17">
        <f t="shared" si="9"/>
        <v>0.5000037879331336</v>
      </c>
      <c r="J84" s="16"/>
      <c r="K84" s="16"/>
      <c r="L84" s="16"/>
      <c r="M84" s="16">
        <v>1080.93</v>
      </c>
      <c r="N84">
        <f t="shared" si="8"/>
        <v>35.51685129553136</v>
      </c>
    </row>
    <row r="85" spans="2:14" x14ac:dyDescent="0.25">
      <c r="B85" s="2">
        <v>35703</v>
      </c>
      <c r="C85" s="4">
        <v>30.718700000000002</v>
      </c>
      <c r="D85" s="4">
        <f t="shared" si="5"/>
        <v>1.827896037267202</v>
      </c>
      <c r="E85" s="4">
        <v>56.150590000000001</v>
      </c>
      <c r="F85" s="4">
        <v>40.130069470521967</v>
      </c>
      <c r="G85" s="4">
        <f t="shared" si="6"/>
        <v>3.8073821446715783E-6</v>
      </c>
      <c r="H85" s="4">
        <f t="shared" si="7"/>
        <v>1.1695782988752282E-4</v>
      </c>
      <c r="I85" s="17">
        <f t="shared" si="9"/>
        <v>0.50000659553583326</v>
      </c>
      <c r="J85" s="16"/>
      <c r="K85" s="16"/>
      <c r="L85" s="16"/>
      <c r="M85" s="16">
        <v>1221.33</v>
      </c>
      <c r="N85">
        <f t="shared" si="8"/>
        <v>40.130069470521967</v>
      </c>
    </row>
    <row r="86" spans="2:14" x14ac:dyDescent="0.25">
      <c r="B86" s="2">
        <v>35734</v>
      </c>
      <c r="C86" s="4">
        <v>31.8125</v>
      </c>
      <c r="D86" s="4">
        <f t="shared" si="5"/>
        <v>1.8278928094302556</v>
      </c>
      <c r="E86" s="4">
        <v>58.149840000000005</v>
      </c>
      <c r="F86" s="4">
        <v>41.852797596695453</v>
      </c>
      <c r="G86" s="4">
        <f t="shared" si="6"/>
        <v>-3.2278369463956125E-6</v>
      </c>
      <c r="H86" s="4">
        <f t="shared" si="7"/>
        <v>-1.0268556285721042E-4</v>
      </c>
      <c r="I86" s="17">
        <f t="shared" si="9"/>
        <v>0.50000384545165466</v>
      </c>
      <c r="J86" s="16"/>
      <c r="K86" s="16"/>
      <c r="L86" s="16"/>
      <c r="M86" s="16">
        <v>1273.76</v>
      </c>
      <c r="N86">
        <f t="shared" si="8"/>
        <v>41.852797596695453</v>
      </c>
    </row>
    <row r="87" spans="2:14" x14ac:dyDescent="0.25">
      <c r="B87" s="2">
        <v>35762</v>
      </c>
      <c r="C87" s="4">
        <v>36.3125</v>
      </c>
      <c r="D87" s="4">
        <f t="shared" si="5"/>
        <v>1.8331739759036145</v>
      </c>
      <c r="E87" s="4">
        <v>66.567130000000006</v>
      </c>
      <c r="F87" s="4">
        <v>47.773094254600075</v>
      </c>
      <c r="G87" s="4">
        <f t="shared" si="6"/>
        <v>5.2811664733589669E-3</v>
      </c>
      <c r="H87" s="4">
        <f t="shared" si="7"/>
        <v>0.19177235756384747</v>
      </c>
      <c r="I87" s="17">
        <f t="shared" si="9"/>
        <v>0.50433786718408258</v>
      </c>
      <c r="J87" s="16"/>
      <c r="K87" s="16"/>
      <c r="L87" s="16"/>
      <c r="M87" s="16">
        <v>1453.94</v>
      </c>
      <c r="N87">
        <f t="shared" si="8"/>
        <v>47.773094254600075</v>
      </c>
    </row>
    <row r="88" spans="2:14" x14ac:dyDescent="0.25">
      <c r="B88" s="2">
        <v>35795</v>
      </c>
      <c r="C88" s="4">
        <v>36.625</v>
      </c>
      <c r="D88" s="4">
        <f t="shared" si="5"/>
        <v>1.8331740614334471</v>
      </c>
      <c r="E88" s="4">
        <v>67.14</v>
      </c>
      <c r="F88" s="4">
        <v>48.184143822756283</v>
      </c>
      <c r="G88" s="4">
        <f t="shared" si="6"/>
        <v>8.552983254972446E-8</v>
      </c>
      <c r="H88" s="4">
        <f t="shared" si="7"/>
        <v>3.1325301171336584E-6</v>
      </c>
      <c r="I88" s="17">
        <f t="shared" si="9"/>
        <v>0.51838061225243903</v>
      </c>
      <c r="J88" s="16"/>
      <c r="K88" s="16"/>
      <c r="L88" s="16"/>
      <c r="M88" s="16">
        <v>1466.45</v>
      </c>
      <c r="N88">
        <f t="shared" si="8"/>
        <v>48.184143822756283</v>
      </c>
    </row>
    <row r="89" spans="2:14" x14ac:dyDescent="0.25">
      <c r="B89" s="2">
        <v>35825</v>
      </c>
      <c r="C89" s="4">
        <v>38.875</v>
      </c>
      <c r="D89" s="4">
        <f t="shared" si="5"/>
        <v>1.8331753054662381</v>
      </c>
      <c r="E89" s="4">
        <v>71.264690000000002</v>
      </c>
      <c r="F89" s="4">
        <v>51.458082989110018</v>
      </c>
      <c r="G89" s="4">
        <f t="shared" si="6"/>
        <v>1.244032791003491E-6</v>
      </c>
      <c r="H89" s="4">
        <f t="shared" si="7"/>
        <v>4.8361774750260711E-5</v>
      </c>
      <c r="I89" s="17">
        <f t="shared" si="9"/>
        <v>0.51838165918920609</v>
      </c>
      <c r="J89" s="16"/>
      <c r="K89" s="16"/>
      <c r="L89" s="16"/>
      <c r="M89" s="16">
        <v>1566.0900000000001</v>
      </c>
      <c r="N89">
        <f t="shared" si="8"/>
        <v>51.458082989110018</v>
      </c>
    </row>
    <row r="90" spans="2:14" x14ac:dyDescent="0.25">
      <c r="B90" s="2">
        <v>35853</v>
      </c>
      <c r="C90" s="4">
        <v>37.8125</v>
      </c>
      <c r="D90" s="4">
        <f t="shared" si="5"/>
        <v>1.8331736859504131</v>
      </c>
      <c r="E90" s="4">
        <v>69.316879999999998</v>
      </c>
      <c r="F90" s="4">
        <v>50.051774314682675</v>
      </c>
      <c r="G90" s="4">
        <f t="shared" si="6"/>
        <v>-1.6195158250020825E-6</v>
      </c>
      <c r="H90" s="4">
        <f t="shared" si="7"/>
        <v>-6.1237942132891243E-5</v>
      </c>
      <c r="I90" s="17">
        <f t="shared" si="9"/>
        <v>0.51838041719578709</v>
      </c>
      <c r="J90" s="16"/>
      <c r="K90" s="16"/>
      <c r="L90" s="16"/>
      <c r="M90" s="16">
        <v>1523.29</v>
      </c>
      <c r="N90">
        <f t="shared" si="8"/>
        <v>50.051774314682675</v>
      </c>
    </row>
    <row r="91" spans="2:14" x14ac:dyDescent="0.25">
      <c r="B91" s="2">
        <v>35885</v>
      </c>
      <c r="C91" s="4">
        <v>43.375</v>
      </c>
      <c r="D91" s="4">
        <f t="shared" si="5"/>
        <v>1.8389293371757924</v>
      </c>
      <c r="E91" s="4">
        <v>79.763559999999998</v>
      </c>
      <c r="F91" s="4">
        <v>57.414523094254584</v>
      </c>
      <c r="G91" s="4">
        <f t="shared" si="6"/>
        <v>5.7556512253793546E-3</v>
      </c>
      <c r="H91" s="4">
        <f t="shared" si="7"/>
        <v>0.24965137190082951</v>
      </c>
      <c r="I91" s="17">
        <f t="shared" si="9"/>
        <v>0.52314749688770568</v>
      </c>
      <c r="J91" s="16"/>
      <c r="K91" s="16"/>
      <c r="L91" s="16"/>
      <c r="M91" s="16">
        <v>1747.3700000000001</v>
      </c>
      <c r="N91">
        <f t="shared" si="8"/>
        <v>57.414523094254584</v>
      </c>
    </row>
    <row r="92" spans="2:14" x14ac:dyDescent="0.25">
      <c r="B92" s="2">
        <v>35915</v>
      </c>
      <c r="C92" s="4">
        <v>41.4375</v>
      </c>
      <c r="D92" s="4">
        <f t="shared" si="5"/>
        <v>1.8389292307692309</v>
      </c>
      <c r="E92" s="4">
        <v>76.200630000000004</v>
      </c>
      <c r="F92" s="4">
        <v>55.148328952309406</v>
      </c>
      <c r="G92" s="4">
        <f t="shared" si="6"/>
        <v>-1.0640656156191142E-7</v>
      </c>
      <c r="H92" s="4">
        <f t="shared" si="7"/>
        <v>-4.4092218947217043E-6</v>
      </c>
      <c r="I92" s="17">
        <f t="shared" si="9"/>
        <v>2.7361624727291201E-3</v>
      </c>
      <c r="J92" s="16"/>
      <c r="K92" s="16"/>
      <c r="L92" s="16"/>
      <c r="M92" s="16">
        <v>1678.4</v>
      </c>
      <c r="N92">
        <f t="shared" si="8"/>
        <v>55.148328952309406</v>
      </c>
    </row>
    <row r="93" spans="2:14" x14ac:dyDescent="0.25">
      <c r="B93" s="2">
        <v>35944</v>
      </c>
      <c r="C93" s="4">
        <v>38.875</v>
      </c>
      <c r="D93" s="4">
        <f t="shared" si="5"/>
        <v>1.8388424437299036</v>
      </c>
      <c r="E93" s="4">
        <v>71.484999999999999</v>
      </c>
      <c r="F93" s="4">
        <v>51.737701840030027</v>
      </c>
      <c r="G93" s="4">
        <f t="shared" si="6"/>
        <v>-8.6787039327296256E-5</v>
      </c>
      <c r="H93" s="4">
        <f t="shared" si="7"/>
        <v>-3.3738461538486419E-3</v>
      </c>
      <c r="I93" s="17">
        <f t="shared" si="9"/>
        <v>7.8905838220679758E-3</v>
      </c>
      <c r="J93" s="16"/>
      <c r="K93" s="16"/>
      <c r="L93" s="16"/>
      <c r="M93" s="16">
        <v>1574.6000000000001</v>
      </c>
      <c r="N93">
        <f t="shared" si="8"/>
        <v>51.737701840030027</v>
      </c>
    </row>
    <row r="94" spans="2:14" x14ac:dyDescent="0.25">
      <c r="B94" s="2">
        <v>35976</v>
      </c>
      <c r="C94" s="4">
        <v>40</v>
      </c>
      <c r="D94" s="4">
        <f t="shared" si="5"/>
        <v>1.8388437499999999</v>
      </c>
      <c r="E94" s="4">
        <v>73.553749999999994</v>
      </c>
      <c r="F94" s="4">
        <v>53.23502628614343</v>
      </c>
      <c r="G94" s="4">
        <f t="shared" si="6"/>
        <v>1.3062700963129004E-6</v>
      </c>
      <c r="H94" s="4">
        <f t="shared" si="7"/>
        <v>5.2250803852516015E-5</v>
      </c>
      <c r="I94" s="17">
        <f t="shared" si="9"/>
        <v>7.8911830493577639E-3</v>
      </c>
      <c r="J94" s="16"/>
      <c r="K94" s="16"/>
      <c r="L94" s="16"/>
      <c r="M94" s="16">
        <v>1620.17</v>
      </c>
      <c r="N94">
        <f t="shared" si="8"/>
        <v>53.23502628614343</v>
      </c>
    </row>
    <row r="95" spans="2:14" x14ac:dyDescent="0.25">
      <c r="B95" s="2">
        <v>36007</v>
      </c>
      <c r="C95" s="4">
        <v>40.9375</v>
      </c>
      <c r="D95" s="4">
        <f t="shared" si="5"/>
        <v>1.8388428702290076</v>
      </c>
      <c r="E95" s="4">
        <v>75.277630000000002</v>
      </c>
      <c r="F95" s="4">
        <v>54.805294780322924</v>
      </c>
      <c r="G95" s="4">
        <f t="shared" si="6"/>
        <v>-8.7977099227920519E-7</v>
      </c>
      <c r="H95" s="4">
        <f t="shared" si="7"/>
        <v>-3.6015624996429962E-5</v>
      </c>
      <c r="I95" s="17">
        <f t="shared" si="9"/>
        <v>7.8886197108360978E-3</v>
      </c>
      <c r="J95" s="16"/>
      <c r="K95" s="16"/>
      <c r="L95" s="16"/>
      <c r="M95" s="16">
        <v>1667.96</v>
      </c>
      <c r="N95">
        <f t="shared" si="8"/>
        <v>54.805294780322924</v>
      </c>
    </row>
    <row r="96" spans="2:14" x14ac:dyDescent="0.25">
      <c r="B96" s="2">
        <v>36038</v>
      </c>
      <c r="C96" s="4">
        <v>38.0625</v>
      </c>
      <c r="D96" s="4">
        <f t="shared" si="5"/>
        <v>1.8372857799671594</v>
      </c>
      <c r="E96" s="4">
        <v>69.931690000000003</v>
      </c>
      <c r="F96" s="4">
        <v>50.956346226060816</v>
      </c>
      <c r="G96" s="4">
        <f t="shared" si="6"/>
        <v>-1.5570902618482485E-3</v>
      </c>
      <c r="H96" s="4">
        <f t="shared" si="7"/>
        <v>-5.9266748091598959E-2</v>
      </c>
      <c r="I96" s="17">
        <f t="shared" si="9"/>
        <v>5.1390065171910138E-3</v>
      </c>
      <c r="J96" s="16"/>
      <c r="K96" s="16"/>
      <c r="L96" s="16"/>
      <c r="M96" s="16">
        <v>1550.82</v>
      </c>
      <c r="N96">
        <f t="shared" si="8"/>
        <v>50.956346226060816</v>
      </c>
    </row>
    <row r="97" spans="2:14" x14ac:dyDescent="0.25">
      <c r="B97" s="2">
        <v>36068</v>
      </c>
      <c r="C97" s="4">
        <v>44.375</v>
      </c>
      <c r="D97" s="4">
        <f t="shared" si="5"/>
        <v>1.8372874366197185</v>
      </c>
      <c r="E97" s="4">
        <v>81.529630000000012</v>
      </c>
      <c r="F97" s="4">
        <v>59.407012767555365</v>
      </c>
      <c r="G97" s="4">
        <f t="shared" si="6"/>
        <v>1.6566525591343861E-6</v>
      </c>
      <c r="H97" s="4">
        <f t="shared" si="7"/>
        <v>7.3513957311588385E-5</v>
      </c>
      <c r="I97" s="17">
        <f t="shared" si="9"/>
        <v>5.1378191981623633E-3</v>
      </c>
      <c r="J97" s="16"/>
      <c r="K97" s="16"/>
      <c r="L97" s="16"/>
      <c r="M97" s="16">
        <v>1808.01</v>
      </c>
      <c r="N97">
        <f t="shared" si="8"/>
        <v>59.407012767555365</v>
      </c>
    </row>
    <row r="98" spans="2:14" x14ac:dyDescent="0.25">
      <c r="B98" s="2">
        <v>36098</v>
      </c>
      <c r="C98" s="4">
        <v>46.3125</v>
      </c>
      <c r="D98" s="4">
        <f t="shared" si="5"/>
        <v>1.9573158434547908</v>
      </c>
      <c r="E98" s="4">
        <v>90.64819</v>
      </c>
      <c r="F98" s="4">
        <v>62.303417198648127</v>
      </c>
      <c r="G98" s="4">
        <f t="shared" si="6"/>
        <v>0.12002840683507232</v>
      </c>
      <c r="H98" s="4">
        <f t="shared" si="7"/>
        <v>5.5588155915492869</v>
      </c>
      <c r="I98" s="17">
        <f t="shared" si="9"/>
        <v>7.0804498686591888E-2</v>
      </c>
      <c r="J98" s="16"/>
      <c r="K98" s="16"/>
      <c r="L98" s="16"/>
      <c r="M98" s="16">
        <v>1896.16</v>
      </c>
      <c r="N98">
        <f t="shared" si="8"/>
        <v>62.303417198648127</v>
      </c>
    </row>
    <row r="99" spans="2:14" x14ac:dyDescent="0.25">
      <c r="B99" s="2">
        <v>36129</v>
      </c>
      <c r="C99" s="4">
        <v>47.9375</v>
      </c>
      <c r="D99" s="4">
        <f t="shared" si="5"/>
        <v>1.9560143937418515</v>
      </c>
      <c r="E99" s="4">
        <v>93.766440000000003</v>
      </c>
      <c r="F99" s="4">
        <v>64.489438603079208</v>
      </c>
      <c r="G99" s="4">
        <f t="shared" si="6"/>
        <v>-1.3014497129393288E-3</v>
      </c>
      <c r="H99" s="4">
        <f t="shared" si="7"/>
        <v>-6.2388245614029073E-2</v>
      </c>
      <c r="I99" s="17">
        <f t="shared" si="9"/>
        <v>6.7009688907287757E-2</v>
      </c>
      <c r="J99" s="16"/>
      <c r="K99" s="16"/>
      <c r="L99" s="16"/>
      <c r="M99" s="16">
        <v>1962.69</v>
      </c>
      <c r="N99">
        <f t="shared" si="8"/>
        <v>64.489438603079208</v>
      </c>
    </row>
    <row r="100" spans="2:14" x14ac:dyDescent="0.25">
      <c r="B100" s="2">
        <v>36160</v>
      </c>
      <c r="C100" s="4">
        <v>53.625</v>
      </c>
      <c r="D100" s="4">
        <f t="shared" si="5"/>
        <v>1.9560149184149185</v>
      </c>
      <c r="E100" s="4">
        <v>104.8913</v>
      </c>
      <c r="F100" s="4">
        <v>72.140677806984584</v>
      </c>
      <c r="G100" s="4">
        <f t="shared" si="6"/>
        <v>5.2467306699277572E-7</v>
      </c>
      <c r="H100" s="4">
        <f t="shared" si="7"/>
        <v>2.8135593217487598E-5</v>
      </c>
      <c r="I100" s="17">
        <f t="shared" si="9"/>
        <v>6.7009925334322151E-2</v>
      </c>
      <c r="J100" s="16"/>
      <c r="K100" s="16"/>
      <c r="L100" s="16"/>
      <c r="M100" s="16">
        <v>2195.5500000000002</v>
      </c>
      <c r="N100">
        <f t="shared" si="8"/>
        <v>72.140677806984584</v>
      </c>
    </row>
    <row r="101" spans="2:14" x14ac:dyDescent="0.25">
      <c r="B101" s="2">
        <v>36189</v>
      </c>
      <c r="C101" s="4">
        <v>54</v>
      </c>
      <c r="D101" s="4">
        <f t="shared" si="5"/>
        <v>1.9560148148148149</v>
      </c>
      <c r="E101" s="4">
        <v>105.62480000000001</v>
      </c>
      <c r="F101" s="4">
        <v>72.959491175366111</v>
      </c>
      <c r="G101" s="4">
        <f t="shared" si="6"/>
        <v>-1.0360010360699334E-7</v>
      </c>
      <c r="H101" s="4">
        <f t="shared" si="7"/>
        <v>-5.5944055947776405E-6</v>
      </c>
      <c r="I101" s="17">
        <f t="shared" si="9"/>
        <v>6.7009144724069047E-2</v>
      </c>
      <c r="J101" s="16"/>
      <c r="K101" s="16"/>
      <c r="L101" s="16"/>
      <c r="M101" s="16">
        <v>2220.4700000000003</v>
      </c>
      <c r="N101">
        <f t="shared" si="8"/>
        <v>72.959491175366111</v>
      </c>
    </row>
    <row r="102" spans="2:14" x14ac:dyDescent="0.25">
      <c r="B102" s="2">
        <v>36217</v>
      </c>
      <c r="C102" s="4">
        <v>52.875</v>
      </c>
      <c r="D102" s="4">
        <f t="shared" si="5"/>
        <v>1.9560151300236408</v>
      </c>
      <c r="E102" s="4">
        <v>103.4243</v>
      </c>
      <c r="F102" s="4">
        <v>71.439494930529449</v>
      </c>
      <c r="G102" s="4">
        <f t="shared" si="6"/>
        <v>3.1520882592950272E-7</v>
      </c>
      <c r="H102" s="4">
        <f t="shared" si="7"/>
        <v>1.6666666671022456E-5</v>
      </c>
      <c r="I102" s="17">
        <f t="shared" si="9"/>
        <v>6.7010259319503662E-2</v>
      </c>
      <c r="J102" s="16"/>
      <c r="K102" s="16"/>
      <c r="L102" s="16"/>
      <c r="M102" s="16">
        <v>2174.21</v>
      </c>
      <c r="N102">
        <f t="shared" si="8"/>
        <v>71.439494930529449</v>
      </c>
    </row>
    <row r="103" spans="2:14" x14ac:dyDescent="0.25">
      <c r="B103" s="2">
        <v>36250</v>
      </c>
      <c r="C103" s="4">
        <v>47.1875</v>
      </c>
      <c r="D103" s="4">
        <f t="shared" si="5"/>
        <v>1.9623457483443709</v>
      </c>
      <c r="E103" s="4">
        <v>92.598190000000002</v>
      </c>
      <c r="F103" s="4">
        <v>63.755069470521946</v>
      </c>
      <c r="G103" s="4">
        <f t="shared" si="6"/>
        <v>6.3306183207301192E-3</v>
      </c>
      <c r="H103" s="4">
        <f t="shared" si="7"/>
        <v>0.29872605200945251</v>
      </c>
      <c r="I103" s="17">
        <f t="shared" si="9"/>
        <v>6.7113188458954198E-2</v>
      </c>
      <c r="J103" s="16"/>
      <c r="K103" s="16"/>
      <c r="L103" s="16"/>
      <c r="M103" s="16">
        <v>1940.3400000000001</v>
      </c>
      <c r="N103">
        <f t="shared" si="8"/>
        <v>63.755069470521946</v>
      </c>
    </row>
    <row r="104" spans="2:14" x14ac:dyDescent="0.25">
      <c r="B104" s="2">
        <v>36280</v>
      </c>
      <c r="C104" s="4">
        <v>55.75</v>
      </c>
      <c r="D104" s="4">
        <f t="shared" si="5"/>
        <v>1.9623461883408073</v>
      </c>
      <c r="E104" s="4">
        <v>109.4008</v>
      </c>
      <c r="F104" s="4">
        <v>75.675835523845251</v>
      </c>
      <c r="G104" s="4">
        <f t="shared" si="6"/>
        <v>4.3999643639658359E-7</v>
      </c>
      <c r="H104" s="4">
        <f t="shared" si="7"/>
        <v>2.4529801329109535E-5</v>
      </c>
      <c r="I104" s="17">
        <f t="shared" si="9"/>
        <v>6.7113489473409782E-2</v>
      </c>
      <c r="J104" s="16"/>
      <c r="K104" s="16"/>
      <c r="L104" s="16"/>
      <c r="M104" s="16">
        <v>2303.14</v>
      </c>
      <c r="N104">
        <f t="shared" si="8"/>
        <v>75.675835523845251</v>
      </c>
    </row>
    <row r="105" spans="2:14" x14ac:dyDescent="0.25">
      <c r="B105" s="2">
        <v>36311</v>
      </c>
      <c r="C105" s="4">
        <v>51.125</v>
      </c>
      <c r="D105" s="4">
        <f t="shared" si="5"/>
        <v>1.9638396088019561</v>
      </c>
      <c r="E105" s="4">
        <v>100.40130000000001</v>
      </c>
      <c r="F105" s="4">
        <v>69.397718738265098</v>
      </c>
      <c r="G105" s="4">
        <f t="shared" si="6"/>
        <v>1.4934204611487534E-3</v>
      </c>
      <c r="H105" s="4">
        <f t="shared" si="7"/>
        <v>7.6351121076230016E-2</v>
      </c>
      <c r="I105" s="17">
        <f t="shared" si="9"/>
        <v>6.7976006045688431E-2</v>
      </c>
      <c r="J105" s="16"/>
      <c r="K105" s="16"/>
      <c r="L105" s="16"/>
      <c r="M105" s="16">
        <v>2112.0700000000002</v>
      </c>
      <c r="N105">
        <f t="shared" si="8"/>
        <v>69.397718738265098</v>
      </c>
    </row>
    <row r="106" spans="2:14" x14ac:dyDescent="0.25">
      <c r="B106" s="2">
        <v>36341</v>
      </c>
      <c r="C106" s="4">
        <v>58</v>
      </c>
      <c r="D106" s="4">
        <f t="shared" si="5"/>
        <v>1.9638396551724138</v>
      </c>
      <c r="E106" s="4">
        <v>113.9027</v>
      </c>
      <c r="F106" s="4">
        <v>78.729956815621449</v>
      </c>
      <c r="G106" s="4">
        <f t="shared" si="6"/>
        <v>4.637045769584347E-8</v>
      </c>
      <c r="H106" s="4">
        <f t="shared" si="7"/>
        <v>2.6894865463589213E-6</v>
      </c>
      <c r="I106" s="17">
        <f t="shared" si="9"/>
        <v>6.7975272598562952E-2</v>
      </c>
      <c r="J106" s="16"/>
      <c r="K106" s="16"/>
      <c r="L106" s="16"/>
      <c r="M106" s="16">
        <v>2396.09</v>
      </c>
      <c r="N106">
        <f t="shared" si="8"/>
        <v>78.729956815621449</v>
      </c>
    </row>
    <row r="107" spans="2:14" x14ac:dyDescent="0.25">
      <c r="B107" s="2">
        <v>36371</v>
      </c>
      <c r="C107" s="4">
        <v>57.125</v>
      </c>
      <c r="D107" s="4">
        <f t="shared" si="5"/>
        <v>1.9638389496717725</v>
      </c>
      <c r="E107" s="4">
        <v>112.18430000000001</v>
      </c>
      <c r="F107" s="4">
        <v>77.874999999999972</v>
      </c>
      <c r="G107" s="4">
        <f t="shared" si="6"/>
        <v>-7.0550064124041967E-7</v>
      </c>
      <c r="H107" s="4">
        <f t="shared" si="7"/>
        <v>-4.0301724130858974E-5</v>
      </c>
      <c r="I107" s="17">
        <f t="shared" si="9"/>
        <v>6.7975399892214794E-2</v>
      </c>
      <c r="J107" s="16"/>
      <c r="K107" s="16"/>
      <c r="L107" s="16"/>
      <c r="M107" s="16">
        <v>2370.0700000000002</v>
      </c>
      <c r="N107">
        <f t="shared" si="8"/>
        <v>77.874999999999972</v>
      </c>
    </row>
    <row r="108" spans="2:14" x14ac:dyDescent="0.25">
      <c r="B108" s="2">
        <v>36403</v>
      </c>
      <c r="C108" s="4">
        <v>48.0625</v>
      </c>
      <c r="D108" s="4">
        <f t="shared" si="5"/>
        <v>1.967301742522757</v>
      </c>
      <c r="E108" s="4">
        <v>94.553440000000009</v>
      </c>
      <c r="F108" s="4">
        <v>65.520512579797199</v>
      </c>
      <c r="G108" s="4">
        <f t="shared" si="6"/>
        <v>3.4627928509844974E-3</v>
      </c>
      <c r="H108" s="4">
        <f t="shared" si="7"/>
        <v>0.16643048140044242</v>
      </c>
      <c r="I108" s="17">
        <f t="shared" si="9"/>
        <v>7.0765236401014064E-2</v>
      </c>
      <c r="J108" s="16"/>
      <c r="K108" s="16"/>
      <c r="L108" s="16"/>
      <c r="M108" s="16">
        <v>1994.07</v>
      </c>
      <c r="N108">
        <f t="shared" si="8"/>
        <v>65.520512579797199</v>
      </c>
    </row>
    <row r="109" spans="2:14" x14ac:dyDescent="0.25">
      <c r="B109" s="2">
        <v>36433</v>
      </c>
      <c r="C109" s="4">
        <v>51.0625</v>
      </c>
      <c r="D109" s="4">
        <f t="shared" si="5"/>
        <v>1.9673028151774787</v>
      </c>
      <c r="E109" s="4">
        <v>100.45540000000001</v>
      </c>
      <c r="F109" s="4">
        <v>69.962542245587656</v>
      </c>
      <c r="G109" s="4">
        <f t="shared" si="6"/>
        <v>1.0726547217121407E-6</v>
      </c>
      <c r="H109" s="4">
        <f t="shared" si="7"/>
        <v>5.4772431727426185E-5</v>
      </c>
      <c r="I109" s="17">
        <f t="shared" si="9"/>
        <v>7.0764854734415072E-2</v>
      </c>
      <c r="J109" s="16"/>
      <c r="K109" s="16"/>
      <c r="L109" s="16"/>
      <c r="M109" s="16">
        <v>2129.2600000000002</v>
      </c>
      <c r="N109">
        <f t="shared" si="8"/>
        <v>69.962542245587656</v>
      </c>
    </row>
    <row r="110" spans="2:14" x14ac:dyDescent="0.25">
      <c r="B110" s="2">
        <v>36462</v>
      </c>
      <c r="C110" s="4">
        <v>50.875</v>
      </c>
      <c r="D110" s="4">
        <f t="shared" si="5"/>
        <v>3.414099262899263</v>
      </c>
      <c r="E110" s="4">
        <v>173.69230000000002</v>
      </c>
      <c r="F110" s="4">
        <v>69.705595193390877</v>
      </c>
      <c r="G110" s="4">
        <f t="shared" si="6"/>
        <v>1.4467964477217843</v>
      </c>
      <c r="H110" s="4">
        <f t="shared" si="7"/>
        <v>73.605769277845781</v>
      </c>
      <c r="I110" s="17">
        <f t="shared" si="9"/>
        <v>0.74427610869033489</v>
      </c>
      <c r="J110" s="16"/>
      <c r="K110" s="16"/>
      <c r="L110" s="16"/>
      <c r="M110" s="16">
        <v>2121.44</v>
      </c>
      <c r="N110">
        <f t="shared" si="8"/>
        <v>69.705595193390877</v>
      </c>
    </row>
    <row r="111" spans="2:14" x14ac:dyDescent="0.25">
      <c r="B111" s="2">
        <v>36494</v>
      </c>
      <c r="C111" s="4">
        <v>51.875</v>
      </c>
      <c r="D111" s="4">
        <f t="shared" si="5"/>
        <v>3.4113754216867469</v>
      </c>
      <c r="E111" s="4">
        <v>176.96510000000001</v>
      </c>
      <c r="F111" s="4">
        <v>71.075760420578248</v>
      </c>
      <c r="G111" s="4">
        <f t="shared" si="6"/>
        <v>-2.7238412125161204E-3</v>
      </c>
      <c r="H111" s="4">
        <f t="shared" si="7"/>
        <v>-0.14129926289927375</v>
      </c>
      <c r="I111" s="17">
        <f t="shared" si="9"/>
        <v>0.7440441300438454</v>
      </c>
      <c r="J111" s="16"/>
      <c r="K111" s="16"/>
      <c r="L111" s="16"/>
      <c r="M111" s="16">
        <v>2163.14</v>
      </c>
      <c r="N111">
        <f t="shared" si="8"/>
        <v>71.075760420578248</v>
      </c>
    </row>
    <row r="112" spans="2:14" x14ac:dyDescent="0.25">
      <c r="B112" s="2">
        <v>36525</v>
      </c>
      <c r="C112" s="4">
        <v>48.75</v>
      </c>
      <c r="D112" s="4">
        <f t="shared" si="5"/>
        <v>3.4113764102564099</v>
      </c>
      <c r="E112" s="4">
        <v>166.30459999999999</v>
      </c>
      <c r="F112" s="4">
        <v>66.794076229815957</v>
      </c>
      <c r="G112" s="4">
        <f t="shared" si="6"/>
        <v>9.8856966301852367E-7</v>
      </c>
      <c r="H112" s="4">
        <f t="shared" si="7"/>
        <v>4.8192771072153029E-5</v>
      </c>
      <c r="I112" s="17">
        <f t="shared" si="9"/>
        <v>0.74404416762877346</v>
      </c>
      <c r="J112" s="16"/>
      <c r="K112" s="16"/>
      <c r="L112" s="16"/>
      <c r="M112" s="16">
        <v>2032.8300000000002</v>
      </c>
      <c r="N112">
        <f t="shared" si="8"/>
        <v>66.794076229815957</v>
      </c>
    </row>
    <row r="113" spans="2:14" x14ac:dyDescent="0.25">
      <c r="B113" s="2">
        <v>36556</v>
      </c>
      <c r="C113" s="4">
        <v>42.875</v>
      </c>
      <c r="D113" s="4">
        <f t="shared" si="5"/>
        <v>3.4113772594752194</v>
      </c>
      <c r="E113" s="4">
        <v>146.26280000000003</v>
      </c>
      <c r="F113" s="4">
        <v>59.071864438603036</v>
      </c>
      <c r="G113" s="4">
        <f t="shared" si="6"/>
        <v>8.492188094955111E-7</v>
      </c>
      <c r="H113" s="4">
        <f t="shared" si="7"/>
        <v>3.6410256457120038E-5</v>
      </c>
      <c r="I113" s="17">
        <f t="shared" si="9"/>
        <v>0.74404469415953312</v>
      </c>
      <c r="J113" s="16"/>
      <c r="K113" s="16"/>
      <c r="L113" s="16"/>
      <c r="M113" s="16">
        <v>1797.81</v>
      </c>
      <c r="N113">
        <f t="shared" si="8"/>
        <v>59.071864438603036</v>
      </c>
    </row>
    <row r="114" spans="2:14" x14ac:dyDescent="0.25">
      <c r="B114" s="2">
        <v>36585</v>
      </c>
      <c r="C114" s="4">
        <v>38.0625</v>
      </c>
      <c r="D114" s="4">
        <f t="shared" si="5"/>
        <v>3.4113733990147788</v>
      </c>
      <c r="E114" s="4">
        <v>129.84540000000001</v>
      </c>
      <c r="F114" s="4">
        <v>52.441184754036762</v>
      </c>
      <c r="G114" s="4">
        <f t="shared" si="6"/>
        <v>-3.8604604406522469E-6</v>
      </c>
      <c r="H114" s="4">
        <f t="shared" si="7"/>
        <v>-1.4693877552232615E-4</v>
      </c>
      <c r="I114" s="17">
        <f t="shared" si="9"/>
        <v>0.74404243947415072</v>
      </c>
      <c r="J114" s="16"/>
      <c r="K114" s="16"/>
      <c r="L114" s="16"/>
      <c r="M114" s="16">
        <v>1596.01</v>
      </c>
      <c r="N114">
        <f t="shared" si="8"/>
        <v>52.441184754036762</v>
      </c>
    </row>
    <row r="115" spans="2:14" x14ac:dyDescent="0.25">
      <c r="B115" s="2">
        <v>36616</v>
      </c>
      <c r="C115" s="4">
        <v>42.125</v>
      </c>
      <c r="D115" s="4">
        <f t="shared" si="5"/>
        <v>3.3993875370919886</v>
      </c>
      <c r="E115" s="4">
        <v>143.19920000000002</v>
      </c>
      <c r="F115" s="4">
        <v>58.038490424333418</v>
      </c>
      <c r="G115" s="4">
        <f t="shared" si="6"/>
        <v>-1.1985861922790164E-2</v>
      </c>
      <c r="H115" s="4">
        <f t="shared" si="7"/>
        <v>-0.50490443349753567</v>
      </c>
      <c r="I115" s="17">
        <f t="shared" si="9"/>
        <v>0.73230815209809408</v>
      </c>
      <c r="J115" s="16"/>
      <c r="K115" s="16"/>
      <c r="L115" s="16"/>
      <c r="M115" s="16">
        <v>1766.3600000000001</v>
      </c>
      <c r="N115">
        <f t="shared" si="8"/>
        <v>58.038490424333418</v>
      </c>
    </row>
    <row r="116" spans="2:14" x14ac:dyDescent="0.25">
      <c r="B116" s="2">
        <v>36644</v>
      </c>
      <c r="C116" s="4">
        <v>43.8125</v>
      </c>
      <c r="D116" s="4">
        <f t="shared" si="5"/>
        <v>3.3993860199714692</v>
      </c>
      <c r="E116" s="4">
        <v>148.93559999999999</v>
      </c>
      <c r="F116" s="4">
        <v>60.68747653022902</v>
      </c>
      <c r="G116" s="4">
        <f t="shared" si="6"/>
        <v>-1.5171205194342008E-6</v>
      </c>
      <c r="H116" s="4">
        <f t="shared" si="7"/>
        <v>-6.6468842757710922E-5</v>
      </c>
      <c r="I116" s="17">
        <f t="shared" si="9"/>
        <v>0.73230699056505433</v>
      </c>
      <c r="J116" s="16"/>
      <c r="K116" s="16"/>
      <c r="L116" s="16"/>
      <c r="M116" s="16">
        <v>1846.98</v>
      </c>
      <c r="N116">
        <f t="shared" si="8"/>
        <v>60.68747653022902</v>
      </c>
    </row>
    <row r="117" spans="2:14" x14ac:dyDescent="0.25">
      <c r="B117" s="2">
        <v>36677</v>
      </c>
      <c r="C117" s="4">
        <v>43.6875</v>
      </c>
      <c r="D117" s="4">
        <f t="shared" si="5"/>
        <v>3.4017167381974254</v>
      </c>
      <c r="E117" s="4">
        <v>148.61250000000001</v>
      </c>
      <c r="F117" s="4">
        <v>60.514645137063418</v>
      </c>
      <c r="G117" s="4">
        <f t="shared" si="6"/>
        <v>2.3307182259562076E-3</v>
      </c>
      <c r="H117" s="4">
        <f t="shared" si="7"/>
        <v>0.10182325249646182</v>
      </c>
      <c r="I117" s="17">
        <f t="shared" si="9"/>
        <v>0.73217645827637057</v>
      </c>
      <c r="J117" s="16"/>
      <c r="K117" s="16"/>
      <c r="L117" s="16"/>
      <c r="M117" s="16">
        <v>1841.72</v>
      </c>
      <c r="N117">
        <f t="shared" si="8"/>
        <v>60.514645137063418</v>
      </c>
    </row>
    <row r="118" spans="2:14" x14ac:dyDescent="0.25">
      <c r="B118" s="2">
        <v>36707</v>
      </c>
      <c r="C118" s="4">
        <v>43.25</v>
      </c>
      <c r="D118" s="4">
        <f t="shared" si="5"/>
        <v>3.4017179190751445</v>
      </c>
      <c r="E118" s="4">
        <v>147.12430000000001</v>
      </c>
      <c r="F118" s="4">
        <v>59.908420953811451</v>
      </c>
      <c r="G118" s="4">
        <f t="shared" si="6"/>
        <v>1.1808777191646413E-6</v>
      </c>
      <c r="H118" s="4">
        <f t="shared" si="7"/>
        <v>5.1072961353870738E-5</v>
      </c>
      <c r="I118" s="17">
        <f t="shared" si="9"/>
        <v>0.73217701868663676</v>
      </c>
      <c r="J118" s="16"/>
      <c r="K118" s="16"/>
      <c r="L118" s="16"/>
      <c r="M118" s="16">
        <v>1823.27</v>
      </c>
      <c r="N118">
        <f t="shared" si="8"/>
        <v>59.908420953811451</v>
      </c>
    </row>
    <row r="119" spans="2:14" x14ac:dyDescent="0.25">
      <c r="B119" s="2">
        <v>36738</v>
      </c>
      <c r="C119" s="4">
        <v>42.5625</v>
      </c>
      <c r="D119" s="4">
        <f t="shared" si="5"/>
        <v>3.4017174743024969</v>
      </c>
      <c r="E119" s="4">
        <v>144.78560000000002</v>
      </c>
      <c r="F119" s="4">
        <v>59.300225309800936</v>
      </c>
      <c r="G119" s="4">
        <f t="shared" si="6"/>
        <v>-4.4477264760089952E-7</v>
      </c>
      <c r="H119" s="4">
        <f t="shared" si="7"/>
        <v>-1.8930635813513286E-5</v>
      </c>
      <c r="I119" s="17">
        <f t="shared" si="9"/>
        <v>0.73217741448250884</v>
      </c>
      <c r="J119" s="16"/>
      <c r="K119" s="16"/>
      <c r="L119" s="16"/>
      <c r="M119" s="16">
        <v>1804.76</v>
      </c>
      <c r="N119">
        <f t="shared" si="8"/>
        <v>59.300225309800936</v>
      </c>
    </row>
    <row r="120" spans="2:14" x14ac:dyDescent="0.25">
      <c r="B120" s="2">
        <v>36769</v>
      </c>
      <c r="C120" s="4">
        <v>41.75</v>
      </c>
      <c r="D120" s="4">
        <f t="shared" si="5"/>
        <v>3.4017173652694614</v>
      </c>
      <c r="E120" s="4">
        <v>142.02170000000001</v>
      </c>
      <c r="F120" s="4">
        <v>58.167949680811077</v>
      </c>
      <c r="G120" s="4">
        <f t="shared" si="6"/>
        <v>-1.0903303548914778E-7</v>
      </c>
      <c r="H120" s="4">
        <f t="shared" si="7"/>
        <v>-4.5521292316719197E-6</v>
      </c>
      <c r="I120" s="17">
        <f t="shared" si="9"/>
        <v>0.72912842587497062</v>
      </c>
      <c r="J120" s="16"/>
      <c r="K120" s="16"/>
      <c r="L120" s="16"/>
      <c r="M120" s="16">
        <v>1770.3</v>
      </c>
      <c r="N120">
        <f t="shared" si="8"/>
        <v>58.167949680811077</v>
      </c>
    </row>
    <row r="121" spans="2:14" x14ac:dyDescent="0.25">
      <c r="B121" s="2">
        <v>36798</v>
      </c>
      <c r="C121" s="4">
        <v>50</v>
      </c>
      <c r="D121" s="4">
        <f t="shared" si="5"/>
        <v>3.401716</v>
      </c>
      <c r="E121" s="4">
        <v>170.08580000000001</v>
      </c>
      <c r="F121" s="4">
        <v>69.662223056702913</v>
      </c>
      <c r="G121" s="4">
        <f t="shared" si="6"/>
        <v>-1.3652694614840755E-6</v>
      </c>
      <c r="H121" s="4">
        <f t="shared" si="7"/>
        <v>-6.8263473074203773E-5</v>
      </c>
      <c r="I121" s="17">
        <f t="shared" si="9"/>
        <v>0.72912678910242734</v>
      </c>
      <c r="J121" s="16"/>
      <c r="K121" s="16"/>
      <c r="L121" s="16"/>
      <c r="M121" s="16">
        <v>2120.12</v>
      </c>
      <c r="N121">
        <f t="shared" si="8"/>
        <v>69.662223056702913</v>
      </c>
    </row>
    <row r="122" spans="2:14" x14ac:dyDescent="0.25">
      <c r="B122" s="2">
        <v>36830</v>
      </c>
      <c r="C122" s="4">
        <v>57.6875</v>
      </c>
      <c r="D122" s="4">
        <f t="shared" si="5"/>
        <v>3.4017178764897076</v>
      </c>
      <c r="E122" s="4">
        <v>196.23660000000001</v>
      </c>
      <c r="F122" s="4">
        <v>80.753661284265803</v>
      </c>
      <c r="G122" s="4">
        <f t="shared" si="6"/>
        <v>1.8764897076195552E-6</v>
      </c>
      <c r="H122" s="4">
        <f t="shared" si="7"/>
        <v>1.0825000000830309E-4</v>
      </c>
      <c r="I122" s="17">
        <f t="shared" si="9"/>
        <v>-3.6265455266936142E-3</v>
      </c>
      <c r="J122" s="16"/>
      <c r="K122" s="16"/>
      <c r="L122" s="16"/>
      <c r="M122" s="16">
        <v>2457.6799999999998</v>
      </c>
      <c r="N122">
        <f t="shared" si="8"/>
        <v>80.753661284265803</v>
      </c>
    </row>
    <row r="123" spans="2:14" x14ac:dyDescent="0.25">
      <c r="B123" s="2">
        <v>36860</v>
      </c>
      <c r="C123" s="4">
        <v>54.9375</v>
      </c>
      <c r="D123" s="4">
        <f t="shared" si="5"/>
        <v>3.384970193401593</v>
      </c>
      <c r="E123" s="4">
        <v>185.96180000000001</v>
      </c>
      <c r="F123" s="4">
        <v>76.90405557641752</v>
      </c>
      <c r="G123" s="4">
        <f t="shared" si="6"/>
        <v>-1.6747683088114584E-2</v>
      </c>
      <c r="H123" s="4">
        <f t="shared" si="7"/>
        <v>-0.92007583965329498</v>
      </c>
      <c r="I123" s="17">
        <f t="shared" si="9"/>
        <v>-7.7403466406221755E-3</v>
      </c>
      <c r="J123" s="16"/>
      <c r="K123" s="16"/>
      <c r="L123" s="16"/>
      <c r="M123" s="16">
        <v>2340.52</v>
      </c>
      <c r="N123">
        <f t="shared" si="8"/>
        <v>76.90405557641752</v>
      </c>
    </row>
    <row r="124" spans="2:14" x14ac:dyDescent="0.25">
      <c r="B124" s="2">
        <v>36889</v>
      </c>
      <c r="C124" s="4">
        <v>47.75</v>
      </c>
      <c r="D124" s="4">
        <f t="shared" si="5"/>
        <v>3.3849696335078536</v>
      </c>
      <c r="E124" s="4">
        <v>161.63230000000001</v>
      </c>
      <c r="F124" s="4">
        <v>66.842705595193337</v>
      </c>
      <c r="G124" s="4">
        <f t="shared" si="6"/>
        <v>-5.5989373937137543E-7</v>
      </c>
      <c r="H124" s="4">
        <f t="shared" si="7"/>
        <v>-2.6734926054983177E-5</v>
      </c>
      <c r="I124" s="17">
        <f t="shared" si="9"/>
        <v>-7.7407983091996035E-3</v>
      </c>
      <c r="J124" s="16"/>
      <c r="K124" s="16"/>
      <c r="L124" s="16"/>
      <c r="M124" s="16">
        <v>2034.31</v>
      </c>
      <c r="N124">
        <f t="shared" si="8"/>
        <v>66.842705595193337</v>
      </c>
    </row>
    <row r="125" spans="2:14" x14ac:dyDescent="0.25">
      <c r="B125" s="2">
        <v>36922</v>
      </c>
      <c r="C125" s="4">
        <v>48.35</v>
      </c>
      <c r="D125" s="4">
        <f t="shared" si="5"/>
        <v>3.3849700103412621</v>
      </c>
      <c r="E125" s="4">
        <v>163.66330000000002</v>
      </c>
      <c r="F125" s="4">
        <v>68.02525347352605</v>
      </c>
      <c r="G125" s="4">
        <f t="shared" si="6"/>
        <v>3.7683340847749491E-7</v>
      </c>
      <c r="H125" s="4">
        <f t="shared" si="7"/>
        <v>1.821989529988688E-5</v>
      </c>
      <c r="I125" s="17">
        <f t="shared" si="9"/>
        <v>-7.7409348557420099E-3</v>
      </c>
      <c r="J125" s="16"/>
      <c r="K125" s="16"/>
      <c r="L125" s="16"/>
      <c r="M125" s="16">
        <v>2070.3000000000002</v>
      </c>
      <c r="N125">
        <f t="shared" si="8"/>
        <v>68.02525347352605</v>
      </c>
    </row>
    <row r="126" spans="2:14" x14ac:dyDescent="0.25">
      <c r="B126" s="2">
        <v>36950</v>
      </c>
      <c r="C126" s="4">
        <v>47.7</v>
      </c>
      <c r="D126" s="4">
        <f t="shared" si="5"/>
        <v>3.3849685534591192</v>
      </c>
      <c r="E126" s="4">
        <v>161.46299999999999</v>
      </c>
      <c r="F126" s="4">
        <v>67.11082425835518</v>
      </c>
      <c r="G126" s="4">
        <f t="shared" si="6"/>
        <v>-1.4568821429250534E-6</v>
      </c>
      <c r="H126" s="4">
        <f t="shared" si="7"/>
        <v>-6.9493278217525048E-5</v>
      </c>
      <c r="I126" s="17">
        <f t="shared" si="9"/>
        <v>-7.740239037827279E-3</v>
      </c>
      <c r="J126" s="16"/>
      <c r="K126" s="16"/>
      <c r="L126" s="16"/>
      <c r="M126" s="16">
        <v>2042.47</v>
      </c>
      <c r="N126">
        <f t="shared" si="8"/>
        <v>67.11082425835518</v>
      </c>
    </row>
    <row r="127" spans="2:14" x14ac:dyDescent="0.25">
      <c r="B127" s="2">
        <v>36980</v>
      </c>
      <c r="C127" s="4">
        <v>44.63</v>
      </c>
      <c r="D127" s="4">
        <f t="shared" si="5"/>
        <v>3.3783620882814254</v>
      </c>
      <c r="E127" s="4">
        <v>150.77630000000002</v>
      </c>
      <c r="F127" s="4">
        <v>62.791353736387478</v>
      </c>
      <c r="G127" s="4">
        <f t="shared" si="6"/>
        <v>-6.6064651776938099E-3</v>
      </c>
      <c r="H127" s="4">
        <f t="shared" si="7"/>
        <v>-0.29484654088047474</v>
      </c>
      <c r="I127" s="17">
        <f t="shared" si="9"/>
        <v>-6.1850696871559308E-3</v>
      </c>
      <c r="J127" s="16"/>
      <c r="K127" s="16"/>
      <c r="L127" s="16"/>
      <c r="M127" s="16">
        <v>1911.01</v>
      </c>
      <c r="N127">
        <f t="shared" si="8"/>
        <v>62.791353736387478</v>
      </c>
    </row>
    <row r="128" spans="2:14" x14ac:dyDescent="0.25">
      <c r="B128" s="2">
        <v>37011</v>
      </c>
      <c r="C128" s="4">
        <v>41.25</v>
      </c>
      <c r="D128" s="4">
        <f t="shared" si="5"/>
        <v>3.4017163636363641</v>
      </c>
      <c r="E128" s="4">
        <v>140.32080000000002</v>
      </c>
      <c r="F128" s="4">
        <v>58.379553135561345</v>
      </c>
      <c r="G128" s="4">
        <f t="shared" si="6"/>
        <v>2.3354275354938725E-2</v>
      </c>
      <c r="H128" s="4">
        <f t="shared" si="7"/>
        <v>0.96336385839122241</v>
      </c>
      <c r="I128" s="17">
        <f t="shared" si="9"/>
        <v>6.8551898819491086E-4</v>
      </c>
      <c r="J128" s="16"/>
      <c r="K128" s="16"/>
      <c r="L128" s="16"/>
      <c r="M128" s="16">
        <v>1776.74</v>
      </c>
      <c r="N128">
        <f t="shared" si="8"/>
        <v>58.379553135561345</v>
      </c>
    </row>
    <row r="129" spans="2:14" x14ac:dyDescent="0.25">
      <c r="B129" s="2">
        <v>37042</v>
      </c>
      <c r="C129" s="4">
        <v>43.050000000000004</v>
      </c>
      <c r="D129" s="4">
        <f t="shared" si="5"/>
        <v>3.3679628339140533</v>
      </c>
      <c r="E129" s="4">
        <v>144.99080000000001</v>
      </c>
      <c r="F129" s="4">
        <v>60.927009012391984</v>
      </c>
      <c r="G129" s="4">
        <f t="shared" si="6"/>
        <v>-3.3753529722310827E-2</v>
      </c>
      <c r="H129" s="4">
        <f t="shared" si="7"/>
        <v>-1.4530894545454813</v>
      </c>
      <c r="I129" s="17">
        <f t="shared" si="9"/>
        <v>-9.922608753502038E-3</v>
      </c>
      <c r="J129" s="16"/>
      <c r="K129" s="16"/>
      <c r="L129" s="16"/>
      <c r="M129" s="16">
        <v>1854.27</v>
      </c>
      <c r="N129">
        <f t="shared" si="8"/>
        <v>60.927009012391984</v>
      </c>
    </row>
    <row r="130" spans="2:14" x14ac:dyDescent="0.25">
      <c r="B130" s="2">
        <v>37071</v>
      </c>
      <c r="C130" s="4">
        <v>40.06</v>
      </c>
      <c r="D130" s="4">
        <f t="shared" si="5"/>
        <v>3.3679630554168747</v>
      </c>
      <c r="E130" s="4">
        <v>134.92060000000001</v>
      </c>
      <c r="F130" s="4">
        <v>56.695268494179444</v>
      </c>
      <c r="G130" s="4">
        <f t="shared" si="6"/>
        <v>2.2150282141808475E-7</v>
      </c>
      <c r="H130" s="4">
        <f t="shared" si="7"/>
        <v>8.8734030260084756E-6</v>
      </c>
      <c r="I130" s="17">
        <f t="shared" si="9"/>
        <v>-9.9228873355399205E-3</v>
      </c>
      <c r="J130" s="16"/>
      <c r="K130" s="16"/>
      <c r="L130" s="16"/>
      <c r="M130" s="16">
        <v>1725.48</v>
      </c>
      <c r="N130">
        <f t="shared" si="8"/>
        <v>56.695268494179444</v>
      </c>
    </row>
    <row r="131" spans="2:14" x14ac:dyDescent="0.25">
      <c r="B131" s="2">
        <v>37103</v>
      </c>
      <c r="C131" s="4">
        <v>45.03</v>
      </c>
      <c r="D131" s="4">
        <f t="shared" si="5"/>
        <v>3.3619142793693091</v>
      </c>
      <c r="E131" s="4">
        <v>151.387</v>
      </c>
      <c r="F131" s="4">
        <v>64.137532857679261</v>
      </c>
      <c r="G131" s="4">
        <f t="shared" si="6"/>
        <v>-6.0487760475655961E-3</v>
      </c>
      <c r="H131" s="4">
        <f t="shared" si="7"/>
        <v>-0.27237638542187881</v>
      </c>
      <c r="I131" s="17">
        <f t="shared" si="9"/>
        <v>-1.1700911446606566E-2</v>
      </c>
      <c r="J131" s="16"/>
      <c r="K131" s="16"/>
      <c r="L131" s="16"/>
      <c r="M131" s="16">
        <v>1951.98</v>
      </c>
      <c r="N131">
        <f t="shared" si="8"/>
        <v>64.137532857679261</v>
      </c>
    </row>
    <row r="132" spans="2:14" x14ac:dyDescent="0.25">
      <c r="B132" s="2">
        <v>37134</v>
      </c>
      <c r="C132" s="4">
        <v>40.910000000000004</v>
      </c>
      <c r="D132" s="4">
        <f t="shared" si="5"/>
        <v>3.3619139574676113</v>
      </c>
      <c r="E132" s="4">
        <v>137.5359</v>
      </c>
      <c r="F132" s="4">
        <v>58.269151333082945</v>
      </c>
      <c r="G132" s="4">
        <f t="shared" si="6"/>
        <v>-3.2190169774182209E-7</v>
      </c>
      <c r="H132" s="4">
        <f t="shared" si="7"/>
        <v>-1.3168998454617943E-5</v>
      </c>
      <c r="I132" s="17">
        <f t="shared" si="9"/>
        <v>-1.1700974398470398E-2</v>
      </c>
      <c r="J132" s="16"/>
      <c r="K132" s="16"/>
      <c r="L132" s="16"/>
      <c r="M132" s="16">
        <v>1773.38</v>
      </c>
      <c r="N132">
        <f t="shared" si="8"/>
        <v>58.269151333082945</v>
      </c>
    </row>
    <row r="133" spans="2:14" x14ac:dyDescent="0.25">
      <c r="B133" s="2">
        <v>37162</v>
      </c>
      <c r="C133" s="4">
        <v>47.120000000000005</v>
      </c>
      <c r="D133" s="4">
        <f t="shared" ref="D133:D196" si="10">E133/C133</f>
        <v>3.3619121392190152</v>
      </c>
      <c r="E133" s="4">
        <v>158.41330000000002</v>
      </c>
      <c r="F133" s="4">
        <v>67.114110026286085</v>
      </c>
      <c r="G133" s="4">
        <f t="shared" ref="G133:G196" si="11">D133-D132</f>
        <v>-1.8182485961304451E-6</v>
      </c>
      <c r="H133" s="4">
        <f t="shared" ref="H133:H196" si="12">G133*C133</f>
        <v>-8.5675873849666586E-5</v>
      </c>
      <c r="I133" s="17">
        <f t="shared" si="9"/>
        <v>-1.170111225657422E-2</v>
      </c>
      <c r="J133" s="16"/>
      <c r="K133" s="16"/>
      <c r="L133" s="16"/>
      <c r="M133" s="16">
        <v>2042.57</v>
      </c>
      <c r="N133">
        <f t="shared" si="8"/>
        <v>67.114110026286085</v>
      </c>
    </row>
    <row r="134" spans="2:14" x14ac:dyDescent="0.25">
      <c r="B134" s="2">
        <v>37195</v>
      </c>
      <c r="C134" s="4">
        <v>38.11</v>
      </c>
      <c r="D134" s="4">
        <f t="shared" si="10"/>
        <v>3.3615560220414591</v>
      </c>
      <c r="E134" s="4">
        <v>128.10890000000001</v>
      </c>
      <c r="F134" s="4">
        <v>54.591062711227899</v>
      </c>
      <c r="G134" s="4">
        <f t="shared" si="11"/>
        <v>-3.561171775561256E-4</v>
      </c>
      <c r="H134" s="4">
        <f t="shared" si="12"/>
        <v>-1.3571625636663946E-2</v>
      </c>
      <c r="I134" s="17">
        <f t="shared" si="9"/>
        <v>-1.1806344884100817E-2</v>
      </c>
      <c r="J134" s="16"/>
      <c r="K134" s="16"/>
      <c r="L134" s="16"/>
      <c r="M134" s="16">
        <v>1661.44</v>
      </c>
      <c r="N134">
        <f t="shared" ref="N134:N197" si="13">M134/M133*N133</f>
        <v>54.591062711227899</v>
      </c>
    </row>
    <row r="135" spans="2:14" x14ac:dyDescent="0.25">
      <c r="B135" s="2">
        <v>37225</v>
      </c>
      <c r="C135" s="4">
        <v>37.380000000000003</v>
      </c>
      <c r="D135" s="4">
        <f t="shared" si="10"/>
        <v>3.3615569823434992</v>
      </c>
      <c r="E135" s="4">
        <v>125.655</v>
      </c>
      <c r="F135" s="4">
        <v>53.545202778820844</v>
      </c>
      <c r="G135" s="4">
        <f t="shared" si="11"/>
        <v>9.6030204010943976E-7</v>
      </c>
      <c r="H135" s="4">
        <f t="shared" si="12"/>
        <v>3.5896090259290862E-5</v>
      </c>
      <c r="I135" s="17">
        <f t="shared" si="9"/>
        <v>-6.9168145420405169E-3</v>
      </c>
      <c r="J135" s="16"/>
      <c r="K135" s="16"/>
      <c r="L135" s="16"/>
      <c r="M135" s="16">
        <v>1629.6100000000001</v>
      </c>
      <c r="N135">
        <f t="shared" si="13"/>
        <v>53.545202778820844</v>
      </c>
    </row>
    <row r="136" spans="2:14" x14ac:dyDescent="0.25">
      <c r="B136" s="2">
        <v>37256</v>
      </c>
      <c r="C136" s="4">
        <v>39.17</v>
      </c>
      <c r="D136" s="4">
        <f t="shared" si="10"/>
        <v>3.3615573142711259</v>
      </c>
      <c r="E136" s="4">
        <v>131.6722</v>
      </c>
      <c r="F136" s="4">
        <v>56.109416072099094</v>
      </c>
      <c r="G136" s="4">
        <f t="shared" si="11"/>
        <v>3.319276267177429E-7</v>
      </c>
      <c r="H136" s="4">
        <f t="shared" si="12"/>
        <v>1.300160513853399E-5</v>
      </c>
      <c r="I136" s="17">
        <f t="shared" si="9"/>
        <v>-6.916552221021055E-3</v>
      </c>
      <c r="J136" s="16"/>
      <c r="K136" s="16"/>
      <c r="L136" s="16"/>
      <c r="M136" s="16">
        <v>1707.65</v>
      </c>
      <c r="N136">
        <f t="shared" si="13"/>
        <v>56.109416072099094</v>
      </c>
    </row>
    <row r="137" spans="2:14" x14ac:dyDescent="0.25">
      <c r="B137" s="2">
        <v>37287</v>
      </c>
      <c r="C137" s="4">
        <v>37.450000000000003</v>
      </c>
      <c r="D137" s="4">
        <f t="shared" si="10"/>
        <v>3.3202002670226967</v>
      </c>
      <c r="E137" s="4">
        <v>124.3415</v>
      </c>
      <c r="F137" s="4">
        <v>53.991410063837733</v>
      </c>
      <c r="G137" s="4">
        <f t="shared" si="11"/>
        <v>-4.1357047248429257E-2</v>
      </c>
      <c r="H137" s="4">
        <f t="shared" si="12"/>
        <v>-1.5488214194536758</v>
      </c>
      <c r="I137" s="17">
        <f t="shared" si="9"/>
        <v>-1.9134510238108637E-2</v>
      </c>
      <c r="J137" s="16"/>
      <c r="K137" s="16"/>
      <c r="L137" s="16"/>
      <c r="M137" s="16">
        <v>1643.19</v>
      </c>
      <c r="N137">
        <f t="shared" si="13"/>
        <v>53.991410063837733</v>
      </c>
    </row>
    <row r="138" spans="2:14" x14ac:dyDescent="0.25">
      <c r="B138" s="2">
        <v>37315</v>
      </c>
      <c r="C138" s="4">
        <v>37.840000000000003</v>
      </c>
      <c r="D138" s="4">
        <f t="shared" si="10"/>
        <v>3.320200845665962</v>
      </c>
      <c r="E138" s="4">
        <v>125.63640000000001</v>
      </c>
      <c r="F138" s="4">
        <v>54.553933533608671</v>
      </c>
      <c r="G138" s="4">
        <f t="shared" si="11"/>
        <v>5.7864326530321364E-7</v>
      </c>
      <c r="H138" s="4">
        <f t="shared" si="12"/>
        <v>2.1895861159073606E-5</v>
      </c>
      <c r="I138" s="17">
        <f t="shared" si="9"/>
        <v>-1.9133917131067824E-2</v>
      </c>
      <c r="J138" s="16"/>
      <c r="K138" s="16"/>
      <c r="L138" s="16"/>
      <c r="M138" s="16">
        <v>1660.31</v>
      </c>
      <c r="N138">
        <f t="shared" si="13"/>
        <v>54.553933533608671</v>
      </c>
    </row>
    <row r="139" spans="2:14" x14ac:dyDescent="0.25">
      <c r="B139" s="2">
        <v>37344</v>
      </c>
      <c r="C139" s="4">
        <v>37.440000000000005</v>
      </c>
      <c r="D139" s="4">
        <f t="shared" si="10"/>
        <v>3.3202003205128201</v>
      </c>
      <c r="E139" s="4">
        <v>124.3083</v>
      </c>
      <c r="F139" s="4">
        <v>53.976952684941757</v>
      </c>
      <c r="G139" s="4">
        <f t="shared" si="11"/>
        <v>-5.2515314186152295E-7</v>
      </c>
      <c r="H139" s="4">
        <f t="shared" si="12"/>
        <v>-1.9661733631295423E-5</v>
      </c>
      <c r="I139" s="17">
        <f t="shared" si="9"/>
        <v>-1.7215966272635996E-2</v>
      </c>
      <c r="J139" s="16"/>
      <c r="K139" s="16"/>
      <c r="L139" s="16"/>
      <c r="M139" s="16">
        <v>1642.75</v>
      </c>
      <c r="N139">
        <f t="shared" si="13"/>
        <v>53.976952684941757</v>
      </c>
    </row>
    <row r="140" spans="2:14" x14ac:dyDescent="0.25">
      <c r="B140" s="2">
        <v>37376</v>
      </c>
      <c r="C140" s="4">
        <v>31.060000000000002</v>
      </c>
      <c r="D140" s="4">
        <f t="shared" si="10"/>
        <v>3.3201996136509981</v>
      </c>
      <c r="E140" s="4">
        <v>103.12540000000001</v>
      </c>
      <c r="F140" s="4">
        <v>45.109979346601548</v>
      </c>
      <c r="G140" s="4">
        <f t="shared" si="11"/>
        <v>-7.0686182196411096E-7</v>
      </c>
      <c r="H140" s="4">
        <f t="shared" si="12"/>
        <v>-2.195512819020529E-5</v>
      </c>
      <c r="I140" s="17">
        <f t="shared" si="9"/>
        <v>-2.3963417660791131E-2</v>
      </c>
      <c r="J140" s="16"/>
      <c r="K140" s="16"/>
      <c r="L140" s="16"/>
      <c r="M140" s="16">
        <v>1372.89</v>
      </c>
      <c r="N140">
        <f t="shared" si="13"/>
        <v>45.109979346601548</v>
      </c>
    </row>
    <row r="141" spans="2:14" x14ac:dyDescent="0.25">
      <c r="B141" s="2">
        <v>37407</v>
      </c>
      <c r="C141" s="4">
        <v>34.29</v>
      </c>
      <c r="D141" s="4">
        <f t="shared" si="10"/>
        <v>3.3201983085447657</v>
      </c>
      <c r="E141" s="4">
        <v>113.84960000000001</v>
      </c>
      <c r="F141" s="4">
        <v>49.801070221554603</v>
      </c>
      <c r="G141" s="4">
        <f t="shared" si="11"/>
        <v>-1.3051062324187512E-6</v>
      </c>
      <c r="H141" s="4">
        <f t="shared" si="12"/>
        <v>-4.4752092709638978E-5</v>
      </c>
      <c r="I141" s="17">
        <f t="shared" si="9"/>
        <v>-1.4182022701770269E-2</v>
      </c>
      <c r="J141" s="16"/>
      <c r="K141" s="16"/>
      <c r="L141" s="16"/>
      <c r="M141" s="16">
        <v>1515.66</v>
      </c>
      <c r="N141">
        <f t="shared" si="13"/>
        <v>49.801070221554603</v>
      </c>
    </row>
    <row r="142" spans="2:14" x14ac:dyDescent="0.25">
      <c r="B142" s="2">
        <v>37435</v>
      </c>
      <c r="C142" s="4">
        <v>30.5</v>
      </c>
      <c r="D142" s="4">
        <f t="shared" si="10"/>
        <v>3.3202000000000003</v>
      </c>
      <c r="E142" s="4">
        <v>101.26610000000001</v>
      </c>
      <c r="F142" s="4">
        <v>44.296751783702561</v>
      </c>
      <c r="G142" s="4">
        <f t="shared" si="11"/>
        <v>1.6914552345426159E-6</v>
      </c>
      <c r="H142" s="4">
        <f t="shared" si="12"/>
        <v>5.1589384653549786E-5</v>
      </c>
      <c r="I142" s="17">
        <f t="shared" si="9"/>
        <v>-1.4181585317586731E-2</v>
      </c>
      <c r="J142" s="16"/>
      <c r="K142" s="16"/>
      <c r="L142" s="16"/>
      <c r="M142" s="16">
        <v>1348.14</v>
      </c>
      <c r="N142">
        <f t="shared" si="13"/>
        <v>44.296751783702561</v>
      </c>
    </row>
    <row r="143" spans="2:14" x14ac:dyDescent="0.25">
      <c r="B143" s="2">
        <v>37468</v>
      </c>
      <c r="C143" s="4">
        <v>27.66</v>
      </c>
      <c r="D143" s="4">
        <f t="shared" si="10"/>
        <v>3.3201984815618224</v>
      </c>
      <c r="E143" s="4">
        <v>91.836690000000004</v>
      </c>
      <c r="F143" s="4">
        <v>40.515161472024005</v>
      </c>
      <c r="G143" s="4">
        <f t="shared" si="11"/>
        <v>-1.5184381778610145E-6</v>
      </c>
      <c r="H143" s="4">
        <f t="shared" si="12"/>
        <v>-4.1999999999635665E-5</v>
      </c>
      <c r="I143" s="17">
        <f t="shared" si="9"/>
        <v>-1.2408346656391456E-2</v>
      </c>
      <c r="J143" s="16"/>
      <c r="K143" s="16"/>
      <c r="L143" s="16"/>
      <c r="M143" s="16">
        <v>1233.05</v>
      </c>
      <c r="N143">
        <f t="shared" si="13"/>
        <v>40.515161472024005</v>
      </c>
    </row>
    <row r="144" spans="2:14" x14ac:dyDescent="0.25">
      <c r="B144" s="2">
        <v>37498</v>
      </c>
      <c r="C144" s="4">
        <v>24.740000000000002</v>
      </c>
      <c r="D144" s="4">
        <f t="shared" si="10"/>
        <v>3.3202000808407437</v>
      </c>
      <c r="E144" s="4">
        <v>82.141750000000002</v>
      </c>
      <c r="F144" s="4">
        <v>36.238077356364983</v>
      </c>
      <c r="G144" s="4">
        <f t="shared" si="11"/>
        <v>1.5992789212937453E-6</v>
      </c>
      <c r="H144" s="4">
        <f t="shared" si="12"/>
        <v>3.9566160512807263E-5</v>
      </c>
      <c r="I144" s="17">
        <f t="shared" ref="I144:I207" si="14">D144/D132-1</f>
        <v>-1.2407776390056413E-2</v>
      </c>
      <c r="J144" s="16"/>
      <c r="K144" s="16"/>
      <c r="L144" s="16"/>
      <c r="M144" s="16">
        <v>1102.8800000000001</v>
      </c>
      <c r="N144">
        <f t="shared" si="13"/>
        <v>36.238077356364983</v>
      </c>
    </row>
    <row r="145" spans="2:14" x14ac:dyDescent="0.25">
      <c r="B145" s="2">
        <v>37529</v>
      </c>
      <c r="C145" s="4">
        <v>20.100000000000001</v>
      </c>
      <c r="D145" s="4">
        <f t="shared" si="10"/>
        <v>3.3201990049751244</v>
      </c>
      <c r="E145" s="4">
        <v>66.736000000000004</v>
      </c>
      <c r="F145" s="4">
        <v>29.441466391288003</v>
      </c>
      <c r="G145" s="4">
        <f t="shared" si="11"/>
        <v>-1.0758656192599858E-6</v>
      </c>
      <c r="H145" s="4">
        <f t="shared" si="12"/>
        <v>-2.1624898947125717E-5</v>
      </c>
      <c r="I145" s="17">
        <f t="shared" si="14"/>
        <v>-1.2407562279001416E-2</v>
      </c>
      <c r="J145" s="16"/>
      <c r="K145" s="16"/>
      <c r="L145" s="16"/>
      <c r="M145" s="16">
        <v>896.03</v>
      </c>
      <c r="N145">
        <f t="shared" si="13"/>
        <v>29.441466391288003</v>
      </c>
    </row>
    <row r="146" spans="2:14" x14ac:dyDescent="0.25">
      <c r="B146" s="2">
        <v>37560</v>
      </c>
      <c r="C146" s="4">
        <v>25.66</v>
      </c>
      <c r="D146" s="4">
        <f t="shared" si="10"/>
        <v>3.3201991426344502</v>
      </c>
      <c r="E146" s="4">
        <v>85.196309999999997</v>
      </c>
      <c r="F146" s="4">
        <v>38.081064588809589</v>
      </c>
      <c r="G146" s="4">
        <f t="shared" si="11"/>
        <v>1.3765932571629946E-7</v>
      </c>
      <c r="H146" s="4">
        <f t="shared" si="12"/>
        <v>3.5323382978802442E-6</v>
      </c>
      <c r="I146" s="17">
        <f t="shared" si="14"/>
        <v>-1.2302897567624926E-2</v>
      </c>
      <c r="J146" s="16"/>
      <c r="K146" s="16"/>
      <c r="L146" s="16"/>
      <c r="M146" s="16">
        <v>1158.97</v>
      </c>
      <c r="N146">
        <f t="shared" si="13"/>
        <v>38.081064588809589</v>
      </c>
    </row>
    <row r="147" spans="2:14" x14ac:dyDescent="0.25">
      <c r="B147" s="2">
        <v>37589</v>
      </c>
      <c r="C147" s="4">
        <v>28.5</v>
      </c>
      <c r="D147" s="4">
        <f t="shared" si="10"/>
        <v>3.3202017543859648</v>
      </c>
      <c r="E147" s="4">
        <v>94.625749999999996</v>
      </c>
      <c r="F147" s="4">
        <v>42.296047690574511</v>
      </c>
      <c r="G147" s="4">
        <f t="shared" si="11"/>
        <v>2.6117515146140136E-6</v>
      </c>
      <c r="H147" s="4">
        <f t="shared" si="12"/>
        <v>7.4434918166499386E-5</v>
      </c>
      <c r="I147" s="17">
        <f t="shared" si="14"/>
        <v>-1.2302402777865096E-2</v>
      </c>
      <c r="J147" s="16"/>
      <c r="K147" s="16"/>
      <c r="L147" s="16"/>
      <c r="M147" s="16">
        <v>1287.25</v>
      </c>
      <c r="N147">
        <f t="shared" si="13"/>
        <v>42.296047690574511</v>
      </c>
    </row>
    <row r="148" spans="2:14" x14ac:dyDescent="0.25">
      <c r="B148" s="2">
        <v>37621</v>
      </c>
      <c r="C148" s="4">
        <v>27.110000000000003</v>
      </c>
      <c r="D148" s="4">
        <f t="shared" si="10"/>
        <v>3.3201977130210252</v>
      </c>
      <c r="E148" s="4">
        <v>90.010559999999998</v>
      </c>
      <c r="F148" s="4">
        <v>40.232914006759266</v>
      </c>
      <c r="G148" s="4">
        <f t="shared" si="11"/>
        <v>-4.0413649395887319E-6</v>
      </c>
      <c r="H148" s="4">
        <f t="shared" si="12"/>
        <v>-1.0956140351225054E-4</v>
      </c>
      <c r="I148" s="17">
        <f t="shared" si="14"/>
        <v>-1.2303702535284233E-2</v>
      </c>
      <c r="J148" s="16"/>
      <c r="K148" s="16"/>
      <c r="L148" s="16"/>
      <c r="M148" s="16">
        <v>1224.46</v>
      </c>
      <c r="N148">
        <f t="shared" si="13"/>
        <v>40.232914006759266</v>
      </c>
    </row>
    <row r="149" spans="2:14" x14ac:dyDescent="0.25">
      <c r="B149" s="2">
        <v>37652</v>
      </c>
      <c r="C149" s="4">
        <v>24.44</v>
      </c>
      <c r="D149" s="4">
        <f t="shared" si="10"/>
        <v>3.3202000818330606</v>
      </c>
      <c r="E149" s="4">
        <v>81.145690000000002</v>
      </c>
      <c r="F149" s="4">
        <v>36.611012016522693</v>
      </c>
      <c r="G149" s="4">
        <f t="shared" si="11"/>
        <v>2.3688120354137254E-6</v>
      </c>
      <c r="H149" s="4">
        <f t="shared" si="12"/>
        <v>5.7893766145511449E-5</v>
      </c>
      <c r="I149" s="17">
        <f t="shared" si="14"/>
        <v>-5.5776646301630706E-8</v>
      </c>
      <c r="J149" s="16"/>
      <c r="K149" s="16"/>
      <c r="L149" s="16"/>
      <c r="M149" s="16">
        <v>1114.23</v>
      </c>
      <c r="N149">
        <f t="shared" si="13"/>
        <v>36.611012016522693</v>
      </c>
    </row>
    <row r="150" spans="2:14" x14ac:dyDescent="0.25">
      <c r="B150" s="2">
        <v>37680</v>
      </c>
      <c r="C150" s="4">
        <v>20.8</v>
      </c>
      <c r="D150" s="4">
        <f t="shared" si="10"/>
        <v>3.3203966346153844</v>
      </c>
      <c r="E150" s="4">
        <v>69.064250000000001</v>
      </c>
      <c r="F150" s="4">
        <v>31.158280135185855</v>
      </c>
      <c r="G150" s="4">
        <f t="shared" si="11"/>
        <v>1.9655278232377782E-4</v>
      </c>
      <c r="H150" s="4">
        <f t="shared" si="12"/>
        <v>4.088297872334579E-3</v>
      </c>
      <c r="I150" s="17">
        <f t="shared" si="14"/>
        <v>5.8969007756815017E-5</v>
      </c>
      <c r="J150" s="16"/>
      <c r="K150" s="16"/>
      <c r="L150" s="16"/>
      <c r="M150" s="16">
        <v>948.28</v>
      </c>
      <c r="N150">
        <f t="shared" si="13"/>
        <v>31.158280135185855</v>
      </c>
    </row>
    <row r="151" spans="2:14" x14ac:dyDescent="0.25">
      <c r="B151" s="2">
        <v>37711</v>
      </c>
      <c r="C151" s="4">
        <v>20.060000000000002</v>
      </c>
      <c r="D151" s="4">
        <f t="shared" si="10"/>
        <v>3.320395314057826</v>
      </c>
      <c r="E151" s="4">
        <v>66.607129999999998</v>
      </c>
      <c r="F151" s="4">
        <v>30.04966203529851</v>
      </c>
      <c r="G151" s="4">
        <f t="shared" si="11"/>
        <v>-1.3205575584152029E-6</v>
      </c>
      <c r="H151" s="4">
        <f t="shared" si="12"/>
        <v>-2.6490384621808973E-5</v>
      </c>
      <c r="I151" s="17">
        <f t="shared" si="14"/>
        <v>5.872945189522305E-5</v>
      </c>
      <c r="J151" s="16"/>
      <c r="K151" s="16"/>
      <c r="L151" s="16"/>
      <c r="M151" s="16">
        <v>914.54</v>
      </c>
      <c r="N151">
        <f t="shared" si="13"/>
        <v>30.04966203529851</v>
      </c>
    </row>
    <row r="152" spans="2:14" x14ac:dyDescent="0.25">
      <c r="B152" s="2">
        <v>37741</v>
      </c>
      <c r="C152" s="4">
        <v>23.36</v>
      </c>
      <c r="D152" s="4">
        <f t="shared" si="10"/>
        <v>3.3223994006849313</v>
      </c>
      <c r="E152" s="4">
        <v>77.611249999999998</v>
      </c>
      <c r="F152" s="4">
        <v>35.534594442358213</v>
      </c>
      <c r="G152" s="4">
        <f t="shared" si="11"/>
        <v>2.0040866271053837E-3</v>
      </c>
      <c r="H152" s="4">
        <f t="shared" si="12"/>
        <v>4.6815463609181762E-2</v>
      </c>
      <c r="I152" s="17">
        <f t="shared" si="14"/>
        <v>6.6254662065756698E-4</v>
      </c>
      <c r="J152" s="16"/>
      <c r="K152" s="16"/>
      <c r="L152" s="16"/>
      <c r="M152" s="16">
        <v>1081.47</v>
      </c>
      <c r="N152">
        <f t="shared" si="13"/>
        <v>35.534594442358213</v>
      </c>
    </row>
    <row r="153" spans="2:14" x14ac:dyDescent="0.25">
      <c r="B153" s="2">
        <v>37771</v>
      </c>
      <c r="C153" s="4">
        <v>25.46</v>
      </c>
      <c r="D153" s="4">
        <f t="shared" si="10"/>
        <v>3.3224002356637858</v>
      </c>
      <c r="E153" s="4">
        <v>84.588309999999993</v>
      </c>
      <c r="F153" s="4">
        <v>38.729346601577141</v>
      </c>
      <c r="G153" s="4">
        <f t="shared" si="11"/>
        <v>8.3497885450256604E-7</v>
      </c>
      <c r="H153" s="4">
        <f t="shared" si="12"/>
        <v>2.1258561635635333E-5</v>
      </c>
      <c r="I153" s="17">
        <f t="shared" si="14"/>
        <v>6.6319144653292916E-4</v>
      </c>
      <c r="J153" s="16"/>
      <c r="K153" s="16"/>
      <c r="L153" s="16"/>
      <c r="M153" s="16">
        <v>1178.7</v>
      </c>
      <c r="N153">
        <f t="shared" si="13"/>
        <v>38.729346601577141</v>
      </c>
    </row>
    <row r="154" spans="2:14" x14ac:dyDescent="0.25">
      <c r="B154" s="2">
        <v>37802</v>
      </c>
      <c r="C154" s="4">
        <v>25.55</v>
      </c>
      <c r="D154" s="4">
        <f t="shared" si="10"/>
        <v>3.3223996086105676</v>
      </c>
      <c r="E154" s="4">
        <v>84.887309999999999</v>
      </c>
      <c r="F154" s="4">
        <v>38.866034547502792</v>
      </c>
      <c r="G154" s="4">
        <f t="shared" si="11"/>
        <v>-6.2705321823841587E-7</v>
      </c>
      <c r="H154" s="4">
        <f t="shared" si="12"/>
        <v>-1.6021209725991525E-5</v>
      </c>
      <c r="I154" s="17">
        <f t="shared" si="14"/>
        <v>6.6249280482111317E-4</v>
      </c>
      <c r="J154" s="16"/>
      <c r="K154" s="16"/>
      <c r="L154" s="16"/>
      <c r="M154" s="16">
        <v>1182.8600000000001</v>
      </c>
      <c r="N154">
        <f t="shared" si="13"/>
        <v>38.866034547502792</v>
      </c>
    </row>
    <row r="155" spans="2:14" x14ac:dyDescent="0.25">
      <c r="B155" s="2">
        <v>37833</v>
      </c>
      <c r="C155" s="4">
        <v>23.36</v>
      </c>
      <c r="D155" s="4">
        <f t="shared" si="10"/>
        <v>3.3235791952054794</v>
      </c>
      <c r="E155" s="4">
        <v>77.638809999999992</v>
      </c>
      <c r="F155" s="4">
        <v>36.055388659406653</v>
      </c>
      <c r="G155" s="4">
        <f t="shared" si="11"/>
        <v>1.1795865949117967E-3</v>
      </c>
      <c r="H155" s="4">
        <f t="shared" si="12"/>
        <v>2.7555142857139572E-2</v>
      </c>
      <c r="I155" s="17">
        <f t="shared" si="14"/>
        <v>1.0182263688243154E-3</v>
      </c>
      <c r="J155" s="16"/>
      <c r="K155" s="16"/>
      <c r="L155" s="16"/>
      <c r="M155" s="16">
        <v>1097.32</v>
      </c>
      <c r="N155">
        <f t="shared" si="13"/>
        <v>36.055388659406653</v>
      </c>
    </row>
    <row r="156" spans="2:14" x14ac:dyDescent="0.25">
      <c r="B156" s="2">
        <v>37862</v>
      </c>
      <c r="C156" s="4">
        <v>22.46</v>
      </c>
      <c r="D156" s="4">
        <f t="shared" si="10"/>
        <v>3.3235810329474624</v>
      </c>
      <c r="E156" s="4">
        <v>74.647630000000007</v>
      </c>
      <c r="F156" s="4">
        <v>34.666165978220022</v>
      </c>
      <c r="G156" s="4">
        <f t="shared" si="11"/>
        <v>1.8377419830351016E-6</v>
      </c>
      <c r="H156" s="4">
        <f t="shared" si="12"/>
        <v>4.1275684938968384E-5</v>
      </c>
      <c r="I156" s="17">
        <f t="shared" si="14"/>
        <v>1.0182977002586302E-3</v>
      </c>
      <c r="J156" s="16"/>
      <c r="K156" s="16"/>
      <c r="L156" s="16"/>
      <c r="M156" s="16">
        <v>1055.04</v>
      </c>
      <c r="N156">
        <f t="shared" si="13"/>
        <v>34.666165978220022</v>
      </c>
    </row>
    <row r="157" spans="2:14" x14ac:dyDescent="0.25">
      <c r="B157" s="2">
        <v>37894</v>
      </c>
      <c r="C157" s="4">
        <v>22.25</v>
      </c>
      <c r="D157" s="4">
        <f t="shared" si="10"/>
        <v>3.3235815730337079</v>
      </c>
      <c r="E157" s="4">
        <v>73.949690000000004</v>
      </c>
      <c r="F157" s="4">
        <v>34.342189260232793</v>
      </c>
      <c r="G157" s="4">
        <f t="shared" si="11"/>
        <v>5.4008624550405671E-7</v>
      </c>
      <c r="H157" s="4">
        <f t="shared" si="12"/>
        <v>1.2016918962465262E-5</v>
      </c>
      <c r="I157" s="17">
        <f t="shared" si="14"/>
        <v>1.0187847335401123E-3</v>
      </c>
      <c r="J157" s="16"/>
      <c r="K157" s="16"/>
      <c r="L157" s="16"/>
      <c r="M157" s="16">
        <v>1045.18</v>
      </c>
      <c r="N157">
        <f t="shared" si="13"/>
        <v>34.342189260232793</v>
      </c>
    </row>
    <row r="158" spans="2:14" x14ac:dyDescent="0.25">
      <c r="B158" s="2">
        <v>37925</v>
      </c>
      <c r="C158" s="4">
        <v>23.98</v>
      </c>
      <c r="D158" s="4">
        <f t="shared" si="10"/>
        <v>3.3106676396997496</v>
      </c>
      <c r="E158" s="4">
        <v>79.389809999999997</v>
      </c>
      <c r="F158" s="4">
        <v>37.650957566654121</v>
      </c>
      <c r="G158" s="4">
        <f t="shared" si="11"/>
        <v>-1.2913933333958294E-2</v>
      </c>
      <c r="H158" s="4">
        <f t="shared" si="12"/>
        <v>-0.3096761213483199</v>
      </c>
      <c r="I158" s="17">
        <f t="shared" si="14"/>
        <v>-2.8707624227436446E-3</v>
      </c>
      <c r="J158" s="16"/>
      <c r="K158" s="16"/>
      <c r="L158" s="16"/>
      <c r="M158" s="16">
        <v>1145.8800000000001</v>
      </c>
      <c r="N158">
        <f t="shared" si="13"/>
        <v>37.650957566654121</v>
      </c>
    </row>
    <row r="159" spans="2:14" x14ac:dyDescent="0.25">
      <c r="B159" s="2">
        <v>37953</v>
      </c>
      <c r="C159" s="4">
        <v>23.28</v>
      </c>
      <c r="D159" s="4">
        <f t="shared" si="10"/>
        <v>3.3106662371134021</v>
      </c>
      <c r="E159" s="4">
        <v>77.072310000000002</v>
      </c>
      <c r="F159" s="4">
        <v>36.55219677055949</v>
      </c>
      <c r="G159" s="4">
        <f t="shared" si="11"/>
        <v>-1.4025863475097822E-6</v>
      </c>
      <c r="H159" s="4">
        <f t="shared" si="12"/>
        <v>-3.2652210170027728E-5</v>
      </c>
      <c r="I159" s="17">
        <f t="shared" si="14"/>
        <v>-2.871969228968152E-3</v>
      </c>
      <c r="J159" s="16"/>
      <c r="K159" s="16"/>
      <c r="L159" s="16"/>
      <c r="M159" s="16">
        <v>1112.44</v>
      </c>
      <c r="N159">
        <f t="shared" si="13"/>
        <v>36.55219677055949</v>
      </c>
    </row>
    <row r="160" spans="2:14" x14ac:dyDescent="0.25">
      <c r="B160" s="2">
        <v>37986</v>
      </c>
      <c r="C160" s="4">
        <v>26.07</v>
      </c>
      <c r="D160" s="4">
        <f t="shared" si="10"/>
        <v>3.3106658995013425</v>
      </c>
      <c r="E160" s="4">
        <v>86.309060000000002</v>
      </c>
      <c r="F160" s="4">
        <v>40.932782576042023</v>
      </c>
      <c r="G160" s="4">
        <f t="shared" si="11"/>
        <v>-3.3761205964211172E-7</v>
      </c>
      <c r="H160" s="4">
        <f t="shared" si="12"/>
        <v>-8.8015463948698527E-6</v>
      </c>
      <c r="I160" s="17">
        <f t="shared" si="14"/>
        <v>-2.8708572029615409E-3</v>
      </c>
      <c r="J160" s="16"/>
      <c r="K160" s="16"/>
      <c r="L160" s="16"/>
      <c r="M160" s="16">
        <v>1245.76</v>
      </c>
      <c r="N160">
        <f t="shared" si="13"/>
        <v>40.932782576042023</v>
      </c>
    </row>
    <row r="161" spans="2:14" x14ac:dyDescent="0.25">
      <c r="B161" s="2">
        <v>38016</v>
      </c>
      <c r="C161" s="4">
        <v>25.5</v>
      </c>
      <c r="D161" s="4">
        <f t="shared" si="10"/>
        <v>3.3106666666666666</v>
      </c>
      <c r="E161" s="4">
        <v>84.421999999999997</v>
      </c>
      <c r="F161" s="4">
        <v>40.49938978595565</v>
      </c>
      <c r="G161" s="4">
        <f t="shared" si="11"/>
        <v>7.671653241558829E-7</v>
      </c>
      <c r="H161" s="4">
        <f t="shared" si="12"/>
        <v>1.9562715765975014E-5</v>
      </c>
      <c r="I161" s="17">
        <f t="shared" si="14"/>
        <v>-2.8713375493716331E-3</v>
      </c>
      <c r="J161" s="16"/>
      <c r="K161" s="16"/>
      <c r="L161" s="16"/>
      <c r="M161" s="16">
        <v>1232.57</v>
      </c>
      <c r="N161">
        <f t="shared" si="13"/>
        <v>40.49938978595565</v>
      </c>
    </row>
    <row r="162" spans="2:14" x14ac:dyDescent="0.25">
      <c r="B162" s="2">
        <v>38044</v>
      </c>
      <c r="C162" s="4">
        <v>24.01</v>
      </c>
      <c r="D162" s="4">
        <f t="shared" si="10"/>
        <v>3.3082386505622652</v>
      </c>
      <c r="E162" s="4">
        <v>79.430809999999994</v>
      </c>
      <c r="F162" s="4">
        <v>38.132979722117874</v>
      </c>
      <c r="G162" s="4">
        <f t="shared" si="11"/>
        <v>-2.4280161044014648E-3</v>
      </c>
      <c r="H162" s="4">
        <f t="shared" si="12"/>
        <v>-5.8296666666679174E-2</v>
      </c>
      <c r="I162" s="17">
        <f t="shared" si="14"/>
        <v>-3.6616059438114856E-3</v>
      </c>
      <c r="J162" s="16"/>
      <c r="K162" s="16"/>
      <c r="L162" s="16"/>
      <c r="M162" s="16">
        <v>1160.55</v>
      </c>
      <c r="N162">
        <f t="shared" si="13"/>
        <v>38.132979722117874</v>
      </c>
    </row>
    <row r="163" spans="2:14" x14ac:dyDescent="0.25">
      <c r="B163" s="2">
        <v>38077</v>
      </c>
      <c r="C163" s="4">
        <v>24.540000000000003</v>
      </c>
      <c r="D163" s="4">
        <f t="shared" si="10"/>
        <v>3.308239201303993</v>
      </c>
      <c r="E163" s="4">
        <v>81.184190000000001</v>
      </c>
      <c r="F163" s="4">
        <v>38.97479346601574</v>
      </c>
      <c r="G163" s="4">
        <f t="shared" si="11"/>
        <v>5.5074172777835884E-7</v>
      </c>
      <c r="H163" s="4">
        <f t="shared" si="12"/>
        <v>1.3515201999680927E-5</v>
      </c>
      <c r="I163" s="17">
        <f t="shared" si="14"/>
        <v>-3.6610438228142916E-3</v>
      </c>
      <c r="J163" s="16"/>
      <c r="K163" s="16"/>
      <c r="L163" s="16"/>
      <c r="M163" s="16">
        <v>1186.17</v>
      </c>
      <c r="N163">
        <f t="shared" si="13"/>
        <v>38.97479346601574</v>
      </c>
    </row>
    <row r="164" spans="2:14" x14ac:dyDescent="0.25">
      <c r="B164" s="2">
        <v>38107</v>
      </c>
      <c r="C164" s="4">
        <v>24.900000000000002</v>
      </c>
      <c r="D164" s="4">
        <f t="shared" si="10"/>
        <v>3.3118751004016067</v>
      </c>
      <c r="E164" s="4">
        <v>82.465690000000009</v>
      </c>
      <c r="F164" s="4">
        <v>40.039710852422047</v>
      </c>
      <c r="G164" s="4">
        <f t="shared" si="11"/>
        <v>3.6358990976137484E-3</v>
      </c>
      <c r="H164" s="4">
        <f t="shared" si="12"/>
        <v>9.0533887530582349E-2</v>
      </c>
      <c r="I164" s="17">
        <f t="shared" si="14"/>
        <v>-3.1676806470513075E-3</v>
      </c>
      <c r="J164" s="16"/>
      <c r="K164" s="16"/>
      <c r="L164" s="16"/>
      <c r="M164" s="16">
        <v>1218.58</v>
      </c>
      <c r="N164">
        <f t="shared" si="13"/>
        <v>40.039710852422047</v>
      </c>
    </row>
    <row r="165" spans="2:14" x14ac:dyDescent="0.25">
      <c r="B165" s="2">
        <v>38138</v>
      </c>
      <c r="C165" s="4">
        <v>23.700000000000003</v>
      </c>
      <c r="D165" s="4">
        <f t="shared" si="10"/>
        <v>3.3118751054852313</v>
      </c>
      <c r="E165" s="4">
        <v>78.491439999999997</v>
      </c>
      <c r="F165" s="4">
        <v>38.110307923394643</v>
      </c>
      <c r="G165" s="4">
        <f t="shared" si="11"/>
        <v>5.083624632362671E-9</v>
      </c>
      <c r="H165" s="4">
        <f t="shared" si="12"/>
        <v>1.2048190378699533E-7</v>
      </c>
      <c r="I165" s="17">
        <f t="shared" si="14"/>
        <v>-3.1679296388117395E-3</v>
      </c>
      <c r="J165" s="16"/>
      <c r="K165" s="16"/>
      <c r="L165" s="16"/>
      <c r="M165" s="16">
        <v>1159.8600000000001</v>
      </c>
      <c r="N165">
        <f t="shared" si="13"/>
        <v>38.110307923394643</v>
      </c>
    </row>
    <row r="166" spans="2:14" x14ac:dyDescent="0.25">
      <c r="B166" s="2">
        <v>38168</v>
      </c>
      <c r="C166" s="4">
        <v>24.25</v>
      </c>
      <c r="D166" s="4">
        <f t="shared" si="10"/>
        <v>3.3118762886597941</v>
      </c>
      <c r="E166" s="4">
        <v>80.313000000000002</v>
      </c>
      <c r="F166" s="4">
        <v>38.994508073601168</v>
      </c>
      <c r="G166" s="4">
        <f t="shared" si="11"/>
        <v>1.1831745627688406E-6</v>
      </c>
      <c r="H166" s="4">
        <f t="shared" si="12"/>
        <v>2.8691983147144384E-5</v>
      </c>
      <c r="I166" s="17">
        <f t="shared" si="14"/>
        <v>-3.1673853811866604E-3</v>
      </c>
      <c r="J166" s="16"/>
      <c r="K166" s="16"/>
      <c r="L166" s="16"/>
      <c r="M166" s="16">
        <v>1186.77</v>
      </c>
      <c r="N166">
        <f t="shared" si="13"/>
        <v>38.994508073601168</v>
      </c>
    </row>
    <row r="167" spans="2:14" x14ac:dyDescent="0.25">
      <c r="B167" s="2">
        <v>38198</v>
      </c>
      <c r="C167" s="4">
        <v>25.34</v>
      </c>
      <c r="D167" s="4">
        <f t="shared" si="10"/>
        <v>3.3136397000789266</v>
      </c>
      <c r="E167" s="4">
        <v>83.96763</v>
      </c>
      <c r="F167" s="4">
        <v>41.281073976717956</v>
      </c>
      <c r="G167" s="4">
        <f t="shared" si="11"/>
        <v>1.763411419132499E-3</v>
      </c>
      <c r="H167" s="4">
        <f t="shared" si="12"/>
        <v>4.4684845360817523E-2</v>
      </c>
      <c r="I167" s="17">
        <f t="shared" si="14"/>
        <v>-2.9905997548941299E-3</v>
      </c>
      <c r="J167" s="16"/>
      <c r="K167" s="16"/>
      <c r="L167" s="16"/>
      <c r="M167" s="16">
        <v>1256.3600000000001</v>
      </c>
      <c r="N167">
        <f t="shared" si="13"/>
        <v>41.281073976717956</v>
      </c>
    </row>
    <row r="168" spans="2:14" x14ac:dyDescent="0.25">
      <c r="B168" s="2">
        <v>38230</v>
      </c>
      <c r="C168" s="4">
        <v>25.790000000000003</v>
      </c>
      <c r="D168" s="4">
        <f t="shared" si="10"/>
        <v>3.3136366808840636</v>
      </c>
      <c r="E168" s="4">
        <v>85.458690000000004</v>
      </c>
      <c r="F168" s="4">
        <v>42.014457378895948</v>
      </c>
      <c r="G168" s="4">
        <f t="shared" si="11"/>
        <v>-3.0191948630076126E-6</v>
      </c>
      <c r="H168" s="4">
        <f t="shared" si="12"/>
        <v>-7.7865035516966335E-5</v>
      </c>
      <c r="I168" s="17">
        <f t="shared" si="14"/>
        <v>-2.9920594578011217E-3</v>
      </c>
      <c r="J168" s="16"/>
      <c r="K168" s="16"/>
      <c r="L168" s="16"/>
      <c r="M168" s="16">
        <v>1278.68</v>
      </c>
      <c r="N168">
        <f t="shared" si="13"/>
        <v>42.014457378895948</v>
      </c>
    </row>
    <row r="169" spans="2:14" x14ac:dyDescent="0.25">
      <c r="B169" s="2">
        <v>38260</v>
      </c>
      <c r="C169" s="4">
        <v>25.950000000000003</v>
      </c>
      <c r="D169" s="4">
        <f t="shared" si="10"/>
        <v>3.3136393063583811</v>
      </c>
      <c r="E169" s="4">
        <v>85.988939999999999</v>
      </c>
      <c r="F169" s="4">
        <v>42.275018775816712</v>
      </c>
      <c r="G169" s="4">
        <f t="shared" si="11"/>
        <v>2.6254743175080364E-6</v>
      </c>
      <c r="H169" s="4">
        <f t="shared" si="12"/>
        <v>6.8131058539333553E-5</v>
      </c>
      <c r="I169" s="17">
        <f t="shared" si="14"/>
        <v>-2.9914315195374019E-3</v>
      </c>
      <c r="J169" s="16"/>
      <c r="K169" s="16"/>
      <c r="L169" s="16"/>
      <c r="M169" s="16">
        <v>1286.6100000000001</v>
      </c>
      <c r="N169">
        <f t="shared" si="13"/>
        <v>42.275018775816712</v>
      </c>
    </row>
    <row r="170" spans="2:14" x14ac:dyDescent="0.25">
      <c r="B170" s="2">
        <v>38289</v>
      </c>
      <c r="C170" s="4">
        <v>25.26</v>
      </c>
      <c r="D170" s="4">
        <f t="shared" si="10"/>
        <v>3.3154097387173391</v>
      </c>
      <c r="E170" s="4">
        <v>83.747249999999994</v>
      </c>
      <c r="F170" s="4">
        <v>41.624436725497517</v>
      </c>
      <c r="G170" s="4">
        <f t="shared" si="11"/>
        <v>1.7704323589580184E-3</v>
      </c>
      <c r="H170" s="4">
        <f t="shared" si="12"/>
        <v>4.4721121387279551E-2</v>
      </c>
      <c r="I170" s="17">
        <f t="shared" si="14"/>
        <v>1.4323693990676567E-3</v>
      </c>
      <c r="J170" s="16"/>
      <c r="K170" s="16"/>
      <c r="L170" s="16"/>
      <c r="M170" s="16">
        <v>1266.81</v>
      </c>
      <c r="N170">
        <f t="shared" si="13"/>
        <v>41.624436725497517</v>
      </c>
    </row>
    <row r="171" spans="2:14" x14ac:dyDescent="0.25">
      <c r="B171" s="2">
        <v>38321</v>
      </c>
      <c r="C171" s="4">
        <v>25.17</v>
      </c>
      <c r="D171" s="4">
        <f t="shared" si="10"/>
        <v>3.3154104092173222</v>
      </c>
      <c r="E171" s="4">
        <v>83.448880000000003</v>
      </c>
      <c r="F171" s="4">
        <v>41.4762485918137</v>
      </c>
      <c r="G171" s="4">
        <f t="shared" si="11"/>
        <v>6.7049998309087755E-7</v>
      </c>
      <c r="H171" s="4">
        <f t="shared" si="12"/>
        <v>1.6876484574397388E-5</v>
      </c>
      <c r="I171" s="17">
        <f t="shared" si="14"/>
        <v>1.4329961899319787E-3</v>
      </c>
      <c r="J171" s="16"/>
      <c r="K171" s="16"/>
      <c r="L171" s="16"/>
      <c r="M171" s="16">
        <v>1262.3</v>
      </c>
      <c r="N171">
        <f t="shared" si="13"/>
        <v>41.4762485918137</v>
      </c>
    </row>
    <row r="172" spans="2:14" x14ac:dyDescent="0.25">
      <c r="B172" s="2">
        <v>38352</v>
      </c>
      <c r="C172" s="4">
        <v>25.77</v>
      </c>
      <c r="D172" s="4">
        <f t="shared" si="10"/>
        <v>3.3154105549088086</v>
      </c>
      <c r="E172" s="4">
        <v>85.438130000000001</v>
      </c>
      <c r="F172" s="4">
        <v>42.464936162223012</v>
      </c>
      <c r="G172" s="4">
        <f t="shared" si="11"/>
        <v>1.4569148643062135E-7</v>
      </c>
      <c r="H172" s="4">
        <f t="shared" si="12"/>
        <v>3.7544696053171122E-6</v>
      </c>
      <c r="I172" s="17">
        <f t="shared" si="14"/>
        <v>1.4331423198519211E-3</v>
      </c>
      <c r="J172" s="16"/>
      <c r="K172" s="16"/>
      <c r="L172" s="16"/>
      <c r="M172" s="16">
        <v>1292.3900000000001</v>
      </c>
      <c r="N172">
        <f t="shared" si="13"/>
        <v>42.464936162223012</v>
      </c>
    </row>
    <row r="173" spans="2:14" x14ac:dyDescent="0.25">
      <c r="B173" s="2">
        <v>38383</v>
      </c>
      <c r="C173" s="4">
        <v>23.76</v>
      </c>
      <c r="D173" s="4">
        <f t="shared" si="10"/>
        <v>3.3154095117845115</v>
      </c>
      <c r="E173" s="4">
        <v>78.77413</v>
      </c>
      <c r="F173" s="4">
        <v>39.654947427713061</v>
      </c>
      <c r="G173" s="4">
        <f t="shared" si="11"/>
        <v>-1.0431242971620236E-6</v>
      </c>
      <c r="H173" s="4">
        <f t="shared" si="12"/>
        <v>-2.4784633300569682E-5</v>
      </c>
      <c r="I173" s="17">
        <f t="shared" si="14"/>
        <v>1.4325951825950867E-3</v>
      </c>
      <c r="J173" s="16"/>
      <c r="K173" s="16"/>
      <c r="L173" s="16"/>
      <c r="M173" s="16">
        <v>1206.8700000000001</v>
      </c>
      <c r="N173">
        <f t="shared" si="13"/>
        <v>39.654947427713061</v>
      </c>
    </row>
    <row r="174" spans="2:14" x14ac:dyDescent="0.25">
      <c r="B174" s="2">
        <v>38411</v>
      </c>
      <c r="C174" s="4">
        <v>24.060000000000002</v>
      </c>
      <c r="D174" s="4">
        <f t="shared" si="10"/>
        <v>3.3034343308395675</v>
      </c>
      <c r="E174" s="4">
        <v>79.480630000000005</v>
      </c>
      <c r="F174" s="4">
        <v>40.155369883589891</v>
      </c>
      <c r="G174" s="4">
        <f t="shared" si="11"/>
        <v>-1.1975180944943986E-2</v>
      </c>
      <c r="H174" s="4">
        <f t="shared" si="12"/>
        <v>-0.28812285353535233</v>
      </c>
      <c r="I174" s="17">
        <f t="shared" si="14"/>
        <v>-1.4522288837539588E-3</v>
      </c>
      <c r="J174" s="16"/>
      <c r="K174" s="16"/>
      <c r="L174" s="16"/>
      <c r="M174" s="16">
        <v>1222.1000000000001</v>
      </c>
      <c r="N174">
        <f t="shared" si="13"/>
        <v>40.155369883589891</v>
      </c>
    </row>
    <row r="175" spans="2:14" x14ac:dyDescent="0.25">
      <c r="B175" s="2">
        <v>38442</v>
      </c>
      <c r="C175" s="4">
        <v>23.69</v>
      </c>
      <c r="D175" s="4">
        <f t="shared" si="10"/>
        <v>3.3034322498944699</v>
      </c>
      <c r="E175" s="4">
        <v>78.258309999999994</v>
      </c>
      <c r="F175" s="4">
        <v>39.537974089372838</v>
      </c>
      <c r="G175" s="4">
        <f t="shared" si="11"/>
        <v>-2.0809450975711741E-6</v>
      </c>
      <c r="H175" s="4">
        <f t="shared" si="12"/>
        <v>-4.9297589361461116E-5</v>
      </c>
      <c r="I175" s="17">
        <f t="shared" si="14"/>
        <v>-1.4530241367154417E-3</v>
      </c>
      <c r="J175" s="16"/>
      <c r="K175" s="16"/>
      <c r="L175" s="16"/>
      <c r="M175" s="16">
        <v>1203.31</v>
      </c>
      <c r="N175">
        <f t="shared" si="13"/>
        <v>39.537974089372838</v>
      </c>
    </row>
    <row r="176" spans="2:14" x14ac:dyDescent="0.25">
      <c r="B176" s="2">
        <v>38471</v>
      </c>
      <c r="C176" s="4">
        <v>23.8</v>
      </c>
      <c r="D176" s="4">
        <f t="shared" si="10"/>
        <v>3.3031117647058821</v>
      </c>
      <c r="E176" s="4">
        <v>78.614059999999995</v>
      </c>
      <c r="F176" s="4">
        <v>40.257228689447942</v>
      </c>
      <c r="G176" s="4">
        <f t="shared" si="11"/>
        <v>-3.2048518858784902E-4</v>
      </c>
      <c r="H176" s="4">
        <f t="shared" si="12"/>
        <v>-7.6275474883908071E-3</v>
      </c>
      <c r="I176" s="17">
        <f t="shared" si="14"/>
        <v>-2.6460344759565713E-3</v>
      </c>
      <c r="J176" s="16"/>
      <c r="K176" s="16"/>
      <c r="L176" s="16"/>
      <c r="M176" s="16">
        <v>1225.2</v>
      </c>
      <c r="N176">
        <f t="shared" si="13"/>
        <v>40.257228689447942</v>
      </c>
    </row>
    <row r="177" spans="2:14" x14ac:dyDescent="0.25">
      <c r="B177" s="2">
        <v>38503</v>
      </c>
      <c r="C177" s="4">
        <v>23.380000000000003</v>
      </c>
      <c r="D177" s="4">
        <f t="shared" si="10"/>
        <v>3.3031116338751065</v>
      </c>
      <c r="E177" s="4">
        <v>77.226749999999996</v>
      </c>
      <c r="F177" s="4">
        <v>39.546845662786282</v>
      </c>
      <c r="G177" s="4">
        <f t="shared" si="11"/>
        <v>-1.308307755465421E-7</v>
      </c>
      <c r="H177" s="4">
        <f t="shared" si="12"/>
        <v>-3.0588235322781547E-6</v>
      </c>
      <c r="I177" s="17">
        <f t="shared" si="14"/>
        <v>-2.6460755103990818E-3</v>
      </c>
      <c r="J177" s="16"/>
      <c r="K177" s="16"/>
      <c r="L177" s="16"/>
      <c r="M177" s="16">
        <v>1203.58</v>
      </c>
      <c r="N177">
        <f t="shared" si="13"/>
        <v>39.546845662786282</v>
      </c>
    </row>
    <row r="178" spans="2:14" x14ac:dyDescent="0.25">
      <c r="B178" s="2">
        <v>38533</v>
      </c>
      <c r="C178" s="4">
        <v>23.75</v>
      </c>
      <c r="D178" s="4">
        <f t="shared" si="10"/>
        <v>3.3031107368421053</v>
      </c>
      <c r="E178" s="4">
        <v>78.448880000000003</v>
      </c>
      <c r="F178" s="4">
        <v>40.172784453623692</v>
      </c>
      <c r="G178" s="4">
        <f t="shared" si="11"/>
        <v>-8.9703300121257712E-7</v>
      </c>
      <c r="H178" s="4">
        <f t="shared" si="12"/>
        <v>-2.1304533778798707E-5</v>
      </c>
      <c r="I178" s="17">
        <f t="shared" si="14"/>
        <v>-2.6467026705384589E-3</v>
      </c>
      <c r="J178" s="16"/>
      <c r="K178" s="16"/>
      <c r="L178" s="16"/>
      <c r="M178" s="16">
        <v>1222.6300000000001</v>
      </c>
      <c r="N178">
        <f t="shared" si="13"/>
        <v>40.172784453623692</v>
      </c>
    </row>
    <row r="179" spans="2:14" x14ac:dyDescent="0.25">
      <c r="B179" s="2">
        <v>38562</v>
      </c>
      <c r="C179" s="4">
        <v>24.450000000000003</v>
      </c>
      <c r="D179" s="4">
        <f t="shared" si="10"/>
        <v>3.3039214723926382</v>
      </c>
      <c r="E179" s="4">
        <v>80.78088000000001</v>
      </c>
      <c r="F179" s="4">
        <v>41.921798723244414</v>
      </c>
      <c r="G179" s="4">
        <f t="shared" si="11"/>
        <v>8.1073555053290391E-4</v>
      </c>
      <c r="H179" s="4">
        <f t="shared" si="12"/>
        <v>1.9822484210529501E-2</v>
      </c>
      <c r="I179" s="17">
        <f t="shared" si="14"/>
        <v>-2.9327955257346661E-3</v>
      </c>
      <c r="J179" s="16"/>
      <c r="K179" s="16"/>
      <c r="L179" s="16"/>
      <c r="M179" s="16">
        <v>1275.8600000000001</v>
      </c>
      <c r="N179">
        <f t="shared" si="13"/>
        <v>41.921798723244414</v>
      </c>
    </row>
    <row r="180" spans="2:14" x14ac:dyDescent="0.25">
      <c r="B180" s="2">
        <v>38595</v>
      </c>
      <c r="C180" s="4">
        <v>24.080000000000002</v>
      </c>
      <c r="D180" s="4">
        <f t="shared" si="10"/>
        <v>3.3039194352159464</v>
      </c>
      <c r="E180" s="4">
        <v>79.55838</v>
      </c>
      <c r="F180" s="4">
        <v>41.287316935786656</v>
      </c>
      <c r="G180" s="4">
        <f t="shared" si="11"/>
        <v>-2.0371766917826051E-6</v>
      </c>
      <c r="H180" s="4">
        <f t="shared" si="12"/>
        <v>-4.9055214738125133E-5</v>
      </c>
      <c r="I180" s="17">
        <f t="shared" si="14"/>
        <v>-2.9325018413076664E-3</v>
      </c>
      <c r="J180" s="16"/>
      <c r="K180" s="16"/>
      <c r="L180" s="16"/>
      <c r="M180" s="16">
        <v>1256.55</v>
      </c>
      <c r="N180">
        <f t="shared" si="13"/>
        <v>41.287316935786656</v>
      </c>
    </row>
    <row r="181" spans="2:14" x14ac:dyDescent="0.25">
      <c r="B181" s="2">
        <v>38625</v>
      </c>
      <c r="C181" s="4">
        <v>23.970000000000002</v>
      </c>
      <c r="D181" s="4">
        <f t="shared" si="10"/>
        <v>3.3039190654985395</v>
      </c>
      <c r="E181" s="4">
        <v>79.194940000000003</v>
      </c>
      <c r="F181" s="4">
        <v>41.098713856552713</v>
      </c>
      <c r="G181" s="4">
        <f t="shared" si="11"/>
        <v>-3.6971740691171817E-7</v>
      </c>
      <c r="H181" s="4">
        <f t="shared" si="12"/>
        <v>-8.8621262436738848E-6</v>
      </c>
      <c r="I181" s="17">
        <f t="shared" si="14"/>
        <v>-2.9334034157519895E-3</v>
      </c>
      <c r="J181" s="16"/>
      <c r="K181" s="16"/>
      <c r="L181" s="16"/>
      <c r="M181" s="16">
        <v>1250.81</v>
      </c>
      <c r="N181">
        <f t="shared" si="13"/>
        <v>41.098713856552713</v>
      </c>
    </row>
    <row r="182" spans="2:14" x14ac:dyDescent="0.25">
      <c r="B182" s="2">
        <v>38656</v>
      </c>
      <c r="C182" s="4">
        <v>23.85</v>
      </c>
      <c r="D182" s="4">
        <f t="shared" si="10"/>
        <v>3.28128427672956</v>
      </c>
      <c r="E182" s="4">
        <v>78.258630000000011</v>
      </c>
      <c r="F182" s="4">
        <v>41.458505444986812</v>
      </c>
      <c r="G182" s="4">
        <f t="shared" si="11"/>
        <v>-2.2634788768979508E-2</v>
      </c>
      <c r="H182" s="4">
        <f t="shared" si="12"/>
        <v>-0.53983971214016124</v>
      </c>
      <c r="I182" s="17">
        <f t="shared" si="14"/>
        <v>-1.0292984782321768E-2</v>
      </c>
      <c r="J182" s="16"/>
      <c r="K182" s="16"/>
      <c r="L182" s="16"/>
      <c r="M182" s="16">
        <v>1261.76</v>
      </c>
      <c r="N182">
        <f t="shared" si="13"/>
        <v>41.458505444986812</v>
      </c>
    </row>
    <row r="183" spans="2:14" x14ac:dyDescent="0.25">
      <c r="B183" s="2">
        <v>38686</v>
      </c>
      <c r="C183" s="4">
        <v>24.91</v>
      </c>
      <c r="D183" s="4">
        <f t="shared" si="10"/>
        <v>3.9444953833801684</v>
      </c>
      <c r="E183" s="4">
        <v>98.257379999999998</v>
      </c>
      <c r="F183" s="4">
        <v>43.301164100638331</v>
      </c>
      <c r="G183" s="4">
        <f t="shared" si="11"/>
        <v>0.66321110665060834</v>
      </c>
      <c r="H183" s="4">
        <f t="shared" si="12"/>
        <v>16.520588666666654</v>
      </c>
      <c r="I183" s="17">
        <f t="shared" si="14"/>
        <v>0.18974573175432474</v>
      </c>
      <c r="J183" s="16"/>
      <c r="K183" s="16"/>
      <c r="L183" s="16"/>
      <c r="M183" s="16">
        <v>1317.84</v>
      </c>
      <c r="N183">
        <f t="shared" si="13"/>
        <v>43.301164100638331</v>
      </c>
    </row>
    <row r="184" spans="2:14" x14ac:dyDescent="0.25">
      <c r="B184" s="2">
        <v>38716</v>
      </c>
      <c r="C184" s="4">
        <v>24.490000000000002</v>
      </c>
      <c r="D184" s="4">
        <f t="shared" si="10"/>
        <v>3.9444953042057982</v>
      </c>
      <c r="E184" s="4">
        <v>96.60069</v>
      </c>
      <c r="F184" s="4">
        <v>42.571066466391251</v>
      </c>
      <c r="G184" s="4">
        <f t="shared" si="11"/>
        <v>-7.9174370171131159E-8</v>
      </c>
      <c r="H184" s="4">
        <f t="shared" si="12"/>
        <v>-1.9389803254910022E-6</v>
      </c>
      <c r="I184" s="17">
        <f t="shared" si="14"/>
        <v>0.18974565559175294</v>
      </c>
      <c r="J184" s="16"/>
      <c r="K184" s="16"/>
      <c r="L184" s="16"/>
      <c r="M184" s="16">
        <v>1295.6200000000001</v>
      </c>
      <c r="N184">
        <f t="shared" si="13"/>
        <v>42.571066466391251</v>
      </c>
    </row>
    <row r="185" spans="2:14" x14ac:dyDescent="0.25">
      <c r="B185" s="2">
        <v>38748</v>
      </c>
      <c r="C185" s="4">
        <v>25.950000000000003</v>
      </c>
      <c r="D185" s="4">
        <f t="shared" si="10"/>
        <v>3.8797533718689787</v>
      </c>
      <c r="E185" s="4">
        <v>100.67960000000001</v>
      </c>
      <c r="F185" s="4">
        <v>45.710617724370969</v>
      </c>
      <c r="G185" s="4">
        <f t="shared" si="11"/>
        <v>-6.4741932336819463E-2</v>
      </c>
      <c r="H185" s="4">
        <f t="shared" si="12"/>
        <v>-1.6800531441404654</v>
      </c>
      <c r="I185" s="17">
        <f t="shared" si="14"/>
        <v>0.17021844754879489</v>
      </c>
      <c r="J185" s="16"/>
      <c r="K185" s="16"/>
      <c r="L185" s="16"/>
      <c r="M185" s="16">
        <v>1391.17</v>
      </c>
      <c r="N185">
        <f t="shared" si="13"/>
        <v>45.710617724370969</v>
      </c>
    </row>
    <row r="186" spans="2:14" x14ac:dyDescent="0.25">
      <c r="B186" s="2">
        <v>38776</v>
      </c>
      <c r="C186" s="4">
        <v>27.59</v>
      </c>
      <c r="D186" s="4">
        <f t="shared" si="10"/>
        <v>3.8797535338890907</v>
      </c>
      <c r="E186" s="4">
        <v>107.04240000000001</v>
      </c>
      <c r="F186" s="4">
        <v>48.599464889222631</v>
      </c>
      <c r="G186" s="4">
        <f t="shared" si="11"/>
        <v>1.620201119933995E-7</v>
      </c>
      <c r="H186" s="4">
        <f t="shared" si="12"/>
        <v>4.4701348898978918E-6</v>
      </c>
      <c r="I186" s="17">
        <f t="shared" si="14"/>
        <v>0.1744606204728314</v>
      </c>
      <c r="J186" s="16"/>
      <c r="K186" s="16"/>
      <c r="L186" s="16"/>
      <c r="M186" s="16">
        <v>1479.09</v>
      </c>
      <c r="N186">
        <f t="shared" si="13"/>
        <v>48.599464889222631</v>
      </c>
    </row>
    <row r="187" spans="2:14" x14ac:dyDescent="0.25">
      <c r="B187" s="2">
        <v>38807</v>
      </c>
      <c r="C187" s="4">
        <v>27.040000000000003</v>
      </c>
      <c r="D187" s="4">
        <f t="shared" si="10"/>
        <v>3.8797559171597631</v>
      </c>
      <c r="E187" s="4">
        <v>104.90860000000001</v>
      </c>
      <c r="F187" s="4">
        <v>47.630491926398754</v>
      </c>
      <c r="G187" s="4">
        <f t="shared" si="11"/>
        <v>2.3832706723680985E-6</v>
      </c>
      <c r="H187" s="4">
        <f t="shared" si="12"/>
        <v>6.4443638980833393E-5</v>
      </c>
      <c r="I187" s="17">
        <f t="shared" si="14"/>
        <v>0.17446208175866307</v>
      </c>
      <c r="J187" s="16"/>
      <c r="K187" s="16"/>
      <c r="L187" s="16"/>
      <c r="M187" s="16">
        <v>1449.6000000000001</v>
      </c>
      <c r="N187">
        <f t="shared" si="13"/>
        <v>47.630491926398754</v>
      </c>
    </row>
    <row r="188" spans="2:14" x14ac:dyDescent="0.25">
      <c r="B188" s="2">
        <v>38835</v>
      </c>
      <c r="C188" s="4">
        <v>26.21</v>
      </c>
      <c r="D188" s="4">
        <f t="shared" si="10"/>
        <v>3.8879397176650135</v>
      </c>
      <c r="E188" s="4">
        <v>101.9029</v>
      </c>
      <c r="F188" s="4">
        <v>46.748920390536938</v>
      </c>
      <c r="G188" s="4">
        <f t="shared" si="11"/>
        <v>8.1838005052503604E-3</v>
      </c>
      <c r="H188" s="4">
        <f t="shared" si="12"/>
        <v>0.21449741124261196</v>
      </c>
      <c r="I188" s="17">
        <f t="shared" si="14"/>
        <v>0.17705363748453307</v>
      </c>
      <c r="J188" s="16"/>
      <c r="K188" s="16"/>
      <c r="L188" s="16"/>
      <c r="M188" s="16">
        <v>1422.77</v>
      </c>
      <c r="N188">
        <f t="shared" si="13"/>
        <v>46.748920390536938</v>
      </c>
    </row>
    <row r="189" spans="2:14" x14ac:dyDescent="0.25">
      <c r="B189" s="2">
        <v>38868</v>
      </c>
      <c r="C189" s="4">
        <v>26.060000000000002</v>
      </c>
      <c r="D189" s="4">
        <f t="shared" si="10"/>
        <v>3.8879432079815808</v>
      </c>
      <c r="E189" s="4">
        <v>101.3198</v>
      </c>
      <c r="F189" s="4">
        <v>46.481458880961277</v>
      </c>
      <c r="G189" s="4">
        <f t="shared" si="11"/>
        <v>3.4903165673227932E-6</v>
      </c>
      <c r="H189" s="4">
        <f t="shared" si="12"/>
        <v>9.0957649744431994E-5</v>
      </c>
      <c r="I189" s="17">
        <f t="shared" si="14"/>
        <v>0.17705474078100369</v>
      </c>
      <c r="J189" s="16"/>
      <c r="K189" s="16"/>
      <c r="L189" s="16"/>
      <c r="M189" s="16">
        <v>1414.63</v>
      </c>
      <c r="N189">
        <f t="shared" si="13"/>
        <v>46.481458880961277</v>
      </c>
    </row>
    <row r="190" spans="2:14" x14ac:dyDescent="0.25">
      <c r="B190" s="2">
        <v>38898</v>
      </c>
      <c r="C190" s="4">
        <v>27.89</v>
      </c>
      <c r="D190" s="4">
        <f t="shared" si="10"/>
        <v>3.8879419146647543</v>
      </c>
      <c r="E190" s="4">
        <v>108.43469999999999</v>
      </c>
      <c r="F190" s="4">
        <v>49.745540743522291</v>
      </c>
      <c r="G190" s="4">
        <f t="shared" si="11"/>
        <v>-1.2933168265227835E-6</v>
      </c>
      <c r="H190" s="4">
        <f t="shared" si="12"/>
        <v>-3.6070606291720434E-5</v>
      </c>
      <c r="I190" s="17">
        <f t="shared" si="14"/>
        <v>0.17705466889123089</v>
      </c>
      <c r="J190" s="16"/>
      <c r="K190" s="16"/>
      <c r="L190" s="16"/>
      <c r="M190" s="16">
        <v>1513.97</v>
      </c>
      <c r="N190">
        <f t="shared" si="13"/>
        <v>49.745540743522291</v>
      </c>
    </row>
    <row r="191" spans="2:14" x14ac:dyDescent="0.25">
      <c r="B191" s="2">
        <v>38929</v>
      </c>
      <c r="C191" s="4">
        <v>29.990000000000002</v>
      </c>
      <c r="D191" s="4">
        <f t="shared" si="10"/>
        <v>3.8841580526842283</v>
      </c>
      <c r="E191" s="4">
        <v>116.48590000000002</v>
      </c>
      <c r="F191" s="4">
        <v>54.13401239203899</v>
      </c>
      <c r="G191" s="4">
        <f t="shared" si="11"/>
        <v>-3.7838619805259377E-3</v>
      </c>
      <c r="H191" s="4">
        <f t="shared" si="12"/>
        <v>-0.11347802079597288</v>
      </c>
      <c r="I191" s="17">
        <f t="shared" si="14"/>
        <v>0.17562057244399143</v>
      </c>
      <c r="J191" s="16"/>
      <c r="K191" s="16"/>
      <c r="L191" s="16"/>
      <c r="M191" s="16">
        <v>1647.53</v>
      </c>
      <c r="N191">
        <f t="shared" si="13"/>
        <v>54.13401239203899</v>
      </c>
    </row>
    <row r="192" spans="2:14" x14ac:dyDescent="0.25">
      <c r="B192" s="2">
        <v>38960</v>
      </c>
      <c r="C192" s="4">
        <v>31.130000000000003</v>
      </c>
      <c r="D192" s="4">
        <f t="shared" si="10"/>
        <v>3.8841599743013173</v>
      </c>
      <c r="E192" s="4">
        <v>120.91390000000001</v>
      </c>
      <c r="F192" s="4">
        <v>56.19188884716479</v>
      </c>
      <c r="G192" s="4">
        <f t="shared" si="11"/>
        <v>1.921617089006844E-6</v>
      </c>
      <c r="H192" s="4">
        <f t="shared" si="12"/>
        <v>5.9819939980783061E-5</v>
      </c>
      <c r="I192" s="17">
        <f t="shared" si="14"/>
        <v>0.17562187894192571</v>
      </c>
      <c r="J192" s="16"/>
      <c r="K192" s="16"/>
      <c r="L192" s="16"/>
      <c r="M192" s="16">
        <v>1710.16</v>
      </c>
      <c r="N192">
        <f t="shared" si="13"/>
        <v>56.19188884716479</v>
      </c>
    </row>
    <row r="193" spans="2:14" x14ac:dyDescent="0.25">
      <c r="B193" s="2">
        <v>38989</v>
      </c>
      <c r="C193" s="4">
        <v>32.56</v>
      </c>
      <c r="D193" s="4">
        <f t="shared" si="10"/>
        <v>3.8841615479115474</v>
      </c>
      <c r="E193" s="4">
        <v>126.4683</v>
      </c>
      <c r="F193" s="4">
        <v>58.773188133683746</v>
      </c>
      <c r="G193" s="4">
        <f t="shared" si="11"/>
        <v>1.5736102301211474E-6</v>
      </c>
      <c r="H193" s="4">
        <f t="shared" si="12"/>
        <v>5.1236749092744562E-5</v>
      </c>
      <c r="I193" s="17">
        <f t="shared" si="14"/>
        <v>0.17562248678311776</v>
      </c>
      <c r="J193" s="16"/>
      <c r="K193" s="16"/>
      <c r="L193" s="16"/>
      <c r="M193" s="16">
        <v>1788.72</v>
      </c>
      <c r="N193">
        <f t="shared" si="13"/>
        <v>58.773188133683746</v>
      </c>
    </row>
    <row r="194" spans="2:14" x14ac:dyDescent="0.25">
      <c r="B194" s="2">
        <v>39021</v>
      </c>
      <c r="C194" s="4">
        <v>34.25</v>
      </c>
      <c r="D194" s="4">
        <f t="shared" si="10"/>
        <v>3.842899270072992</v>
      </c>
      <c r="E194" s="4">
        <v>131.61929999999998</v>
      </c>
      <c r="F194" s="4">
        <v>62.470662786331133</v>
      </c>
      <c r="G194" s="4">
        <f t="shared" si="11"/>
        <v>-4.1262277838555406E-2</v>
      </c>
      <c r="H194" s="4">
        <f t="shared" si="12"/>
        <v>-1.4132330159705226</v>
      </c>
      <c r="I194" s="17">
        <f t="shared" si="14"/>
        <v>0.17115706716614953</v>
      </c>
      <c r="J194" s="16"/>
      <c r="K194" s="16"/>
      <c r="L194" s="16"/>
      <c r="M194" s="16">
        <v>1901.25</v>
      </c>
      <c r="N194">
        <f t="shared" si="13"/>
        <v>62.470662786331133</v>
      </c>
    </row>
    <row r="195" spans="2:14" x14ac:dyDescent="0.25">
      <c r="B195" s="2">
        <v>39051</v>
      </c>
      <c r="C195" s="4">
        <v>33.910000000000004</v>
      </c>
      <c r="D195" s="4">
        <f t="shared" si="10"/>
        <v>3.8428959009141841</v>
      </c>
      <c r="E195" s="4">
        <v>130.3126</v>
      </c>
      <c r="F195" s="4">
        <v>61.850309800976277</v>
      </c>
      <c r="G195" s="4">
        <f t="shared" si="11"/>
        <v>-3.3691588079420853E-6</v>
      </c>
      <c r="H195" s="4">
        <f t="shared" si="12"/>
        <v>-1.1424817517731613E-4</v>
      </c>
      <c r="I195" s="17">
        <f t="shared" si="14"/>
        <v>-2.5757282641035939E-2</v>
      </c>
      <c r="J195" s="16"/>
      <c r="K195" s="16"/>
      <c r="L195" s="16"/>
      <c r="M195" s="16">
        <v>1882.3700000000001</v>
      </c>
      <c r="N195">
        <f t="shared" si="13"/>
        <v>61.850309800976277</v>
      </c>
    </row>
    <row r="196" spans="2:14" x14ac:dyDescent="0.25">
      <c r="B196" s="2">
        <v>39080</v>
      </c>
      <c r="C196" s="4">
        <v>35.75</v>
      </c>
      <c r="D196" s="4">
        <f t="shared" si="10"/>
        <v>6.2387440559440561</v>
      </c>
      <c r="E196" s="4">
        <v>223.0351</v>
      </c>
      <c r="F196" s="4">
        <v>65.206393165602634</v>
      </c>
      <c r="G196" s="4">
        <f t="shared" si="11"/>
        <v>2.395848155029872</v>
      </c>
      <c r="H196" s="4">
        <f t="shared" si="12"/>
        <v>85.651571542317924</v>
      </c>
      <c r="I196" s="17">
        <f t="shared" si="14"/>
        <v>0.5816330290194609</v>
      </c>
      <c r="J196" s="16"/>
      <c r="K196" s="16"/>
      <c r="L196" s="16"/>
      <c r="M196" s="16">
        <v>1984.51</v>
      </c>
      <c r="N196">
        <f t="shared" si="13"/>
        <v>65.206393165602634</v>
      </c>
    </row>
    <row r="197" spans="2:14" x14ac:dyDescent="0.25">
      <c r="B197" s="2">
        <v>39113</v>
      </c>
      <c r="C197" s="4">
        <v>37.630000000000003</v>
      </c>
      <c r="D197" s="4">
        <f t="shared" ref="D197:D260" si="15">E197/C197</f>
        <v>6.2441376561254307</v>
      </c>
      <c r="E197" s="4">
        <v>234.96689999999998</v>
      </c>
      <c r="F197" s="4">
        <v>69.355989485542565</v>
      </c>
      <c r="G197" s="4">
        <f t="shared" ref="G197:G260" si="16">D197-D196</f>
        <v>5.3936001813745804E-3</v>
      </c>
      <c r="H197" s="4">
        <f t="shared" ref="H197:H260" si="17">G197*C197</f>
        <v>0.20296117482512546</v>
      </c>
      <c r="I197" s="17">
        <f t="shared" si="14"/>
        <v>0.60941612974679016</v>
      </c>
      <c r="J197" s="16"/>
      <c r="K197" s="16"/>
      <c r="L197" s="16"/>
      <c r="M197" s="16">
        <v>2110.8000000000002</v>
      </c>
      <c r="N197">
        <f t="shared" si="13"/>
        <v>69.355989485542565</v>
      </c>
    </row>
    <row r="198" spans="2:14" x14ac:dyDescent="0.25">
      <c r="B198" s="2">
        <v>39141</v>
      </c>
      <c r="C198" s="4">
        <v>36.800000000000004</v>
      </c>
      <c r="D198" s="4">
        <f t="shared" si="15"/>
        <v>6.2441358695652163</v>
      </c>
      <c r="E198" s="4">
        <v>229.7842</v>
      </c>
      <c r="F198" s="4">
        <v>67.826464513706284</v>
      </c>
      <c r="G198" s="4">
        <f t="shared" si="16"/>
        <v>-1.7865602144340187E-6</v>
      </c>
      <c r="H198" s="4">
        <f t="shared" si="17"/>
        <v>-6.5745415891171899E-5</v>
      </c>
      <c r="I198" s="17">
        <f t="shared" si="14"/>
        <v>0.60941560205399248</v>
      </c>
      <c r="J198" s="16"/>
      <c r="K198" s="16"/>
      <c r="L198" s="16"/>
      <c r="M198" s="16">
        <v>2064.25</v>
      </c>
      <c r="N198">
        <f t="shared" ref="N198:N261" si="18">M198/M197*N197</f>
        <v>67.826464513706284</v>
      </c>
    </row>
    <row r="199" spans="2:14" x14ac:dyDescent="0.25">
      <c r="B199" s="2">
        <v>39171</v>
      </c>
      <c r="C199" s="4">
        <v>39.43</v>
      </c>
      <c r="D199" s="4">
        <f t="shared" si="15"/>
        <v>6.244136444331728</v>
      </c>
      <c r="E199" s="4">
        <v>246.20630000000003</v>
      </c>
      <c r="F199" s="4">
        <v>72.673629365377323</v>
      </c>
      <c r="G199" s="4">
        <f t="shared" si="16"/>
        <v>5.7476651171839421E-7</v>
      </c>
      <c r="H199" s="4">
        <f t="shared" si="17"/>
        <v>2.2663043557056284E-5</v>
      </c>
      <c r="I199" s="17">
        <f t="shared" si="14"/>
        <v>0.60941476156130125</v>
      </c>
      <c r="J199" s="16"/>
      <c r="K199" s="16"/>
      <c r="L199" s="16"/>
      <c r="M199" s="16">
        <v>2211.77</v>
      </c>
      <c r="N199">
        <f t="shared" si="18"/>
        <v>72.673629365377323</v>
      </c>
    </row>
    <row r="200" spans="2:14" x14ac:dyDescent="0.25">
      <c r="B200" s="2">
        <v>39202</v>
      </c>
      <c r="C200" s="4">
        <v>38.72</v>
      </c>
      <c r="D200" s="4">
        <f t="shared" si="15"/>
        <v>6.1655526859504137</v>
      </c>
      <c r="E200" s="4">
        <v>238.73020000000002</v>
      </c>
      <c r="F200" s="4">
        <v>72.010232820127598</v>
      </c>
      <c r="G200" s="4">
        <f t="shared" si="16"/>
        <v>-7.8583758381314261E-2</v>
      </c>
      <c r="H200" s="4">
        <f t="shared" si="17"/>
        <v>-3.0427631245244879</v>
      </c>
      <c r="I200" s="17">
        <f t="shared" si="14"/>
        <v>0.58581488749348987</v>
      </c>
      <c r="J200" s="16"/>
      <c r="K200" s="16"/>
      <c r="L200" s="16"/>
      <c r="M200" s="16">
        <v>2191.58</v>
      </c>
      <c r="N200">
        <f t="shared" si="18"/>
        <v>72.010232820127598</v>
      </c>
    </row>
    <row r="201" spans="2:14" x14ac:dyDescent="0.25">
      <c r="B201" s="2">
        <v>39233</v>
      </c>
      <c r="C201" s="4">
        <v>41.34</v>
      </c>
      <c r="D201" s="4">
        <f t="shared" si="15"/>
        <v>6.1655539429124326</v>
      </c>
      <c r="E201" s="4">
        <v>254.88399999999999</v>
      </c>
      <c r="F201" s="4">
        <v>76.883026661659699</v>
      </c>
      <c r="G201" s="4">
        <f t="shared" si="16"/>
        <v>1.2569620189140096E-6</v>
      </c>
      <c r="H201" s="4">
        <f t="shared" si="17"/>
        <v>5.196280986190516E-5</v>
      </c>
      <c r="I201" s="17">
        <f t="shared" si="14"/>
        <v>0.58581378716004173</v>
      </c>
      <c r="J201" s="16"/>
      <c r="K201" s="16"/>
      <c r="L201" s="16"/>
      <c r="M201" s="16">
        <v>2339.88</v>
      </c>
      <c r="N201">
        <f t="shared" si="18"/>
        <v>76.883026661659699</v>
      </c>
    </row>
    <row r="202" spans="2:14" x14ac:dyDescent="0.25">
      <c r="B202" s="2">
        <v>39262</v>
      </c>
      <c r="C202" s="4">
        <v>41.5</v>
      </c>
      <c r="D202" s="4">
        <f t="shared" si="15"/>
        <v>6.16555421686747</v>
      </c>
      <c r="E202" s="4">
        <v>255.87049999999999</v>
      </c>
      <c r="F202" s="4">
        <v>77.180388659406603</v>
      </c>
      <c r="G202" s="4">
        <f t="shared" si="16"/>
        <v>2.7395503732208226E-7</v>
      </c>
      <c r="H202" s="4">
        <f t="shared" si="17"/>
        <v>1.1369134048866414E-5</v>
      </c>
      <c r="I202" s="17">
        <f t="shared" si="14"/>
        <v>0.58581438514086126</v>
      </c>
      <c r="J202" s="16"/>
      <c r="K202" s="16"/>
      <c r="L202" s="16"/>
      <c r="M202" s="16">
        <v>2348.9299999999998</v>
      </c>
      <c r="N202">
        <f t="shared" si="18"/>
        <v>77.180388659406603</v>
      </c>
    </row>
    <row r="203" spans="2:14" x14ac:dyDescent="0.25">
      <c r="B203" s="2">
        <v>39294</v>
      </c>
      <c r="C203" s="4">
        <v>39.160000000000004</v>
      </c>
      <c r="D203" s="4">
        <f t="shared" si="15"/>
        <v>6.0989657814096008</v>
      </c>
      <c r="E203" s="4">
        <v>238.8355</v>
      </c>
      <c r="F203" s="4">
        <v>73.464513706346153</v>
      </c>
      <c r="G203" s="4">
        <f t="shared" si="16"/>
        <v>-6.6588435457869188E-2</v>
      </c>
      <c r="H203" s="4">
        <f t="shared" si="17"/>
        <v>-2.6076031325301576</v>
      </c>
      <c r="I203" s="17">
        <f t="shared" si="14"/>
        <v>0.57021565515203054</v>
      </c>
      <c r="J203" s="16"/>
      <c r="K203" s="16"/>
      <c r="L203" s="16"/>
      <c r="M203" s="16">
        <v>2235.84</v>
      </c>
      <c r="N203">
        <f t="shared" si="18"/>
        <v>73.464513706346153</v>
      </c>
    </row>
    <row r="204" spans="2:14" x14ac:dyDescent="0.25">
      <c r="B204" s="2">
        <v>39325</v>
      </c>
      <c r="C204" s="4">
        <v>39.870000000000005</v>
      </c>
      <c r="D204" s="4">
        <f t="shared" si="15"/>
        <v>6.0989691497366429</v>
      </c>
      <c r="E204" s="4">
        <v>243.16589999999999</v>
      </c>
      <c r="F204" s="4">
        <v>74.796564025535034</v>
      </c>
      <c r="G204" s="4">
        <f t="shared" si="16"/>
        <v>3.3683270421747125E-6</v>
      </c>
      <c r="H204" s="4">
        <f t="shared" si="17"/>
        <v>1.342951991715058E-4</v>
      </c>
      <c r="I204" s="17">
        <f t="shared" si="14"/>
        <v>0.57021574551231646</v>
      </c>
      <c r="J204" s="16"/>
      <c r="K204" s="16"/>
      <c r="L204" s="16"/>
      <c r="M204" s="16">
        <v>2276.38</v>
      </c>
      <c r="N204">
        <f t="shared" si="18"/>
        <v>74.796564025535034</v>
      </c>
    </row>
    <row r="205" spans="2:14" x14ac:dyDescent="0.25">
      <c r="B205" s="2">
        <v>39353</v>
      </c>
      <c r="C205" s="4">
        <v>42.31</v>
      </c>
      <c r="D205" s="4">
        <f t="shared" si="15"/>
        <v>6.0989695107539585</v>
      </c>
      <c r="E205" s="4">
        <v>258.04739999999998</v>
      </c>
      <c r="F205" s="4">
        <v>79.373967330078784</v>
      </c>
      <c r="G205" s="4">
        <f t="shared" si="16"/>
        <v>3.6101731559767813E-7</v>
      </c>
      <c r="H205" s="4">
        <f t="shared" si="17"/>
        <v>1.5274642622937763E-5</v>
      </c>
      <c r="I205" s="17">
        <f t="shared" si="14"/>
        <v>0.57021520230879141</v>
      </c>
      <c r="J205" s="16"/>
      <c r="K205" s="16"/>
      <c r="L205" s="16"/>
      <c r="M205" s="16">
        <v>2415.69</v>
      </c>
      <c r="N205">
        <f t="shared" si="18"/>
        <v>79.373967330078784</v>
      </c>
    </row>
    <row r="206" spans="2:14" x14ac:dyDescent="0.25">
      <c r="B206" s="2">
        <v>39386</v>
      </c>
      <c r="C206" s="4">
        <v>41.79</v>
      </c>
      <c r="D206" s="4">
        <f t="shared" si="15"/>
        <v>6.0647547260110075</v>
      </c>
      <c r="E206" s="4">
        <v>253.4461</v>
      </c>
      <c r="F206" s="4">
        <v>79.058862185504992</v>
      </c>
      <c r="G206" s="4">
        <f t="shared" si="16"/>
        <v>-3.4214784742951032E-2</v>
      </c>
      <c r="H206" s="4">
        <f t="shared" si="17"/>
        <v>-1.4298358544079237</v>
      </c>
      <c r="I206" s="17">
        <f t="shared" si="14"/>
        <v>0.57817166149551813</v>
      </c>
      <c r="J206" s="16"/>
      <c r="K206" s="16"/>
      <c r="L206" s="16"/>
      <c r="M206" s="16">
        <v>2406.1</v>
      </c>
      <c r="N206">
        <f t="shared" si="18"/>
        <v>79.058862185504992</v>
      </c>
    </row>
    <row r="207" spans="2:14" x14ac:dyDescent="0.25">
      <c r="B207" s="2">
        <v>39416</v>
      </c>
      <c r="C207" s="4">
        <v>38.21</v>
      </c>
      <c r="D207" s="4">
        <f t="shared" si="15"/>
        <v>6.0647552996597751</v>
      </c>
      <c r="E207" s="4">
        <v>231.73430000000002</v>
      </c>
      <c r="F207" s="4">
        <v>72.286237326323629</v>
      </c>
      <c r="G207" s="4">
        <f t="shared" si="16"/>
        <v>5.7364876759891104E-7</v>
      </c>
      <c r="H207" s="4">
        <f t="shared" si="17"/>
        <v>2.1919119409954392E-5</v>
      </c>
      <c r="I207" s="17">
        <f t="shared" si="14"/>
        <v>0.57817319439150938</v>
      </c>
      <c r="J207" s="16"/>
      <c r="K207" s="16"/>
      <c r="L207" s="16"/>
      <c r="M207" s="16">
        <v>2199.98</v>
      </c>
      <c r="N207">
        <f t="shared" si="18"/>
        <v>72.286237326323629</v>
      </c>
    </row>
    <row r="208" spans="2:14" x14ac:dyDescent="0.25">
      <c r="B208" s="2">
        <v>39447</v>
      </c>
      <c r="C208" s="4">
        <v>41.56</v>
      </c>
      <c r="D208" s="4">
        <f t="shared" si="15"/>
        <v>6.0647569778633308</v>
      </c>
      <c r="E208" s="4">
        <v>252.05130000000003</v>
      </c>
      <c r="F208" s="4">
        <v>78.623826511453174</v>
      </c>
      <c r="G208" s="4">
        <f t="shared" si="16"/>
        <v>1.6782035556772712E-6</v>
      </c>
      <c r="H208" s="4">
        <f t="shared" si="17"/>
        <v>6.97461397739474E-5</v>
      </c>
      <c r="I208" s="17">
        <f t="shared" ref="I208:I271" si="19">D208/D196-1</f>
        <v>-2.7888157699778815E-2</v>
      </c>
      <c r="J208" s="16"/>
      <c r="K208" s="16"/>
      <c r="L208" s="16"/>
      <c r="M208" s="16">
        <v>2392.86</v>
      </c>
      <c r="N208">
        <f t="shared" si="18"/>
        <v>78.623826511453174</v>
      </c>
    </row>
    <row r="209" spans="2:14" x14ac:dyDescent="0.25">
      <c r="B209" s="2">
        <v>39478</v>
      </c>
      <c r="C209" s="4">
        <v>38.49</v>
      </c>
      <c r="D209" s="4">
        <f t="shared" si="15"/>
        <v>6.0357209664848011</v>
      </c>
      <c r="E209" s="4">
        <v>232.31489999999999</v>
      </c>
      <c r="F209" s="4">
        <v>73.559472399549307</v>
      </c>
      <c r="G209" s="4">
        <f t="shared" si="16"/>
        <v>-2.9036011378529736E-2</v>
      </c>
      <c r="H209" s="4">
        <f t="shared" si="17"/>
        <v>-1.1175960779596097</v>
      </c>
      <c r="I209" s="17">
        <f t="shared" si="19"/>
        <v>-3.3377978052129498E-2</v>
      </c>
      <c r="J209" s="16"/>
      <c r="K209" s="16"/>
      <c r="L209" s="16"/>
      <c r="M209" s="16">
        <v>2238.73</v>
      </c>
      <c r="N209">
        <f t="shared" si="18"/>
        <v>73.559472399549307</v>
      </c>
    </row>
    <row r="210" spans="2:14" x14ac:dyDescent="0.25">
      <c r="B210" s="2">
        <v>39507</v>
      </c>
      <c r="C210" s="4">
        <v>34.83</v>
      </c>
      <c r="D210" s="4">
        <f t="shared" si="15"/>
        <v>6.0357220786678161</v>
      </c>
      <c r="E210" s="4">
        <v>210.22420000000002</v>
      </c>
      <c r="F210" s="4">
        <v>66.564729628238766</v>
      </c>
      <c r="G210" s="4">
        <f t="shared" si="16"/>
        <v>1.1121830150173651E-6</v>
      </c>
      <c r="H210" s="4">
        <f t="shared" si="17"/>
        <v>3.8737334413054823E-5</v>
      </c>
      <c r="I210" s="17">
        <f t="shared" si="19"/>
        <v>-3.337752336768296E-2</v>
      </c>
      <c r="J210" s="16"/>
      <c r="K210" s="16"/>
      <c r="L210" s="16"/>
      <c r="M210" s="16">
        <v>2025.8500000000001</v>
      </c>
      <c r="N210">
        <f t="shared" si="18"/>
        <v>66.564729628238766</v>
      </c>
    </row>
    <row r="211" spans="2:14" x14ac:dyDescent="0.25">
      <c r="B211" s="2">
        <v>39538</v>
      </c>
      <c r="C211" s="4">
        <v>38.300000000000004</v>
      </c>
      <c r="D211" s="4">
        <f t="shared" si="15"/>
        <v>6.0357206266318535</v>
      </c>
      <c r="E211" s="4">
        <v>231.16810000000001</v>
      </c>
      <c r="F211" s="4">
        <v>73.19639504318431</v>
      </c>
      <c r="G211" s="4">
        <f t="shared" si="16"/>
        <v>-1.4520359625791457E-6</v>
      </c>
      <c r="H211" s="4">
        <f t="shared" si="17"/>
        <v>-5.5612977366781287E-5</v>
      </c>
      <c r="I211" s="17">
        <f t="shared" si="19"/>
        <v>-3.3377844888234143E-2</v>
      </c>
      <c r="J211" s="16"/>
      <c r="K211" s="16"/>
      <c r="L211" s="16"/>
      <c r="M211" s="16">
        <v>2227.6799999999998</v>
      </c>
      <c r="N211">
        <f t="shared" si="18"/>
        <v>73.19639504318431</v>
      </c>
    </row>
    <row r="212" spans="2:14" x14ac:dyDescent="0.25">
      <c r="B212" s="2">
        <v>39568</v>
      </c>
      <c r="C212" s="4">
        <v>38.71</v>
      </c>
      <c r="D212" s="4">
        <f t="shared" si="15"/>
        <v>5.9409971583570131</v>
      </c>
      <c r="E212" s="4">
        <v>229.976</v>
      </c>
      <c r="F212" s="4">
        <v>74.742677431468209</v>
      </c>
      <c r="G212" s="4">
        <f t="shared" si="16"/>
        <v>-9.472346827484035E-2</v>
      </c>
      <c r="H212" s="4">
        <f t="shared" si="17"/>
        <v>-3.6667454569190698</v>
      </c>
      <c r="I212" s="17">
        <f t="shared" si="19"/>
        <v>-3.6420989168594819E-2</v>
      </c>
      <c r="J212" s="16"/>
      <c r="K212" s="16"/>
      <c r="L212" s="16"/>
      <c r="M212" s="16">
        <v>2274.7400000000002</v>
      </c>
      <c r="N212">
        <f t="shared" si="18"/>
        <v>74.742677431468209</v>
      </c>
    </row>
    <row r="213" spans="2:14" x14ac:dyDescent="0.25">
      <c r="B213" s="2">
        <v>39598</v>
      </c>
      <c r="C213" s="4">
        <v>39.9</v>
      </c>
      <c r="D213" s="4">
        <f t="shared" si="15"/>
        <v>5.9409974937343364</v>
      </c>
      <c r="E213" s="4">
        <v>237.04580000000001</v>
      </c>
      <c r="F213" s="4">
        <v>77.040414945550069</v>
      </c>
      <c r="G213" s="4">
        <f t="shared" si="16"/>
        <v>3.3537732324617764E-7</v>
      </c>
      <c r="H213" s="4">
        <f t="shared" si="17"/>
        <v>1.3381555197522487E-5</v>
      </c>
      <c r="I213" s="17">
        <f t="shared" si="19"/>
        <v>-3.64211312166417E-2</v>
      </c>
      <c r="J213" s="16"/>
      <c r="K213" s="16"/>
      <c r="L213" s="16"/>
      <c r="M213" s="16">
        <v>2344.67</v>
      </c>
      <c r="N213">
        <f t="shared" si="18"/>
        <v>77.040414945550069</v>
      </c>
    </row>
    <row r="214" spans="2:14" x14ac:dyDescent="0.25">
      <c r="B214" s="2">
        <v>39629</v>
      </c>
      <c r="C214" s="4">
        <v>33.690000000000005</v>
      </c>
      <c r="D214" s="4">
        <f t="shared" si="15"/>
        <v>5.9409943603443152</v>
      </c>
      <c r="E214" s="4">
        <v>200.15210000000002</v>
      </c>
      <c r="F214" s="4">
        <v>65.049990612091577</v>
      </c>
      <c r="G214" s="4">
        <f t="shared" si="16"/>
        <v>-3.1333900212260346E-6</v>
      </c>
      <c r="H214" s="4">
        <f t="shared" si="17"/>
        <v>-1.0556390981510512E-4</v>
      </c>
      <c r="I214" s="17">
        <f t="shared" si="19"/>
        <v>-3.642168224047293E-2</v>
      </c>
      <c r="J214" s="16"/>
      <c r="K214" s="16"/>
      <c r="L214" s="16"/>
      <c r="M214" s="16">
        <v>1979.75</v>
      </c>
      <c r="N214">
        <f t="shared" si="18"/>
        <v>65.049990612091577</v>
      </c>
    </row>
    <row r="215" spans="2:14" x14ac:dyDescent="0.25">
      <c r="B215" s="2">
        <v>39660</v>
      </c>
      <c r="C215" s="4">
        <v>30.810000000000002</v>
      </c>
      <c r="D215" s="4">
        <f t="shared" si="15"/>
        <v>5.8929990262901661</v>
      </c>
      <c r="E215" s="4">
        <v>181.56330000000003</v>
      </c>
      <c r="F215" s="4">
        <v>60.211040180247792</v>
      </c>
      <c r="G215" s="4">
        <f t="shared" si="16"/>
        <v>-4.7995334054149019E-2</v>
      </c>
      <c r="H215" s="4">
        <f t="shared" si="17"/>
        <v>-1.4787362422083314</v>
      </c>
      <c r="I215" s="17">
        <f t="shared" si="19"/>
        <v>-3.3770767454909589E-2</v>
      </c>
      <c r="J215" s="16"/>
      <c r="K215" s="16"/>
      <c r="L215" s="16"/>
      <c r="M215" s="16">
        <v>1832.48</v>
      </c>
      <c r="N215">
        <f t="shared" si="18"/>
        <v>60.211040180247792</v>
      </c>
    </row>
    <row r="216" spans="2:14" x14ac:dyDescent="0.25">
      <c r="B216" s="2">
        <v>39689</v>
      </c>
      <c r="C216" s="4">
        <v>31.990000000000002</v>
      </c>
      <c r="D216" s="4">
        <f t="shared" si="15"/>
        <v>5.8929946858393238</v>
      </c>
      <c r="E216" s="4">
        <v>188.51689999999999</v>
      </c>
      <c r="F216" s="4">
        <v>62.51699211415692</v>
      </c>
      <c r="G216" s="4">
        <f t="shared" si="16"/>
        <v>-4.3404508422995036E-6</v>
      </c>
      <c r="H216" s="4">
        <f t="shared" si="17"/>
        <v>-1.3885102244516113E-4</v>
      </c>
      <c r="I216" s="17">
        <f t="shared" si="19"/>
        <v>-3.3772012751730918E-2</v>
      </c>
      <c r="J216" s="16"/>
      <c r="K216" s="16"/>
      <c r="L216" s="16"/>
      <c r="M216" s="16">
        <v>1902.66</v>
      </c>
      <c r="N216">
        <f t="shared" si="18"/>
        <v>62.51699211415692</v>
      </c>
    </row>
    <row r="217" spans="2:14" x14ac:dyDescent="0.25">
      <c r="B217" s="2">
        <v>39721</v>
      </c>
      <c r="C217" s="4">
        <v>27.92</v>
      </c>
      <c r="D217" s="4">
        <f t="shared" si="15"/>
        <v>5.8929978510028649</v>
      </c>
      <c r="E217" s="4">
        <v>164.5325</v>
      </c>
      <c r="F217" s="4">
        <v>54.563133683815209</v>
      </c>
      <c r="G217" s="4">
        <f t="shared" si="16"/>
        <v>3.1651635410412382E-6</v>
      </c>
      <c r="H217" s="4">
        <f t="shared" si="17"/>
        <v>8.837136606587138E-5</v>
      </c>
      <c r="I217" s="17">
        <f t="shared" si="19"/>
        <v>-3.3771550978885179E-2</v>
      </c>
      <c r="J217" s="16"/>
      <c r="K217" s="16"/>
      <c r="L217" s="16"/>
      <c r="M217" s="16">
        <v>1660.5900000000001</v>
      </c>
      <c r="N217">
        <f t="shared" si="18"/>
        <v>54.563133683815209</v>
      </c>
    </row>
    <row r="218" spans="2:14" x14ac:dyDescent="0.25">
      <c r="B218" s="2">
        <v>39752</v>
      </c>
      <c r="C218" s="4">
        <v>26.77</v>
      </c>
      <c r="D218" s="4">
        <f t="shared" si="15"/>
        <v>5.8929958909226752</v>
      </c>
      <c r="E218" s="4">
        <v>157.75550000000001</v>
      </c>
      <c r="F218" s="4">
        <v>53.162082238077318</v>
      </c>
      <c r="G218" s="4">
        <f t="shared" si="16"/>
        <v>-1.9600801897112774E-6</v>
      </c>
      <c r="H218" s="4">
        <f t="shared" si="17"/>
        <v>-5.2471346678570894E-5</v>
      </c>
      <c r="I218" s="17">
        <f t="shared" si="19"/>
        <v>-2.8320821343636449E-2</v>
      </c>
      <c r="J218" s="16"/>
      <c r="K218" s="16"/>
      <c r="L218" s="16"/>
      <c r="M218" s="16">
        <v>1617.95</v>
      </c>
      <c r="N218">
        <f t="shared" si="18"/>
        <v>53.162082238077318</v>
      </c>
    </row>
    <row r="219" spans="2:14" x14ac:dyDescent="0.25">
      <c r="B219" s="2">
        <v>39780</v>
      </c>
      <c r="C219" s="4">
        <v>28.560000000000002</v>
      </c>
      <c r="D219" s="4">
        <f t="shared" si="15"/>
        <v>5.8929971988795513</v>
      </c>
      <c r="E219" s="4">
        <v>168.304</v>
      </c>
      <c r="F219" s="4">
        <v>56.716625985730339</v>
      </c>
      <c r="G219" s="4">
        <f t="shared" si="16"/>
        <v>1.3079568761398264E-6</v>
      </c>
      <c r="H219" s="4">
        <f t="shared" si="17"/>
        <v>3.7355248382553441E-5</v>
      </c>
      <c r="I219" s="17">
        <f t="shared" si="19"/>
        <v>-2.83206975869017E-2</v>
      </c>
      <c r="J219" s="16"/>
      <c r="K219" s="16"/>
      <c r="L219" s="16"/>
      <c r="M219" s="16">
        <v>1726.13</v>
      </c>
      <c r="N219">
        <f t="shared" si="18"/>
        <v>56.716625985730339</v>
      </c>
    </row>
    <row r="220" spans="2:14" x14ac:dyDescent="0.25">
      <c r="B220" s="2">
        <v>39813</v>
      </c>
      <c r="C220" s="4">
        <v>28.5</v>
      </c>
      <c r="D220" s="4">
        <f t="shared" si="15"/>
        <v>5.8929964912280699</v>
      </c>
      <c r="E220" s="4">
        <v>167.9504</v>
      </c>
      <c r="F220" s="4">
        <v>56.597681186631569</v>
      </c>
      <c r="G220" s="4">
        <f t="shared" si="16"/>
        <v>-7.076514814130519E-7</v>
      </c>
      <c r="H220" s="4">
        <f t="shared" si="17"/>
        <v>-2.0168067220271979E-5</v>
      </c>
      <c r="I220" s="17">
        <f t="shared" si="19"/>
        <v>-2.8321083146809589E-2</v>
      </c>
      <c r="J220" s="16"/>
      <c r="K220" s="16"/>
      <c r="L220" s="16"/>
      <c r="M220" s="16">
        <v>1722.51</v>
      </c>
      <c r="N220">
        <f t="shared" si="18"/>
        <v>56.597681186631569</v>
      </c>
    </row>
    <row r="221" spans="2:14" x14ac:dyDescent="0.25">
      <c r="B221" s="2">
        <v>39843</v>
      </c>
      <c r="C221" s="4">
        <v>24.62</v>
      </c>
      <c r="D221" s="4">
        <f t="shared" si="15"/>
        <v>5.8929975629569453</v>
      </c>
      <c r="E221" s="4">
        <v>145.0856</v>
      </c>
      <c r="F221" s="4">
        <v>49.629224558768271</v>
      </c>
      <c r="G221" s="4">
        <f t="shared" si="16"/>
        <v>1.0717288754236165E-6</v>
      </c>
      <c r="H221" s="4">
        <f t="shared" si="17"/>
        <v>2.638596491292944E-5</v>
      </c>
      <c r="I221" s="17">
        <f t="shared" si="19"/>
        <v>-2.3646454884241885E-2</v>
      </c>
      <c r="J221" s="16"/>
      <c r="K221" s="16"/>
      <c r="L221" s="16"/>
      <c r="M221" s="16">
        <v>1510.43</v>
      </c>
      <c r="N221">
        <f t="shared" si="18"/>
        <v>49.629224558768271</v>
      </c>
    </row>
    <row r="222" spans="2:14" x14ac:dyDescent="0.25">
      <c r="B222" s="2">
        <v>39871</v>
      </c>
      <c r="C222" s="4">
        <v>23.77</v>
      </c>
      <c r="D222" s="4">
        <f t="shared" si="15"/>
        <v>5.8933024821203208</v>
      </c>
      <c r="E222" s="4">
        <v>140.08380000000002</v>
      </c>
      <c r="F222" s="4">
        <v>47.915696582801317</v>
      </c>
      <c r="G222" s="4">
        <f t="shared" si="16"/>
        <v>3.0491916337549441E-4</v>
      </c>
      <c r="H222" s="4">
        <f t="shared" si="17"/>
        <v>7.2479285134355023E-3</v>
      </c>
      <c r="I222" s="17">
        <f t="shared" si="19"/>
        <v>-2.3596115707655296E-2</v>
      </c>
      <c r="J222" s="16"/>
      <c r="K222" s="16"/>
      <c r="L222" s="16"/>
      <c r="M222" s="16">
        <v>1458.28</v>
      </c>
      <c r="N222">
        <f t="shared" si="18"/>
        <v>47.915696582801317</v>
      </c>
    </row>
    <row r="223" spans="2:14" x14ac:dyDescent="0.25">
      <c r="B223" s="2">
        <v>39903</v>
      </c>
      <c r="C223" s="4">
        <v>25.200000000000003</v>
      </c>
      <c r="D223" s="4">
        <f t="shared" si="15"/>
        <v>5.8933055555555551</v>
      </c>
      <c r="E223" s="4">
        <v>148.51130000000001</v>
      </c>
      <c r="F223" s="4">
        <v>50.798300788584264</v>
      </c>
      <c r="G223" s="4">
        <f t="shared" si="16"/>
        <v>3.0734352343131377E-6</v>
      </c>
      <c r="H223" s="4">
        <f t="shared" si="17"/>
        <v>7.7450567904691073E-5</v>
      </c>
      <c r="I223" s="17">
        <f t="shared" si="19"/>
        <v>-2.3595371602838866E-2</v>
      </c>
      <c r="J223" s="16"/>
      <c r="K223" s="16"/>
      <c r="L223" s="16"/>
      <c r="M223" s="16">
        <v>1546.01</v>
      </c>
      <c r="N223">
        <f t="shared" si="18"/>
        <v>50.798300788584264</v>
      </c>
    </row>
    <row r="224" spans="2:14" x14ac:dyDescent="0.25">
      <c r="B224" s="2">
        <v>39933</v>
      </c>
      <c r="C224" s="4">
        <v>25.62</v>
      </c>
      <c r="D224" s="4">
        <f t="shared" si="15"/>
        <v>5.8999960967993745</v>
      </c>
      <c r="E224" s="4">
        <v>151.15789999999998</v>
      </c>
      <c r="F224" s="4">
        <v>52.474371010138903</v>
      </c>
      <c r="G224" s="4">
        <f t="shared" si="16"/>
        <v>6.6905412438194034E-3</v>
      </c>
      <c r="H224" s="4">
        <f t="shared" si="17"/>
        <v>0.17141166666665311</v>
      </c>
      <c r="I224" s="17">
        <f t="shared" si="19"/>
        <v>-6.901377069329806E-3</v>
      </c>
      <c r="J224" s="16"/>
      <c r="K224" s="16"/>
      <c r="L224" s="16"/>
      <c r="M224" s="16">
        <v>1597.02</v>
      </c>
      <c r="N224">
        <f t="shared" si="18"/>
        <v>52.474371010138903</v>
      </c>
    </row>
    <row r="225" spans="2:14" x14ac:dyDescent="0.25">
      <c r="B225" s="2">
        <v>39962</v>
      </c>
      <c r="C225" s="4">
        <v>24.790000000000003</v>
      </c>
      <c r="D225" s="4">
        <f t="shared" si="15"/>
        <v>5.8999959661153678</v>
      </c>
      <c r="E225" s="4">
        <v>146.26089999999999</v>
      </c>
      <c r="F225" s="4">
        <v>50.774314682688662</v>
      </c>
      <c r="G225" s="4">
        <f t="shared" si="16"/>
        <v>-1.3068400672722191E-7</v>
      </c>
      <c r="H225" s="4">
        <f t="shared" si="17"/>
        <v>-3.2396565267678317E-6</v>
      </c>
      <c r="I225" s="17">
        <f t="shared" si="19"/>
        <v>-6.9014551280673908E-3</v>
      </c>
      <c r="J225" s="16"/>
      <c r="K225" s="16"/>
      <c r="L225" s="16"/>
      <c r="M225" s="16">
        <v>1545.28</v>
      </c>
      <c r="N225">
        <f t="shared" si="18"/>
        <v>50.774314682688662</v>
      </c>
    </row>
    <row r="226" spans="2:14" x14ac:dyDescent="0.25">
      <c r="B226" s="2">
        <v>39994</v>
      </c>
      <c r="C226" s="4">
        <v>24.84</v>
      </c>
      <c r="D226" s="4">
        <f t="shared" si="15"/>
        <v>5.8999959742351047</v>
      </c>
      <c r="E226" s="4">
        <v>146.55590000000001</v>
      </c>
      <c r="F226" s="4">
        <v>50.876830642132902</v>
      </c>
      <c r="G226" s="4">
        <f t="shared" si="16"/>
        <v>8.1197368828611616E-9</v>
      </c>
      <c r="H226" s="4">
        <f t="shared" si="17"/>
        <v>2.0169426417027126E-7</v>
      </c>
      <c r="I226" s="17">
        <f t="shared" si="19"/>
        <v>-6.9009299828445281E-3</v>
      </c>
      <c r="J226" s="16"/>
      <c r="K226" s="16"/>
      <c r="L226" s="16"/>
      <c r="M226" s="16">
        <v>1548.4</v>
      </c>
      <c r="N226">
        <f t="shared" si="18"/>
        <v>50.876830642132902</v>
      </c>
    </row>
    <row r="227" spans="2:14" x14ac:dyDescent="0.25">
      <c r="B227" s="2">
        <v>40025</v>
      </c>
      <c r="C227" s="4">
        <v>26.23</v>
      </c>
      <c r="D227" s="4">
        <f t="shared" si="15"/>
        <v>5.8999961875714826</v>
      </c>
      <c r="E227" s="4">
        <v>154.7569</v>
      </c>
      <c r="F227" s="4">
        <v>54.659406684190721</v>
      </c>
      <c r="G227" s="4">
        <f t="shared" si="16"/>
        <v>2.1333637789666682E-7</v>
      </c>
      <c r="H227" s="4">
        <f t="shared" si="17"/>
        <v>5.5958131922295708E-6</v>
      </c>
      <c r="I227" s="17">
        <f t="shared" si="19"/>
        <v>1.18736847742551E-3</v>
      </c>
      <c r="J227" s="16"/>
      <c r="K227" s="16"/>
      <c r="L227" s="16"/>
      <c r="M227" s="16">
        <v>1663.52</v>
      </c>
      <c r="N227">
        <f t="shared" si="18"/>
        <v>54.659406684190721</v>
      </c>
    </row>
    <row r="228" spans="2:14" x14ac:dyDescent="0.25">
      <c r="B228" s="2">
        <v>40056</v>
      </c>
      <c r="C228" s="4">
        <v>26.05</v>
      </c>
      <c r="D228" s="4">
        <f t="shared" si="15"/>
        <v>5.8999923224568143</v>
      </c>
      <c r="E228" s="4">
        <v>153.69480000000001</v>
      </c>
      <c r="F228" s="4">
        <v>54.284171986481375</v>
      </c>
      <c r="G228" s="4">
        <f t="shared" si="16"/>
        <v>-3.8651146683221782E-6</v>
      </c>
      <c r="H228" s="4">
        <f t="shared" si="17"/>
        <v>-1.0068623710979274E-4</v>
      </c>
      <c r="I228" s="17">
        <f t="shared" si="19"/>
        <v>1.1874500132005306E-3</v>
      </c>
      <c r="J228" s="16"/>
      <c r="K228" s="16"/>
      <c r="L228" s="16"/>
      <c r="M228" s="16">
        <v>1652.1000000000001</v>
      </c>
      <c r="N228">
        <f t="shared" si="18"/>
        <v>54.284171986481375</v>
      </c>
    </row>
    <row r="229" spans="2:14" x14ac:dyDescent="0.25">
      <c r="B229" s="2">
        <v>40086</v>
      </c>
      <c r="C229" s="4">
        <v>27.01</v>
      </c>
      <c r="D229" s="4">
        <f t="shared" si="15"/>
        <v>5.8999962976675304</v>
      </c>
      <c r="E229" s="4">
        <v>159.35890000000001</v>
      </c>
      <c r="F229" s="4">
        <v>56.284876079609418</v>
      </c>
      <c r="G229" s="4">
        <f t="shared" si="16"/>
        <v>3.9752107161561412E-6</v>
      </c>
      <c r="H229" s="4">
        <f t="shared" si="17"/>
        <v>1.0737044144337737E-4</v>
      </c>
      <c r="I229" s="17">
        <f t="shared" si="19"/>
        <v>1.1875868346828966E-3</v>
      </c>
      <c r="J229" s="16"/>
      <c r="K229" s="16"/>
      <c r="L229" s="16"/>
      <c r="M229" s="16">
        <v>1712.99</v>
      </c>
      <c r="N229">
        <f t="shared" si="18"/>
        <v>56.284876079609418</v>
      </c>
    </row>
    <row r="230" spans="2:14" x14ac:dyDescent="0.25">
      <c r="B230" s="2">
        <v>40116</v>
      </c>
      <c r="C230" s="4">
        <v>25.67</v>
      </c>
      <c r="D230" s="4">
        <f t="shared" si="15"/>
        <v>5.8999961044020255</v>
      </c>
      <c r="E230" s="4">
        <v>151.4529</v>
      </c>
      <c r="F230" s="4">
        <v>54.33017273751404</v>
      </c>
      <c r="G230" s="4">
        <f t="shared" si="16"/>
        <v>-1.9326550493303785E-7</v>
      </c>
      <c r="H230" s="4">
        <f t="shared" si="17"/>
        <v>-4.9611255116310816E-6</v>
      </c>
      <c r="I230" s="17">
        <f t="shared" si="19"/>
        <v>1.1878870457271429E-3</v>
      </c>
      <c r="J230" s="16"/>
      <c r="K230" s="16"/>
      <c r="L230" s="16"/>
      <c r="M230" s="16">
        <v>1653.5</v>
      </c>
      <c r="N230">
        <f t="shared" si="18"/>
        <v>54.33017273751404</v>
      </c>
    </row>
    <row r="231" spans="2:14" x14ac:dyDescent="0.25">
      <c r="B231" s="2">
        <v>40147</v>
      </c>
      <c r="C231" s="4">
        <v>26.94</v>
      </c>
      <c r="D231" s="4">
        <f t="shared" si="15"/>
        <v>5.900994803266518</v>
      </c>
      <c r="E231" s="4">
        <v>158.97280000000001</v>
      </c>
      <c r="F231" s="4">
        <v>57.017930904994323</v>
      </c>
      <c r="G231" s="4">
        <f t="shared" si="16"/>
        <v>9.9869886449255318E-4</v>
      </c>
      <c r="H231" s="4">
        <f t="shared" si="17"/>
        <v>2.6904947409429385E-2</v>
      </c>
      <c r="I231" s="17">
        <f t="shared" si="19"/>
        <v>1.3571369741169903E-3</v>
      </c>
      <c r="J231" s="16"/>
      <c r="K231" s="16"/>
      <c r="L231" s="16"/>
      <c r="M231" s="16">
        <v>1735.3</v>
      </c>
      <c r="N231">
        <f t="shared" si="18"/>
        <v>57.017930904994323</v>
      </c>
    </row>
    <row r="232" spans="2:14" x14ac:dyDescent="0.25">
      <c r="B232" s="2">
        <v>40178</v>
      </c>
      <c r="C232" s="4">
        <v>28.03</v>
      </c>
      <c r="D232" s="4">
        <f t="shared" si="15"/>
        <v>5.9009953621120221</v>
      </c>
      <c r="E232" s="4">
        <v>165.4049</v>
      </c>
      <c r="F232" s="4">
        <v>59.325197146075809</v>
      </c>
      <c r="G232" s="4">
        <f t="shared" si="16"/>
        <v>5.5884550409501799E-7</v>
      </c>
      <c r="H232" s="4">
        <f t="shared" si="17"/>
        <v>1.5664439479783356E-5</v>
      </c>
      <c r="I232" s="17">
        <f t="shared" si="19"/>
        <v>1.3573520527050409E-3</v>
      </c>
      <c r="J232" s="16"/>
      <c r="K232" s="16"/>
      <c r="L232" s="16"/>
      <c r="M232" s="16">
        <v>1805.52</v>
      </c>
      <c r="N232">
        <f t="shared" si="18"/>
        <v>59.325197146075809</v>
      </c>
    </row>
    <row r="233" spans="2:14" x14ac:dyDescent="0.25">
      <c r="B233" s="2">
        <v>40207</v>
      </c>
      <c r="C233" s="4">
        <v>25.360000000000003</v>
      </c>
      <c r="D233" s="4">
        <f t="shared" si="15"/>
        <v>5.9009936908517346</v>
      </c>
      <c r="E233" s="4">
        <v>149.64920000000001</v>
      </c>
      <c r="F233" s="4">
        <v>54.490518212542206</v>
      </c>
      <c r="G233" s="4">
        <f t="shared" si="16"/>
        <v>-1.6712602874946469E-6</v>
      </c>
      <c r="H233" s="4">
        <f t="shared" si="17"/>
        <v>-4.2383160890864254E-5</v>
      </c>
      <c r="I233" s="17">
        <f t="shared" si="19"/>
        <v>1.3568863399930908E-3</v>
      </c>
      <c r="J233" s="16"/>
      <c r="K233" s="16"/>
      <c r="L233" s="16"/>
      <c r="M233" s="16">
        <v>1658.38</v>
      </c>
      <c r="N233">
        <f t="shared" si="18"/>
        <v>54.490518212542206</v>
      </c>
    </row>
    <row r="234" spans="2:14" x14ac:dyDescent="0.25">
      <c r="B234" s="2">
        <v>40235</v>
      </c>
      <c r="C234" s="4">
        <v>24.810000000000002</v>
      </c>
      <c r="D234" s="4">
        <f t="shared" si="15"/>
        <v>5.9020717452640055</v>
      </c>
      <c r="E234" s="4">
        <v>146.43039999999999</v>
      </c>
      <c r="F234" s="4">
        <v>53.308627487795682</v>
      </c>
      <c r="G234" s="4">
        <f t="shared" si="16"/>
        <v>1.0780544122708235E-3</v>
      </c>
      <c r="H234" s="4">
        <f t="shared" si="17"/>
        <v>2.6746529968439136E-2</v>
      </c>
      <c r="I234" s="17">
        <f t="shared" si="19"/>
        <v>1.4880049293735098E-3</v>
      </c>
      <c r="J234" s="16"/>
      <c r="K234" s="16"/>
      <c r="L234" s="16"/>
      <c r="M234" s="16">
        <v>1622.41</v>
      </c>
      <c r="N234">
        <f t="shared" si="18"/>
        <v>53.308627487795682</v>
      </c>
    </row>
    <row r="235" spans="2:14" x14ac:dyDescent="0.25">
      <c r="B235" s="2">
        <v>40268</v>
      </c>
      <c r="C235" s="4">
        <v>25.84</v>
      </c>
      <c r="D235" s="4">
        <f t="shared" si="15"/>
        <v>5.9020743034055734</v>
      </c>
      <c r="E235" s="4">
        <v>152.50960000000001</v>
      </c>
      <c r="F235" s="4">
        <v>55.521920766053285</v>
      </c>
      <c r="G235" s="4">
        <f t="shared" si="16"/>
        <v>2.5581415679098995E-6</v>
      </c>
      <c r="H235" s="4">
        <f t="shared" si="17"/>
        <v>6.6102378114791808E-5</v>
      </c>
      <c r="I235" s="17">
        <f t="shared" si="19"/>
        <v>1.4879167162396012E-3</v>
      </c>
      <c r="J235" s="16"/>
      <c r="K235" s="16"/>
      <c r="L235" s="16"/>
      <c r="M235" s="16">
        <v>1689.77</v>
      </c>
      <c r="N235">
        <f t="shared" si="18"/>
        <v>55.521920766053285</v>
      </c>
    </row>
    <row r="236" spans="2:14" x14ac:dyDescent="0.25">
      <c r="B236" s="2">
        <v>40298</v>
      </c>
      <c r="C236" s="4">
        <v>26.060000000000002</v>
      </c>
      <c r="D236" s="4">
        <f t="shared" si="15"/>
        <v>5.9089984650805825</v>
      </c>
      <c r="E236" s="4">
        <v>153.98849999999999</v>
      </c>
      <c r="F236" s="4">
        <v>56.911472024032996</v>
      </c>
      <c r="G236" s="4">
        <f t="shared" si="16"/>
        <v>6.9241616750090884E-3</v>
      </c>
      <c r="H236" s="4">
        <f t="shared" si="17"/>
        <v>0.18044365325073686</v>
      </c>
      <c r="I236" s="17">
        <f t="shared" si="19"/>
        <v>1.5258261418327201E-3</v>
      </c>
      <c r="J236" s="16"/>
      <c r="K236" s="16"/>
      <c r="L236" s="16"/>
      <c r="M236" s="16">
        <v>1732.06</v>
      </c>
      <c r="N236">
        <f t="shared" si="18"/>
        <v>56.911472024032996</v>
      </c>
    </row>
    <row r="237" spans="2:14" x14ac:dyDescent="0.25">
      <c r="B237" s="2">
        <v>40329</v>
      </c>
      <c r="C237" s="4">
        <v>24.3</v>
      </c>
      <c r="D237" s="4">
        <f t="shared" si="15"/>
        <v>5.9089958847736632</v>
      </c>
      <c r="E237" s="4">
        <v>143.58860000000001</v>
      </c>
      <c r="F237" s="4">
        <v>53.067780698460339</v>
      </c>
      <c r="G237" s="4">
        <f t="shared" si="16"/>
        <v>-2.580306919242048E-6</v>
      </c>
      <c r="H237" s="4">
        <f t="shared" si="17"/>
        <v>-6.2701458137581767E-5</v>
      </c>
      <c r="I237" s="17">
        <f t="shared" si="19"/>
        <v>1.5254109850215691E-3</v>
      </c>
      <c r="J237" s="16"/>
      <c r="K237" s="16"/>
      <c r="L237" s="16"/>
      <c r="M237" s="16">
        <v>1615.08</v>
      </c>
      <c r="N237">
        <f t="shared" si="18"/>
        <v>53.067780698460339</v>
      </c>
    </row>
    <row r="238" spans="2:14" x14ac:dyDescent="0.25">
      <c r="B238" s="2">
        <v>40359</v>
      </c>
      <c r="C238" s="4">
        <v>24.19</v>
      </c>
      <c r="D238" s="4">
        <f t="shared" si="15"/>
        <v>5.9089954526663915</v>
      </c>
      <c r="E238" s="4">
        <v>142.93860000000001</v>
      </c>
      <c r="F238" s="4">
        <v>52.827591062711186</v>
      </c>
      <c r="G238" s="4">
        <f t="shared" si="16"/>
        <v>-4.3210727174169961E-7</v>
      </c>
      <c r="H238" s="4">
        <f t="shared" si="17"/>
        <v>-1.0452674903431714E-5</v>
      </c>
      <c r="I238" s="17">
        <f t="shared" si="19"/>
        <v>1.5253363681242416E-3</v>
      </c>
      <c r="J238" s="16"/>
      <c r="K238" s="16"/>
      <c r="L238" s="16"/>
      <c r="M238" s="16">
        <v>1607.77</v>
      </c>
      <c r="N238">
        <f t="shared" si="18"/>
        <v>52.827591062711186</v>
      </c>
    </row>
    <row r="239" spans="2:14" x14ac:dyDescent="0.25">
      <c r="B239" s="2">
        <v>40389</v>
      </c>
      <c r="C239" s="4">
        <v>25.94</v>
      </c>
      <c r="D239" s="4">
        <f t="shared" si="15"/>
        <v>5.9089938319198145</v>
      </c>
      <c r="E239" s="4">
        <v>153.27930000000001</v>
      </c>
      <c r="F239" s="4">
        <v>57.627440856177202</v>
      </c>
      <c r="G239" s="4">
        <f t="shared" si="16"/>
        <v>-1.6207465769468854E-6</v>
      </c>
      <c r="H239" s="4">
        <f t="shared" si="17"/>
        <v>-4.204216620600221E-5</v>
      </c>
      <c r="I239" s="17">
        <f t="shared" si="19"/>
        <v>1.5250254512513273E-3</v>
      </c>
      <c r="J239" s="16"/>
      <c r="K239" s="16"/>
      <c r="L239" s="16"/>
      <c r="M239" s="16">
        <v>1753.8500000000001</v>
      </c>
      <c r="N239">
        <f t="shared" si="18"/>
        <v>57.627440856177202</v>
      </c>
    </row>
    <row r="240" spans="2:14" x14ac:dyDescent="0.25">
      <c r="B240" s="2">
        <v>40421</v>
      </c>
      <c r="C240" s="4">
        <v>27.03</v>
      </c>
      <c r="D240" s="4">
        <f t="shared" si="15"/>
        <v>5.9089974102848686</v>
      </c>
      <c r="E240" s="4">
        <v>159.72020000000001</v>
      </c>
      <c r="F240" s="4">
        <v>60.048723244461087</v>
      </c>
      <c r="G240" s="4">
        <f t="shared" si="16"/>
        <v>3.5783650540466283E-6</v>
      </c>
      <c r="H240" s="4">
        <f t="shared" si="17"/>
        <v>9.672320741088037E-5</v>
      </c>
      <c r="I240" s="17">
        <f t="shared" si="19"/>
        <v>1.5262880586774941E-3</v>
      </c>
      <c r="J240" s="16"/>
      <c r="K240" s="16"/>
      <c r="L240" s="16"/>
      <c r="M240" s="16">
        <v>1827.54</v>
      </c>
      <c r="N240">
        <f t="shared" si="18"/>
        <v>60.048723244461087</v>
      </c>
    </row>
    <row r="241" spans="2:14" x14ac:dyDescent="0.25">
      <c r="B241" s="2">
        <v>40451</v>
      </c>
      <c r="C241" s="4">
        <v>28.6</v>
      </c>
      <c r="D241" s="4">
        <f t="shared" si="15"/>
        <v>5.9089965034965042</v>
      </c>
      <c r="E241" s="4">
        <v>168.99730000000002</v>
      </c>
      <c r="F241" s="4">
        <v>63.536565903116738</v>
      </c>
      <c r="G241" s="4">
        <f t="shared" si="16"/>
        <v>-9.0678836439650468E-7</v>
      </c>
      <c r="H241" s="4">
        <f t="shared" si="17"/>
        <v>-2.5934147221740034E-5</v>
      </c>
      <c r="I241" s="17">
        <f t="shared" si="19"/>
        <v>1.5254595723275255E-3</v>
      </c>
      <c r="J241" s="16"/>
      <c r="K241" s="16"/>
      <c r="L241" s="16"/>
      <c r="M241" s="16">
        <v>1933.69</v>
      </c>
      <c r="N241">
        <f t="shared" si="18"/>
        <v>63.536565903116738</v>
      </c>
    </row>
    <row r="242" spans="2:14" x14ac:dyDescent="0.25">
      <c r="B242" s="2">
        <v>40480</v>
      </c>
      <c r="C242" s="4">
        <v>28.520000000000003</v>
      </c>
      <c r="D242" s="4">
        <f t="shared" si="15"/>
        <v>5.9089971949509108</v>
      </c>
      <c r="E242" s="4">
        <v>168.52459999999999</v>
      </c>
      <c r="F242" s="4">
        <v>64.288678182500888</v>
      </c>
      <c r="G242" s="4">
        <f t="shared" si="16"/>
        <v>6.914544066205508E-7</v>
      </c>
      <c r="H242" s="4">
        <f t="shared" si="17"/>
        <v>1.972027967681811E-5</v>
      </c>
      <c r="I242" s="17">
        <f t="shared" si="19"/>
        <v>1.5256095749232035E-3</v>
      </c>
      <c r="J242" s="16"/>
      <c r="K242" s="16"/>
      <c r="L242" s="16"/>
      <c r="M242" s="16">
        <v>1956.58</v>
      </c>
      <c r="N242">
        <f t="shared" si="18"/>
        <v>64.288678182500888</v>
      </c>
    </row>
    <row r="243" spans="2:14" x14ac:dyDescent="0.25">
      <c r="B243" s="2">
        <v>40512</v>
      </c>
      <c r="C243" s="4">
        <v>27.790000000000003</v>
      </c>
      <c r="D243" s="4">
        <f t="shared" si="15"/>
        <v>5.909996401583304</v>
      </c>
      <c r="E243" s="4">
        <v>164.23880000000003</v>
      </c>
      <c r="F243" s="4">
        <v>62.643165602703675</v>
      </c>
      <c r="G243" s="4">
        <f t="shared" si="16"/>
        <v>9.9920663239316809E-4</v>
      </c>
      <c r="H243" s="4">
        <f t="shared" si="17"/>
        <v>2.7767952314206142E-2</v>
      </c>
      <c r="I243" s="17">
        <f t="shared" si="19"/>
        <v>1.5254374248563352E-3</v>
      </c>
      <c r="J243" s="16"/>
      <c r="K243" s="16"/>
      <c r="L243" s="16"/>
      <c r="M243" s="16">
        <v>1906.5</v>
      </c>
      <c r="N243">
        <f t="shared" si="18"/>
        <v>62.643165602703675</v>
      </c>
    </row>
    <row r="244" spans="2:14" x14ac:dyDescent="0.25">
      <c r="B244" s="2">
        <v>40543</v>
      </c>
      <c r="C244" s="4">
        <v>29.380000000000003</v>
      </c>
      <c r="D244" s="4">
        <f t="shared" si="15"/>
        <v>5.9099965963240297</v>
      </c>
      <c r="E244" s="4">
        <v>173.63570000000001</v>
      </c>
      <c r="F244" s="4">
        <v>66.227281261734845</v>
      </c>
      <c r="G244" s="4">
        <f t="shared" si="16"/>
        <v>1.9474072576741719E-7</v>
      </c>
      <c r="H244" s="4">
        <f t="shared" si="17"/>
        <v>5.7214825230467177E-6</v>
      </c>
      <c r="I244" s="17">
        <f t="shared" si="19"/>
        <v>1.5253755781272638E-3</v>
      </c>
      <c r="J244" s="16"/>
      <c r="K244" s="16"/>
      <c r="L244" s="16"/>
      <c r="M244" s="16">
        <v>2015.5800000000002</v>
      </c>
      <c r="N244">
        <f t="shared" si="18"/>
        <v>66.227281261734845</v>
      </c>
    </row>
    <row r="245" spans="2:14" x14ac:dyDescent="0.25">
      <c r="B245" s="2">
        <v>40574</v>
      </c>
      <c r="C245" s="4">
        <v>27.52</v>
      </c>
      <c r="D245" s="4">
        <f t="shared" si="15"/>
        <v>5.911428052325582</v>
      </c>
      <c r="E245" s="4">
        <v>162.6825</v>
      </c>
      <c r="F245" s="4">
        <v>62.949727750657104</v>
      </c>
      <c r="G245" s="4">
        <f t="shared" si="16"/>
        <v>1.4314560015522559E-3</v>
      </c>
      <c r="H245" s="4">
        <f t="shared" si="17"/>
        <v>3.9393669162718081E-2</v>
      </c>
      <c r="I245" s="17">
        <f t="shared" si="19"/>
        <v>1.7682380325239055E-3</v>
      </c>
      <c r="J245" s="16"/>
      <c r="K245" s="16"/>
      <c r="L245" s="16"/>
      <c r="M245" s="16">
        <v>1915.83</v>
      </c>
      <c r="N245">
        <f t="shared" si="18"/>
        <v>62.949727750657104</v>
      </c>
    </row>
    <row r="246" spans="2:14" x14ac:dyDescent="0.25">
      <c r="B246" s="2">
        <v>40602</v>
      </c>
      <c r="C246" s="4">
        <v>28.380000000000003</v>
      </c>
      <c r="D246" s="4">
        <f t="shared" si="15"/>
        <v>5.9114270613107829</v>
      </c>
      <c r="E246" s="4">
        <v>167.76630000000003</v>
      </c>
      <c r="F246" s="4">
        <v>64.916917010889918</v>
      </c>
      <c r="G246" s="4">
        <f t="shared" si="16"/>
        <v>-9.9101479911212209E-7</v>
      </c>
      <c r="H246" s="4">
        <f t="shared" si="17"/>
        <v>-2.8124999998802027E-5</v>
      </c>
      <c r="I246" s="17">
        <f t="shared" si="19"/>
        <v>1.5850901938432305E-3</v>
      </c>
      <c r="J246" s="16"/>
      <c r="K246" s="16"/>
      <c r="L246" s="16"/>
      <c r="M246" s="16">
        <v>1975.7</v>
      </c>
      <c r="N246">
        <f t="shared" si="18"/>
        <v>64.916917010889918</v>
      </c>
    </row>
    <row r="247" spans="2:14" x14ac:dyDescent="0.25">
      <c r="B247" s="2">
        <v>40633</v>
      </c>
      <c r="C247" s="4">
        <v>30.610000000000003</v>
      </c>
      <c r="D247" s="4">
        <f t="shared" si="15"/>
        <v>5.9114276380267885</v>
      </c>
      <c r="E247" s="4">
        <v>180.94880000000001</v>
      </c>
      <c r="F247" s="4">
        <v>70.017743146826831</v>
      </c>
      <c r="G247" s="4">
        <f t="shared" si="16"/>
        <v>5.7671600561803871E-7</v>
      </c>
      <c r="H247" s="4">
        <f t="shared" si="17"/>
        <v>1.7653276931968167E-5</v>
      </c>
      <c r="I247" s="17">
        <f t="shared" si="19"/>
        <v>1.5847537900053332E-3</v>
      </c>
      <c r="J247" s="16"/>
      <c r="K247" s="16"/>
      <c r="L247" s="16"/>
      <c r="M247" s="16">
        <v>2130.94</v>
      </c>
      <c r="N247">
        <f t="shared" si="18"/>
        <v>70.017743146826831</v>
      </c>
    </row>
    <row r="248" spans="2:14" x14ac:dyDescent="0.25">
      <c r="B248" s="2">
        <v>40662</v>
      </c>
      <c r="C248" s="4">
        <v>31.12</v>
      </c>
      <c r="D248" s="4">
        <f t="shared" si="15"/>
        <v>5.9219955012853465</v>
      </c>
      <c r="E248" s="4">
        <v>184.29249999999999</v>
      </c>
      <c r="F248" s="4">
        <v>72.188978595568855</v>
      </c>
      <c r="G248" s="4">
        <f t="shared" si="16"/>
        <v>1.0567863258557963E-2</v>
      </c>
      <c r="H248" s="4">
        <f t="shared" si="17"/>
        <v>0.32887190460632382</v>
      </c>
      <c r="I248" s="17">
        <f t="shared" si="19"/>
        <v>2.1995328449602169E-3</v>
      </c>
      <c r="J248" s="16"/>
      <c r="K248" s="16"/>
      <c r="L248" s="16"/>
      <c r="M248" s="16">
        <v>2197.02</v>
      </c>
      <c r="N248">
        <f t="shared" si="18"/>
        <v>72.188978595568855</v>
      </c>
    </row>
    <row r="249" spans="2:14" x14ac:dyDescent="0.25">
      <c r="B249" s="2">
        <v>40694</v>
      </c>
      <c r="C249" s="4">
        <v>31.560000000000002</v>
      </c>
      <c r="D249" s="4">
        <f t="shared" si="15"/>
        <v>5.9219993662864381</v>
      </c>
      <c r="E249" s="4">
        <v>186.89830000000001</v>
      </c>
      <c r="F249" s="4">
        <v>73.209538114907943</v>
      </c>
      <c r="G249" s="4">
        <f t="shared" si="16"/>
        <v>3.8650010916185806E-6</v>
      </c>
      <c r="H249" s="4">
        <f t="shared" si="17"/>
        <v>1.2197943445148242E-4</v>
      </c>
      <c r="I249" s="17">
        <f t="shared" si="19"/>
        <v>2.2006245674128788E-3</v>
      </c>
      <c r="J249" s="16"/>
      <c r="K249" s="16"/>
      <c r="L249" s="16"/>
      <c r="M249" s="16">
        <v>2228.08</v>
      </c>
      <c r="N249">
        <f t="shared" si="18"/>
        <v>73.209538114907943</v>
      </c>
    </row>
    <row r="250" spans="2:14" x14ac:dyDescent="0.25">
      <c r="B250" s="2">
        <v>40724</v>
      </c>
      <c r="C250" s="4">
        <v>31.41</v>
      </c>
      <c r="D250" s="4">
        <f t="shared" si="15"/>
        <v>5.9219961795606491</v>
      </c>
      <c r="E250" s="4">
        <v>186.00989999999999</v>
      </c>
      <c r="F250" s="4">
        <v>72.861575291025119</v>
      </c>
      <c r="G250" s="4">
        <f t="shared" si="16"/>
        <v>-3.186725789028344E-6</v>
      </c>
      <c r="H250" s="4">
        <f t="shared" si="17"/>
        <v>-1.0009505703338028E-4</v>
      </c>
      <c r="I250" s="17">
        <f t="shared" si="19"/>
        <v>2.200158554596765E-3</v>
      </c>
      <c r="J250" s="16"/>
      <c r="K250" s="16"/>
      <c r="L250" s="16"/>
      <c r="M250" s="16">
        <v>2217.4900000000002</v>
      </c>
      <c r="N250">
        <f t="shared" si="18"/>
        <v>72.861575291025119</v>
      </c>
    </row>
    <row r="251" spans="2:14" x14ac:dyDescent="0.25">
      <c r="B251" s="2">
        <v>40753</v>
      </c>
      <c r="C251" s="4">
        <v>29.26</v>
      </c>
      <c r="D251" s="4">
        <f t="shared" si="15"/>
        <v>5.9259979494190018</v>
      </c>
      <c r="E251" s="4">
        <v>173.3947</v>
      </c>
      <c r="F251" s="4">
        <v>68.808909125046895</v>
      </c>
      <c r="G251" s="4">
        <f t="shared" si="16"/>
        <v>4.0017698583527661E-3</v>
      </c>
      <c r="H251" s="4">
        <f t="shared" si="17"/>
        <v>0.11709178605540194</v>
      </c>
      <c r="I251" s="17">
        <f t="shared" si="19"/>
        <v>2.877667160072539E-3</v>
      </c>
      <c r="J251" s="16"/>
      <c r="K251" s="16"/>
      <c r="L251" s="16"/>
      <c r="M251" s="16">
        <v>2094.15</v>
      </c>
      <c r="N251">
        <f t="shared" si="18"/>
        <v>68.808909125046895</v>
      </c>
    </row>
    <row r="252" spans="2:14" x14ac:dyDescent="0.25">
      <c r="B252" s="2">
        <v>40786</v>
      </c>
      <c r="C252" s="4">
        <v>28.48</v>
      </c>
      <c r="D252" s="4">
        <f t="shared" si="15"/>
        <v>5.9259971910112359</v>
      </c>
      <c r="E252" s="4">
        <v>168.7724</v>
      </c>
      <c r="F252" s="4">
        <v>66.974464889222631</v>
      </c>
      <c r="G252" s="4">
        <f t="shared" si="16"/>
        <v>-7.5840776592173142E-7</v>
      </c>
      <c r="H252" s="4">
        <f t="shared" si="17"/>
        <v>-2.1599453173450911E-5</v>
      </c>
      <c r="I252" s="17">
        <f t="shared" si="19"/>
        <v>2.8769314904044663E-3</v>
      </c>
      <c r="J252" s="16"/>
      <c r="K252" s="16"/>
      <c r="L252" s="16"/>
      <c r="M252" s="16">
        <v>2038.32</v>
      </c>
      <c r="N252">
        <f t="shared" si="18"/>
        <v>66.974464889222631</v>
      </c>
    </row>
    <row r="253" spans="2:14" x14ac:dyDescent="0.25">
      <c r="B253" s="2">
        <v>40816</v>
      </c>
      <c r="C253" s="4">
        <v>28.520000000000003</v>
      </c>
      <c r="D253" s="4">
        <f t="shared" si="15"/>
        <v>5.9259957924263666</v>
      </c>
      <c r="E253" s="4">
        <v>169.0094</v>
      </c>
      <c r="F253" s="4">
        <v>67.068766428839609</v>
      </c>
      <c r="G253" s="4">
        <f t="shared" si="16"/>
        <v>-1.3985848692499303E-6</v>
      </c>
      <c r="H253" s="4">
        <f t="shared" si="17"/>
        <v>-3.9887640471008015E-5</v>
      </c>
      <c r="I253" s="17">
        <f t="shared" si="19"/>
        <v>2.8768487034649404E-3</v>
      </c>
      <c r="J253" s="16"/>
      <c r="K253" s="16"/>
      <c r="L253" s="16"/>
      <c r="M253" s="16">
        <v>2041.19</v>
      </c>
      <c r="N253">
        <f t="shared" si="18"/>
        <v>67.068766428839609</v>
      </c>
    </row>
    <row r="254" spans="2:14" x14ac:dyDescent="0.25">
      <c r="B254" s="2">
        <v>40847</v>
      </c>
      <c r="C254" s="4">
        <v>29.310000000000002</v>
      </c>
      <c r="D254" s="4">
        <f t="shared" si="15"/>
        <v>5.9259979529170925</v>
      </c>
      <c r="E254" s="4">
        <v>173.691</v>
      </c>
      <c r="F254" s="4">
        <v>69.973385279759611</v>
      </c>
      <c r="G254" s="4">
        <f t="shared" si="16"/>
        <v>2.1604907258776507E-6</v>
      </c>
      <c r="H254" s="4">
        <f t="shared" si="17"/>
        <v>6.332398317547394E-5</v>
      </c>
      <c r="I254" s="17">
        <f t="shared" si="19"/>
        <v>2.8770969769131849E-3</v>
      </c>
      <c r="J254" s="16"/>
      <c r="K254" s="16"/>
      <c r="L254" s="16"/>
      <c r="M254" s="16">
        <v>2129.59</v>
      </c>
      <c r="N254">
        <f t="shared" si="18"/>
        <v>69.973385279759611</v>
      </c>
    </row>
    <row r="255" spans="2:14" x14ac:dyDescent="0.25">
      <c r="B255" s="2">
        <v>40877</v>
      </c>
      <c r="C255" s="4">
        <v>28.98</v>
      </c>
      <c r="D255" s="4">
        <f t="shared" si="15"/>
        <v>5.9259972394755005</v>
      </c>
      <c r="E255" s="4">
        <v>171.7354</v>
      </c>
      <c r="F255" s="4">
        <v>69.185458129928591</v>
      </c>
      <c r="G255" s="4">
        <f t="shared" si="16"/>
        <v>-7.1344159202624269E-7</v>
      </c>
      <c r="H255" s="4">
        <f t="shared" si="17"/>
        <v>-2.0675537336920514E-5</v>
      </c>
      <c r="I255" s="17">
        <f t="shared" si="19"/>
        <v>2.7074192275158282E-3</v>
      </c>
      <c r="J255" s="16"/>
      <c r="K255" s="16"/>
      <c r="L255" s="16"/>
      <c r="M255" s="16">
        <v>2105.61</v>
      </c>
      <c r="N255">
        <f t="shared" si="18"/>
        <v>69.185458129928591</v>
      </c>
    </row>
    <row r="256" spans="2:14" x14ac:dyDescent="0.25">
      <c r="B256" s="2">
        <v>40907</v>
      </c>
      <c r="C256" s="4">
        <v>30.240000000000002</v>
      </c>
      <c r="D256" s="4">
        <f t="shared" si="15"/>
        <v>5.9259953703703703</v>
      </c>
      <c r="E256" s="4">
        <v>179.2021</v>
      </c>
      <c r="F256" s="4">
        <v>72.193578670672096</v>
      </c>
      <c r="G256" s="4">
        <f t="shared" si="16"/>
        <v>-1.8691051302255346E-6</v>
      </c>
      <c r="H256" s="4">
        <f t="shared" si="17"/>
        <v>-5.6521739138020168E-5</v>
      </c>
      <c r="I256" s="17">
        <f t="shared" si="19"/>
        <v>2.707069925605543E-3</v>
      </c>
      <c r="J256" s="16"/>
      <c r="K256" s="16"/>
      <c r="L256" s="16"/>
      <c r="M256" s="16">
        <v>2197.16</v>
      </c>
      <c r="N256">
        <f t="shared" si="18"/>
        <v>72.193578670672096</v>
      </c>
    </row>
    <row r="257" spans="2:14" x14ac:dyDescent="0.25">
      <c r="B257" s="2">
        <v>40939</v>
      </c>
      <c r="C257" s="4">
        <v>29.41</v>
      </c>
      <c r="D257" s="4">
        <f t="shared" si="15"/>
        <v>5.9287453247194826</v>
      </c>
      <c r="E257" s="4">
        <v>174.36439999999999</v>
      </c>
      <c r="F257" s="4">
        <v>71.252863312054004</v>
      </c>
      <c r="G257" s="4">
        <f t="shared" si="16"/>
        <v>2.7499543491122935E-3</v>
      </c>
      <c r="H257" s="4">
        <f t="shared" si="17"/>
        <v>8.0876157407392554E-2</v>
      </c>
      <c r="I257" s="17">
        <f t="shared" si="19"/>
        <v>2.9294566796067567E-3</v>
      </c>
      <c r="J257" s="16"/>
      <c r="K257" s="16"/>
      <c r="L257" s="16"/>
      <c r="M257" s="16">
        <v>2168.5300000000002</v>
      </c>
      <c r="N257">
        <f t="shared" si="18"/>
        <v>71.252863312054004</v>
      </c>
    </row>
    <row r="258" spans="2:14" x14ac:dyDescent="0.25">
      <c r="B258" s="2">
        <v>40968</v>
      </c>
      <c r="C258" s="4">
        <v>30.59</v>
      </c>
      <c r="D258" s="4">
        <f t="shared" si="15"/>
        <v>5.9287479568486434</v>
      </c>
      <c r="E258" s="4">
        <v>181.3604</v>
      </c>
      <c r="F258" s="4">
        <v>74.111809988734436</v>
      </c>
      <c r="G258" s="4">
        <f t="shared" si="16"/>
        <v>2.6321291608510933E-6</v>
      </c>
      <c r="H258" s="4">
        <f t="shared" si="17"/>
        <v>8.0516831030434937E-5</v>
      </c>
      <c r="I258" s="17">
        <f t="shared" si="19"/>
        <v>2.9300700758405629E-3</v>
      </c>
      <c r="J258" s="16"/>
      <c r="K258" s="16"/>
      <c r="L258" s="16"/>
      <c r="M258" s="16">
        <v>2255.54</v>
      </c>
      <c r="N258">
        <f t="shared" si="18"/>
        <v>74.111809988734436</v>
      </c>
    </row>
    <row r="259" spans="2:14" x14ac:dyDescent="0.25">
      <c r="B259" s="2">
        <v>40998</v>
      </c>
      <c r="C259" s="4">
        <v>31.23</v>
      </c>
      <c r="D259" s="4">
        <f t="shared" si="15"/>
        <v>5.9287479987191807</v>
      </c>
      <c r="E259" s="4">
        <v>185.15480000000002</v>
      </c>
      <c r="F259" s="4">
        <v>75.662363875328509</v>
      </c>
      <c r="G259" s="4">
        <f t="shared" si="16"/>
        <v>4.1870537259569574E-8</v>
      </c>
      <c r="H259" s="4">
        <f t="shared" si="17"/>
        <v>1.3076168786163577E-6</v>
      </c>
      <c r="I259" s="17">
        <f t="shared" si="19"/>
        <v>2.9299793134529573E-3</v>
      </c>
      <c r="J259" s="16"/>
      <c r="K259" s="16"/>
      <c r="L259" s="16"/>
      <c r="M259" s="16">
        <v>2302.73</v>
      </c>
      <c r="N259">
        <f t="shared" si="18"/>
        <v>75.662363875328509</v>
      </c>
    </row>
    <row r="260" spans="2:14" x14ac:dyDescent="0.25">
      <c r="B260" s="2">
        <v>41029</v>
      </c>
      <c r="C260" s="4">
        <v>32.910000000000004</v>
      </c>
      <c r="D260" s="4">
        <f t="shared" si="15"/>
        <v>5.8629960498328773</v>
      </c>
      <c r="E260" s="4">
        <v>192.9512</v>
      </c>
      <c r="F260" s="4">
        <v>80.866363124295845</v>
      </c>
      <c r="G260" s="4">
        <f t="shared" si="16"/>
        <v>-6.5751948886303424E-2</v>
      </c>
      <c r="H260" s="4">
        <f t="shared" si="17"/>
        <v>-2.163896637848246</v>
      </c>
      <c r="I260" s="17">
        <f t="shared" si="19"/>
        <v>-9.9627653279479311E-3</v>
      </c>
      <c r="J260" s="16"/>
      <c r="K260" s="16"/>
      <c r="L260" s="16"/>
      <c r="M260" s="16">
        <v>2461.11</v>
      </c>
      <c r="N260">
        <f t="shared" si="18"/>
        <v>80.866363124295845</v>
      </c>
    </row>
    <row r="261" spans="2:14" x14ac:dyDescent="0.25">
      <c r="B261" s="2">
        <v>41060</v>
      </c>
      <c r="C261" s="4">
        <v>34.17</v>
      </c>
      <c r="D261" s="4">
        <f t="shared" ref="D261:D278" si="20">E261/C261</f>
        <v>5.8629967808018728</v>
      </c>
      <c r="E261" s="4">
        <v>200.33860000000001</v>
      </c>
      <c r="F261" s="4">
        <v>83.962542245587613</v>
      </c>
      <c r="G261" s="4">
        <f t="shared" ref="G261:G324" si="21">D261-D260</f>
        <v>7.3096899555480377E-7</v>
      </c>
      <c r="H261" s="4">
        <f t="shared" ref="H261:H324" si="22">G261*C261</f>
        <v>2.4977210578107646E-5</v>
      </c>
      <c r="I261" s="17">
        <f t="shared" si="19"/>
        <v>-9.9632880443154548E-3</v>
      </c>
      <c r="J261" s="16"/>
      <c r="K261" s="16"/>
      <c r="L261" s="16"/>
      <c r="M261" s="16">
        <v>2555.34</v>
      </c>
      <c r="N261">
        <f t="shared" si="18"/>
        <v>83.962542245587613</v>
      </c>
    </row>
    <row r="262" spans="2:14" x14ac:dyDescent="0.25">
      <c r="B262" s="2">
        <v>41089</v>
      </c>
      <c r="C262" s="4">
        <v>35.660000000000004</v>
      </c>
      <c r="D262" s="4">
        <f t="shared" si="20"/>
        <v>5.8629949523275373</v>
      </c>
      <c r="E262" s="4">
        <v>209.0744</v>
      </c>
      <c r="F262" s="4">
        <v>87.623873450995035</v>
      </c>
      <c r="G262" s="4">
        <f t="shared" si="21"/>
        <v>-1.8284743354968214E-6</v>
      </c>
      <c r="H262" s="4">
        <f t="shared" si="22"/>
        <v>-6.5203394803816652E-5</v>
      </c>
      <c r="I262" s="17">
        <f t="shared" si="19"/>
        <v>-9.9630640486987332E-3</v>
      </c>
      <c r="J262" s="16"/>
      <c r="K262" s="16"/>
      <c r="L262" s="16"/>
      <c r="M262" s="16">
        <v>2666.77</v>
      </c>
      <c r="N262">
        <f t="shared" ref="N262:N325" si="23">M262/M261*N261</f>
        <v>87.623873450995035</v>
      </c>
    </row>
    <row r="263" spans="2:14" x14ac:dyDescent="0.25">
      <c r="B263" s="2">
        <v>41121</v>
      </c>
      <c r="C263" s="4">
        <v>37.92</v>
      </c>
      <c r="D263" s="4">
        <f t="shared" si="20"/>
        <v>5.7689978902953589</v>
      </c>
      <c r="E263" s="4">
        <v>218.7604</v>
      </c>
      <c r="F263" s="4">
        <v>94.333740142696115</v>
      </c>
      <c r="G263" s="4">
        <f t="shared" si="21"/>
        <v>-9.3997062032178391E-2</v>
      </c>
      <c r="H263" s="4">
        <f t="shared" si="22"/>
        <v>-3.5643685922602049</v>
      </c>
      <c r="I263" s="17">
        <f t="shared" si="19"/>
        <v>-2.6493437976811252E-2</v>
      </c>
      <c r="J263" s="16"/>
      <c r="K263" s="16"/>
      <c r="L263" s="16"/>
      <c r="M263" s="16">
        <v>2870.98</v>
      </c>
      <c r="N263">
        <f t="shared" si="23"/>
        <v>94.333740142696115</v>
      </c>
    </row>
    <row r="264" spans="2:14" x14ac:dyDescent="0.25">
      <c r="B264" s="2">
        <v>41152</v>
      </c>
      <c r="C264" s="4">
        <v>36.64</v>
      </c>
      <c r="D264" s="4">
        <f t="shared" si="20"/>
        <v>5.7689983624454149</v>
      </c>
      <c r="E264" s="4">
        <v>211.37610000000001</v>
      </c>
      <c r="F264" s="4">
        <v>91.149502440856097</v>
      </c>
      <c r="G264" s="4">
        <f t="shared" si="21"/>
        <v>4.7215005594125614E-7</v>
      </c>
      <c r="H264" s="4">
        <f t="shared" si="22"/>
        <v>1.7299578049687626E-5</v>
      </c>
      <c r="I264" s="17">
        <f t="shared" si="19"/>
        <v>-2.6493233713300146E-2</v>
      </c>
      <c r="J264" s="16"/>
      <c r="K264" s="16"/>
      <c r="L264" s="16"/>
      <c r="M264" s="16">
        <v>2774.07</v>
      </c>
      <c r="N264">
        <f t="shared" si="23"/>
        <v>91.149502440856097</v>
      </c>
    </row>
    <row r="265" spans="2:14" x14ac:dyDescent="0.25">
      <c r="B265" s="2">
        <v>41180</v>
      </c>
      <c r="C265" s="4">
        <v>37.700000000000003</v>
      </c>
      <c r="D265" s="4">
        <f t="shared" si="20"/>
        <v>5.7690000000000001</v>
      </c>
      <c r="E265" s="4">
        <v>217.49130000000002</v>
      </c>
      <c r="F265" s="4">
        <v>93.786659782200431</v>
      </c>
      <c r="G265" s="4">
        <f t="shared" si="21"/>
        <v>1.6375545852653772E-6</v>
      </c>
      <c r="H265" s="4">
        <f t="shared" si="22"/>
        <v>6.1735807864504721E-5</v>
      </c>
      <c r="I265" s="17">
        <f t="shared" si="19"/>
        <v>-2.6492727623433798E-2</v>
      </c>
      <c r="J265" s="16"/>
      <c r="K265" s="16"/>
      <c r="L265" s="16"/>
      <c r="M265" s="16">
        <v>2854.33</v>
      </c>
      <c r="N265">
        <f t="shared" si="23"/>
        <v>93.786659782200431</v>
      </c>
    </row>
    <row r="266" spans="2:14" x14ac:dyDescent="0.25">
      <c r="B266" s="2">
        <v>41213</v>
      </c>
      <c r="C266" s="4">
        <v>34.590000000000003</v>
      </c>
      <c r="D266" s="4">
        <f t="shared" si="20"/>
        <v>5.6799971089910377</v>
      </c>
      <c r="E266" s="4">
        <v>196.47110000000001</v>
      </c>
      <c r="F266" s="4">
        <v>87.049849793465938</v>
      </c>
      <c r="G266" s="4">
        <f t="shared" si="21"/>
        <v>-8.9002891008962415E-2</v>
      </c>
      <c r="H266" s="4">
        <f t="shared" si="22"/>
        <v>-3.0786100000000101</v>
      </c>
      <c r="I266" s="17">
        <f t="shared" si="19"/>
        <v>-4.1512137850969077E-2</v>
      </c>
      <c r="J266" s="16"/>
      <c r="K266" s="16"/>
      <c r="L266" s="16"/>
      <c r="M266" s="16">
        <v>2649.3</v>
      </c>
      <c r="N266">
        <f t="shared" si="23"/>
        <v>87.049849793465938</v>
      </c>
    </row>
    <row r="267" spans="2:14" x14ac:dyDescent="0.25">
      <c r="B267" s="2">
        <v>41243</v>
      </c>
      <c r="C267" s="4">
        <v>34.130000000000003</v>
      </c>
      <c r="D267" s="4">
        <f t="shared" si="20"/>
        <v>5.6799970700263698</v>
      </c>
      <c r="E267" s="4">
        <v>193.85830000000001</v>
      </c>
      <c r="F267" s="4">
        <v>85.892273751408112</v>
      </c>
      <c r="G267" s="4">
        <f t="shared" si="21"/>
        <v>-3.8964667936625119E-8</v>
      </c>
      <c r="H267" s="4">
        <f t="shared" si="22"/>
        <v>-1.3298641166770155E-6</v>
      </c>
      <c r="I267" s="17">
        <f t="shared" si="19"/>
        <v>-4.1512029032079623E-2</v>
      </c>
      <c r="J267" s="16"/>
      <c r="K267" s="16"/>
      <c r="L267" s="16"/>
      <c r="M267" s="16">
        <v>2614.0700000000002</v>
      </c>
      <c r="N267">
        <f t="shared" si="23"/>
        <v>85.892273751408112</v>
      </c>
    </row>
    <row r="268" spans="2:14" x14ac:dyDescent="0.25">
      <c r="B268" s="2">
        <v>41274</v>
      </c>
      <c r="C268" s="4">
        <v>33.71</v>
      </c>
      <c r="D268" s="4">
        <f t="shared" si="20"/>
        <v>5.5809967368733311</v>
      </c>
      <c r="E268" s="4">
        <v>188.1354</v>
      </c>
      <c r="F268" s="4">
        <v>84.835242208035979</v>
      </c>
      <c r="G268" s="4">
        <f t="shared" si="21"/>
        <v>-9.9000333153038689E-2</v>
      </c>
      <c r="H268" s="4">
        <f t="shared" si="22"/>
        <v>-3.3373012305889342</v>
      </c>
      <c r="I268" s="17">
        <f t="shared" si="19"/>
        <v>-5.8217837162346076E-2</v>
      </c>
      <c r="J268" s="16"/>
      <c r="K268" s="16"/>
      <c r="L268" s="16"/>
      <c r="M268" s="16">
        <v>2581.9</v>
      </c>
      <c r="N268">
        <f t="shared" si="23"/>
        <v>84.835242208035979</v>
      </c>
    </row>
    <row r="269" spans="2:14" x14ac:dyDescent="0.25">
      <c r="B269" s="2">
        <v>41305</v>
      </c>
      <c r="C269" s="4">
        <v>34.79</v>
      </c>
      <c r="D269" s="4">
        <f t="shared" si="20"/>
        <v>5.5809974130497269</v>
      </c>
      <c r="E269" s="4">
        <v>194.16290000000001</v>
      </c>
      <c r="F269" s="4">
        <v>88.70029102515953</v>
      </c>
      <c r="G269" s="4">
        <f t="shared" si="21"/>
        <v>6.7617639576411648E-7</v>
      </c>
      <c r="H269" s="4">
        <f t="shared" si="22"/>
        <v>2.3524176808633612E-5</v>
      </c>
      <c r="I269" s="17">
        <f t="shared" si="19"/>
        <v>-5.8654553809192267E-2</v>
      </c>
      <c r="J269" s="16"/>
      <c r="K269" s="16"/>
      <c r="L269" s="16"/>
      <c r="M269" s="16">
        <v>2699.53</v>
      </c>
      <c r="N269">
        <f t="shared" si="23"/>
        <v>88.70029102515953</v>
      </c>
    </row>
    <row r="270" spans="2:14" x14ac:dyDescent="0.25">
      <c r="B270" s="2">
        <v>41333</v>
      </c>
      <c r="C270" s="4">
        <v>35.910000000000004</v>
      </c>
      <c r="D270" s="4">
        <f t="shared" si="20"/>
        <v>5.4916040100250623</v>
      </c>
      <c r="E270" s="4">
        <v>197.20349999999999</v>
      </c>
      <c r="F270" s="4">
        <v>91.555623357115948</v>
      </c>
      <c r="G270" s="4">
        <f t="shared" si="21"/>
        <v>-8.9393403024664586E-2</v>
      </c>
      <c r="H270" s="4">
        <f t="shared" si="22"/>
        <v>-3.2101171026157056</v>
      </c>
      <c r="I270" s="17">
        <f t="shared" si="19"/>
        <v>-7.3732928099702888E-2</v>
      </c>
      <c r="J270" s="16"/>
      <c r="K270" s="16"/>
      <c r="L270" s="16"/>
      <c r="M270" s="16">
        <v>2786.43</v>
      </c>
      <c r="N270">
        <f t="shared" si="23"/>
        <v>91.555623357115948</v>
      </c>
    </row>
    <row r="271" spans="2:14" x14ac:dyDescent="0.25">
      <c r="B271" s="2">
        <v>41362</v>
      </c>
      <c r="C271" s="4">
        <v>36.690000000000005</v>
      </c>
      <c r="D271" s="4">
        <f t="shared" si="20"/>
        <v>5.4916026165167615</v>
      </c>
      <c r="E271" s="4">
        <v>201.48689999999999</v>
      </c>
      <c r="F271" s="4">
        <v>93.544498685692744</v>
      </c>
      <c r="G271" s="4">
        <f t="shared" si="21"/>
        <v>-1.3935083007510229E-6</v>
      </c>
      <c r="H271" s="4">
        <f t="shared" si="22"/>
        <v>-5.1127819554555039E-5</v>
      </c>
      <c r="I271" s="17">
        <f t="shared" si="19"/>
        <v>-7.3733169683862121E-2</v>
      </c>
      <c r="J271" s="16"/>
      <c r="K271" s="16"/>
      <c r="L271" s="16"/>
      <c r="M271" s="16">
        <v>2846.96</v>
      </c>
      <c r="N271">
        <f t="shared" si="23"/>
        <v>93.544498685692744</v>
      </c>
    </row>
    <row r="272" spans="2:14" x14ac:dyDescent="0.25">
      <c r="B272" s="2">
        <v>41394</v>
      </c>
      <c r="C272" s="4">
        <v>37.46</v>
      </c>
      <c r="D272" s="4">
        <f t="shared" si="20"/>
        <v>5.3799946609717031</v>
      </c>
      <c r="E272" s="4">
        <v>201.53460000000001</v>
      </c>
      <c r="F272" s="4">
        <v>96.649877957191052</v>
      </c>
      <c r="G272" s="4">
        <f t="shared" si="21"/>
        <v>-0.11160795554505842</v>
      </c>
      <c r="H272" s="4">
        <f t="shared" si="22"/>
        <v>-4.1808340147178891</v>
      </c>
      <c r="I272" s="17">
        <f t="shared" ref="I272:I335" si="24">D272/D260-1</f>
        <v>-8.2381325990308674E-2</v>
      </c>
      <c r="J272" s="16"/>
      <c r="K272" s="16"/>
      <c r="L272" s="16"/>
      <c r="M272" s="16">
        <v>2941.4700000000003</v>
      </c>
      <c r="N272">
        <f t="shared" si="23"/>
        <v>96.649877957191052</v>
      </c>
    </row>
    <row r="273" spans="2:14" x14ac:dyDescent="0.25">
      <c r="B273" s="2">
        <v>41425</v>
      </c>
      <c r="C273" s="4">
        <v>34.99</v>
      </c>
      <c r="D273" s="4">
        <f t="shared" si="20"/>
        <v>5.3799971420405832</v>
      </c>
      <c r="E273" s="4">
        <v>188.24610000000001</v>
      </c>
      <c r="F273" s="4">
        <v>90.277131055200812</v>
      </c>
      <c r="G273" s="4">
        <f t="shared" si="21"/>
        <v>2.4810688801224501E-6</v>
      </c>
      <c r="H273" s="4">
        <f t="shared" si="22"/>
        <v>8.6812600115484536E-5</v>
      </c>
      <c r="I273" s="17">
        <f t="shared" si="24"/>
        <v>-8.2381017220212516E-2</v>
      </c>
      <c r="J273" s="16"/>
      <c r="K273" s="16"/>
      <c r="L273" s="16"/>
      <c r="M273" s="16">
        <v>2747.52</v>
      </c>
      <c r="N273">
        <f t="shared" si="23"/>
        <v>90.277131055200812</v>
      </c>
    </row>
    <row r="274" spans="2:14" x14ac:dyDescent="0.25">
      <c r="B274" s="2">
        <v>41453</v>
      </c>
      <c r="C274" s="4">
        <v>35.4</v>
      </c>
      <c r="D274" s="4">
        <f t="shared" si="20"/>
        <v>5.3799971751412432</v>
      </c>
      <c r="E274" s="4">
        <v>190.45189999999999</v>
      </c>
      <c r="F274" s="4">
        <v>91.335148328952229</v>
      </c>
      <c r="G274" s="4">
        <f t="shared" si="21"/>
        <v>3.3100659990736858E-8</v>
      </c>
      <c r="H274" s="4">
        <f t="shared" si="22"/>
        <v>1.1717633636720848E-6</v>
      </c>
      <c r="I274" s="17">
        <f t="shared" si="24"/>
        <v>-8.2380725399490595E-2</v>
      </c>
      <c r="J274" s="16"/>
      <c r="K274" s="16"/>
      <c r="L274" s="16"/>
      <c r="M274" s="16">
        <v>2779.7200000000003</v>
      </c>
      <c r="N274">
        <f t="shared" si="23"/>
        <v>91.335148328952229</v>
      </c>
    </row>
    <row r="275" spans="2:14" x14ac:dyDescent="0.25">
      <c r="B275" s="2">
        <v>41486</v>
      </c>
      <c r="C275" s="4">
        <v>35.270000000000003</v>
      </c>
      <c r="D275" s="4">
        <f t="shared" si="20"/>
        <v>5.3109951800396935</v>
      </c>
      <c r="E275" s="4">
        <v>187.31880000000001</v>
      </c>
      <c r="F275" s="4">
        <v>92.150347352609742</v>
      </c>
      <c r="G275" s="4">
        <f t="shared" si="21"/>
        <v>-6.9001995101549696E-2</v>
      </c>
      <c r="H275" s="4">
        <f t="shared" si="22"/>
        <v>-2.4337003672316579</v>
      </c>
      <c r="I275" s="17">
        <f t="shared" si="24"/>
        <v>-7.9390341089588534E-2</v>
      </c>
      <c r="J275" s="16"/>
      <c r="K275" s="16"/>
      <c r="L275" s="16"/>
      <c r="M275" s="16">
        <v>2804.53</v>
      </c>
      <c r="N275">
        <f t="shared" si="23"/>
        <v>92.150347352609742</v>
      </c>
    </row>
    <row r="276" spans="2:14" x14ac:dyDescent="0.25">
      <c r="B276" s="2">
        <v>41516</v>
      </c>
      <c r="C276" s="4">
        <v>33.83</v>
      </c>
      <c r="D276" s="4">
        <f t="shared" si="20"/>
        <v>5.3109932013006205</v>
      </c>
      <c r="E276" s="4">
        <v>179.67089999999999</v>
      </c>
      <c r="F276" s="4">
        <v>88.388143071723519</v>
      </c>
      <c r="G276" s="4">
        <f t="shared" si="21"/>
        <v>-1.9787390730385823E-6</v>
      </c>
      <c r="H276" s="4">
        <f t="shared" si="22"/>
        <v>-6.6940742840895234E-5</v>
      </c>
      <c r="I276" s="17">
        <f t="shared" si="24"/>
        <v>-7.9390759429969981E-2</v>
      </c>
      <c r="J276" s="16"/>
      <c r="K276" s="16"/>
      <c r="L276" s="16"/>
      <c r="M276" s="16">
        <v>2690.03</v>
      </c>
      <c r="N276">
        <f t="shared" si="23"/>
        <v>88.388143071723519</v>
      </c>
    </row>
    <row r="277" spans="2:14" x14ac:dyDescent="0.25">
      <c r="B277" s="2">
        <v>41547</v>
      </c>
      <c r="C277" s="4">
        <v>33.82</v>
      </c>
      <c r="D277" s="4">
        <f t="shared" si="20"/>
        <v>5.2799970431697218</v>
      </c>
      <c r="E277" s="4">
        <v>178.56950000000001</v>
      </c>
      <c r="F277" s="4">
        <v>88.362185505069377</v>
      </c>
      <c r="G277" s="4">
        <f t="shared" si="21"/>
        <v>-3.0996158130898621E-2</v>
      </c>
      <c r="H277" s="4">
        <f t="shared" si="22"/>
        <v>-1.0482900679869913</v>
      </c>
      <c r="I277" s="17">
        <f t="shared" si="24"/>
        <v>-8.4763903073371116E-2</v>
      </c>
      <c r="J277" s="16"/>
      <c r="K277" s="16"/>
      <c r="L277" s="16"/>
      <c r="M277" s="16">
        <v>2689.2400000000002</v>
      </c>
      <c r="N277">
        <f t="shared" si="23"/>
        <v>88.362185505069377</v>
      </c>
    </row>
    <row r="278" spans="2:14" x14ac:dyDescent="0.25">
      <c r="B278" s="2">
        <v>41578</v>
      </c>
      <c r="C278" s="4">
        <v>36.200000000000003</v>
      </c>
      <c r="D278" s="4">
        <f t="shared" si="20"/>
        <v>5.2679972375690607</v>
      </c>
      <c r="E278" s="4">
        <v>190.70150000000001</v>
      </c>
      <c r="F278" s="4">
        <v>95.865893728877097</v>
      </c>
      <c r="G278" s="4">
        <f t="shared" si="21"/>
        <v>-1.1999805600661162E-2</v>
      </c>
      <c r="H278" s="4">
        <f t="shared" si="22"/>
        <v>-0.43439296274393407</v>
      </c>
      <c r="I278" s="17">
        <f t="shared" si="24"/>
        <v>-7.2535225549641535E-2</v>
      </c>
      <c r="J278" s="16"/>
      <c r="K278" s="16"/>
      <c r="L278" s="16"/>
      <c r="M278" s="16">
        <v>2917.61</v>
      </c>
      <c r="N278">
        <f t="shared" si="23"/>
        <v>95.865893728877097</v>
      </c>
    </row>
    <row r="279" spans="2:14" x14ac:dyDescent="0.25">
      <c r="B279" s="2">
        <v>41608</v>
      </c>
      <c r="C279" s="4">
        <v>35.21</v>
      </c>
      <c r="D279" s="4">
        <f>E279/C279</f>
        <v>5.267994887815961</v>
      </c>
      <c r="E279" s="4">
        <v>185.48609999999999</v>
      </c>
      <c r="F279" s="4">
        <v>93.244179496808002</v>
      </c>
      <c r="G279" s="4">
        <f t="shared" si="21"/>
        <v>-2.3497530996507976E-6</v>
      </c>
      <c r="H279" s="4">
        <f t="shared" si="22"/>
        <v>-8.2734806638704587E-5</v>
      </c>
      <c r="I279" s="17">
        <f t="shared" si="24"/>
        <v>-7.2535632876390865E-2</v>
      </c>
      <c r="J279" s="16"/>
      <c r="K279" s="16"/>
      <c r="L279" s="16"/>
      <c r="M279" s="16">
        <v>2837.82</v>
      </c>
      <c r="N279">
        <f t="shared" si="23"/>
        <v>93.244179496808002</v>
      </c>
    </row>
    <row r="280" spans="2:14" x14ac:dyDescent="0.25">
      <c r="B280" s="2">
        <v>41639</v>
      </c>
      <c r="C280" s="4">
        <v>35.160000000000004</v>
      </c>
      <c r="D280" s="4">
        <f t="shared" ref="D280:D292" si="25">E280/C280</f>
        <v>5.2259982935153584</v>
      </c>
      <c r="E280" s="4">
        <v>183.74610000000001</v>
      </c>
      <c r="F280" s="4">
        <v>93.111763049192518</v>
      </c>
      <c r="G280" s="4">
        <f t="shared" si="21"/>
        <v>-4.1996594300602652E-2</v>
      </c>
      <c r="H280" s="4">
        <f t="shared" si="22"/>
        <v>-1.4766002556091895</v>
      </c>
      <c r="I280" s="17">
        <f t="shared" si="24"/>
        <v>-6.3608430553724893E-2</v>
      </c>
      <c r="J280" s="16"/>
      <c r="K280" s="16"/>
      <c r="L280" s="16"/>
      <c r="M280" s="16">
        <v>2833.79</v>
      </c>
      <c r="N280">
        <f t="shared" si="23"/>
        <v>93.111763049192518</v>
      </c>
    </row>
    <row r="281" spans="2:14" x14ac:dyDescent="0.25">
      <c r="B281" s="2">
        <v>41670</v>
      </c>
      <c r="C281" s="4">
        <v>33.32</v>
      </c>
      <c r="D281" s="4">
        <f t="shared" si="25"/>
        <v>5.2125570228091238</v>
      </c>
      <c r="E281" s="4">
        <v>173.6824</v>
      </c>
      <c r="F281" s="4">
        <v>89.424474277130955</v>
      </c>
      <c r="G281" s="4">
        <f t="shared" si="21"/>
        <v>-1.3441270706234576E-2</v>
      </c>
      <c r="H281" s="4">
        <f t="shared" si="22"/>
        <v>-0.4478631399317361</v>
      </c>
      <c r="I281" s="17">
        <f t="shared" si="24"/>
        <v>-6.6016943383471194E-2</v>
      </c>
      <c r="J281" s="16"/>
      <c r="K281" s="16"/>
      <c r="L281" s="16"/>
      <c r="M281" s="16">
        <v>2721.57</v>
      </c>
      <c r="N281">
        <f t="shared" si="23"/>
        <v>89.424474277130955</v>
      </c>
    </row>
    <row r="282" spans="2:14" x14ac:dyDescent="0.25">
      <c r="B282" s="2">
        <v>41698</v>
      </c>
      <c r="C282" s="4">
        <v>31.930000000000003</v>
      </c>
      <c r="D282" s="4">
        <f t="shared" si="25"/>
        <v>5.2068462261196364</v>
      </c>
      <c r="E282" s="4">
        <v>166.25460000000001</v>
      </c>
      <c r="F282" s="4">
        <v>85.693813368381427</v>
      </c>
      <c r="G282" s="4">
        <f t="shared" si="21"/>
        <v>-5.7107966894873741E-3</v>
      </c>
      <c r="H282" s="4">
        <f t="shared" si="22"/>
        <v>-0.18234573829533188</v>
      </c>
      <c r="I282" s="17">
        <f t="shared" si="24"/>
        <v>-5.1853298851408991E-2</v>
      </c>
      <c r="J282" s="16"/>
      <c r="K282" s="16"/>
      <c r="L282" s="16"/>
      <c r="M282" s="16">
        <v>2608.0300000000002</v>
      </c>
      <c r="N282">
        <f t="shared" si="23"/>
        <v>85.693813368381427</v>
      </c>
    </row>
    <row r="283" spans="2:14" x14ac:dyDescent="0.25">
      <c r="B283" s="2">
        <v>41729</v>
      </c>
      <c r="C283" s="4">
        <v>35.07</v>
      </c>
      <c r="D283" s="4">
        <f t="shared" si="25"/>
        <v>5.194998574280012</v>
      </c>
      <c r="E283" s="4">
        <v>182.18860000000001</v>
      </c>
      <c r="F283" s="4">
        <v>94.121150957566542</v>
      </c>
      <c r="G283" s="4">
        <f t="shared" si="21"/>
        <v>-1.184765183962444E-2</v>
      </c>
      <c r="H283" s="4">
        <f t="shared" si="22"/>
        <v>-0.41549715001562915</v>
      </c>
      <c r="I283" s="17">
        <f t="shared" si="24"/>
        <v>-5.4010470703883651E-2</v>
      </c>
      <c r="J283" s="16"/>
      <c r="K283" s="16"/>
      <c r="L283" s="16"/>
      <c r="M283" s="16">
        <v>2864.51</v>
      </c>
      <c r="N283">
        <f t="shared" si="23"/>
        <v>94.121150957566542</v>
      </c>
    </row>
    <row r="284" spans="2:14" x14ac:dyDescent="0.25">
      <c r="B284" s="2">
        <v>41759</v>
      </c>
      <c r="C284" s="4">
        <v>35.700000000000003</v>
      </c>
      <c r="D284" s="4">
        <f t="shared" si="25"/>
        <v>5.189997198879551</v>
      </c>
      <c r="E284" s="4">
        <v>185.28289999999998</v>
      </c>
      <c r="F284" s="4">
        <v>97.061584678933414</v>
      </c>
      <c r="G284" s="4">
        <f t="shared" si="21"/>
        <v>-5.0013754004609723E-3</v>
      </c>
      <c r="H284" s="4">
        <f t="shared" si="22"/>
        <v>-0.17854910179645672</v>
      </c>
      <c r="I284" s="17">
        <f t="shared" si="24"/>
        <v>-3.5315548446629097E-2</v>
      </c>
      <c r="J284" s="16"/>
      <c r="K284" s="16"/>
      <c r="L284" s="16"/>
      <c r="M284" s="16">
        <v>2954</v>
      </c>
      <c r="N284">
        <f t="shared" si="23"/>
        <v>97.061584678933414</v>
      </c>
    </row>
    <row r="285" spans="2:14" x14ac:dyDescent="0.25">
      <c r="B285" s="2">
        <v>41790</v>
      </c>
      <c r="C285" s="4">
        <v>35.47</v>
      </c>
      <c r="D285" s="4">
        <f t="shared" si="25"/>
        <v>5.1899971807160981</v>
      </c>
      <c r="E285" s="4">
        <v>184.08920000000001</v>
      </c>
      <c r="F285" s="4">
        <v>96.4359744648891</v>
      </c>
      <c r="G285" s="4">
        <f t="shared" si="21"/>
        <v>-1.8163452963904092E-8</v>
      </c>
      <c r="H285" s="4">
        <f t="shared" si="22"/>
        <v>-6.4425767662967817E-7</v>
      </c>
      <c r="I285" s="17">
        <f t="shared" si="24"/>
        <v>-3.5315996701890451E-2</v>
      </c>
      <c r="J285" s="16"/>
      <c r="K285" s="16"/>
      <c r="L285" s="16"/>
      <c r="M285" s="16">
        <v>2934.96</v>
      </c>
      <c r="N285">
        <f t="shared" si="23"/>
        <v>96.4359744648891</v>
      </c>
    </row>
    <row r="286" spans="2:14" x14ac:dyDescent="0.25">
      <c r="B286" s="2">
        <v>41820</v>
      </c>
      <c r="C286" s="4">
        <v>35.36</v>
      </c>
      <c r="D286" s="4">
        <f t="shared" si="25"/>
        <v>5.1909954751131231</v>
      </c>
      <c r="E286" s="4">
        <v>183.55360000000002</v>
      </c>
      <c r="F286" s="4">
        <v>96.13696958317675</v>
      </c>
      <c r="G286" s="4">
        <f t="shared" si="21"/>
        <v>9.9829439702503464E-4</v>
      </c>
      <c r="H286" s="4">
        <f t="shared" si="22"/>
        <v>3.5299689878805225E-2</v>
      </c>
      <c r="I286" s="17">
        <f t="shared" si="24"/>
        <v>-3.5130445960347201E-2</v>
      </c>
      <c r="J286" s="16"/>
      <c r="K286" s="16"/>
      <c r="L286" s="16"/>
      <c r="M286" s="16">
        <v>2925.86</v>
      </c>
      <c r="N286">
        <f t="shared" si="23"/>
        <v>96.13696958317675</v>
      </c>
    </row>
    <row r="287" spans="2:14" x14ac:dyDescent="0.25">
      <c r="B287" s="2">
        <v>41851</v>
      </c>
      <c r="C287" s="4">
        <v>35.590000000000003</v>
      </c>
      <c r="D287" s="4">
        <f t="shared" si="25"/>
        <v>5.1859988760887887</v>
      </c>
      <c r="E287" s="4">
        <v>184.56970000000001</v>
      </c>
      <c r="F287" s="4">
        <v>98.014128802102775</v>
      </c>
      <c r="G287" s="4">
        <f t="shared" si="21"/>
        <v>-4.9965990243343583E-3</v>
      </c>
      <c r="H287" s="4">
        <f t="shared" si="22"/>
        <v>-0.17782895927605982</v>
      </c>
      <c r="I287" s="17">
        <f t="shared" si="24"/>
        <v>-2.3535382675676009E-2</v>
      </c>
      <c r="J287" s="16"/>
      <c r="K287" s="16"/>
      <c r="L287" s="16"/>
      <c r="M287" s="16">
        <v>2982.9900000000002</v>
      </c>
      <c r="N287">
        <f t="shared" si="23"/>
        <v>98.014128802102775</v>
      </c>
    </row>
    <row r="288" spans="2:14" x14ac:dyDescent="0.25">
      <c r="B288" s="2">
        <v>41882</v>
      </c>
      <c r="C288" s="4">
        <v>34.96</v>
      </c>
      <c r="D288" s="4">
        <f t="shared" si="25"/>
        <v>5.1859954233409615</v>
      </c>
      <c r="E288" s="4">
        <v>181.30240000000001</v>
      </c>
      <c r="F288" s="4">
        <v>96.278914757791838</v>
      </c>
      <c r="G288" s="4">
        <f t="shared" si="21"/>
        <v>-3.4527478272039502E-6</v>
      </c>
      <c r="H288" s="4">
        <f t="shared" si="22"/>
        <v>-1.207080640390501E-4</v>
      </c>
      <c r="I288" s="17">
        <f t="shared" si="24"/>
        <v>-2.3535668983542979E-2</v>
      </c>
      <c r="J288" s="16"/>
      <c r="K288" s="16"/>
      <c r="L288" s="16"/>
      <c r="M288" s="16">
        <v>2930.18</v>
      </c>
      <c r="N288">
        <f t="shared" si="23"/>
        <v>96.278914757791838</v>
      </c>
    </row>
    <row r="289" spans="2:19" x14ac:dyDescent="0.25">
      <c r="B289" s="2">
        <v>41912</v>
      </c>
      <c r="C289" s="4">
        <v>35.24</v>
      </c>
      <c r="D289" s="4">
        <f t="shared" si="25"/>
        <v>5.1859960272417709</v>
      </c>
      <c r="E289" s="4">
        <v>182.75450000000001</v>
      </c>
      <c r="F289" s="4">
        <v>97.050084491175241</v>
      </c>
      <c r="G289" s="4">
        <f t="shared" si="21"/>
        <v>6.0390080935945889E-7</v>
      </c>
      <c r="H289" s="4">
        <f t="shared" si="22"/>
        <v>2.1281464521827333E-5</v>
      </c>
      <c r="I289" s="17">
        <f t="shared" si="24"/>
        <v>-1.7803232683539449E-2</v>
      </c>
      <c r="J289" s="16"/>
      <c r="K289" s="16"/>
      <c r="L289" s="16"/>
      <c r="M289" s="16">
        <v>2953.65</v>
      </c>
      <c r="N289">
        <f t="shared" si="23"/>
        <v>97.050084491175241</v>
      </c>
    </row>
    <row r="290" spans="2:19" x14ac:dyDescent="0.25">
      <c r="B290" s="2">
        <v>41943</v>
      </c>
      <c r="C290" s="4">
        <v>34.840000000000003</v>
      </c>
      <c r="D290" s="4">
        <f t="shared" si="25"/>
        <v>5.1870005740528127</v>
      </c>
      <c r="E290" s="4">
        <v>180.71510000000001</v>
      </c>
      <c r="F290" s="4">
        <v>97.204187007134692</v>
      </c>
      <c r="G290" s="4">
        <f t="shared" si="21"/>
        <v>1.0045468110417843E-3</v>
      </c>
      <c r="H290" s="4">
        <f t="shared" si="22"/>
        <v>3.4998410896695767E-2</v>
      </c>
      <c r="I290" s="17">
        <f t="shared" si="24"/>
        <v>-1.5375228927345552E-2</v>
      </c>
      <c r="J290" s="16"/>
      <c r="K290" s="16"/>
      <c r="L290" s="16"/>
      <c r="M290" s="16">
        <v>2958.34</v>
      </c>
      <c r="N290">
        <f t="shared" si="23"/>
        <v>97.204187007134692</v>
      </c>
    </row>
    <row r="291" spans="2:19" x14ac:dyDescent="0.25">
      <c r="B291" s="2">
        <v>41973</v>
      </c>
      <c r="C291" s="4">
        <v>35.380000000000003</v>
      </c>
      <c r="D291" s="4">
        <f t="shared" si="25"/>
        <v>5.1870011305822494</v>
      </c>
      <c r="E291" s="4">
        <v>183.51609999999999</v>
      </c>
      <c r="F291" s="4">
        <v>98.710711603454641</v>
      </c>
      <c r="G291" s="4">
        <f t="shared" si="21"/>
        <v>5.5652943675710276E-7</v>
      </c>
      <c r="H291" s="4">
        <f t="shared" si="22"/>
        <v>1.9690011472466297E-5</v>
      </c>
      <c r="I291" s="17">
        <f t="shared" si="24"/>
        <v>-1.5374684098695135E-2</v>
      </c>
      <c r="J291" s="16"/>
      <c r="K291" s="16"/>
      <c r="L291" s="16"/>
      <c r="M291" s="16">
        <v>3004.19</v>
      </c>
      <c r="N291">
        <f t="shared" si="23"/>
        <v>98.710711603454641</v>
      </c>
    </row>
    <row r="292" spans="2:19" x14ac:dyDescent="0.25">
      <c r="B292" s="2">
        <v>42004</v>
      </c>
      <c r="C292" s="4">
        <v>33.590000000000003</v>
      </c>
      <c r="D292" s="4">
        <f t="shared" si="25"/>
        <v>5.186999106877046</v>
      </c>
      <c r="E292" s="4">
        <v>174.2313</v>
      </c>
      <c r="F292" s="4">
        <v>93.71667292527215</v>
      </c>
      <c r="G292" s="4">
        <f t="shared" si="21"/>
        <v>-2.0237052034133285E-6</v>
      </c>
      <c r="H292" s="4">
        <f t="shared" si="22"/>
        <v>-6.7976257782653718E-5</v>
      </c>
      <c r="I292" s="17">
        <f t="shared" si="24"/>
        <v>-7.4625333664390947E-3</v>
      </c>
      <c r="J292" s="16"/>
      <c r="K292" s="16"/>
      <c r="L292" s="16"/>
      <c r="M292" s="16">
        <v>2852.2000000000003</v>
      </c>
      <c r="N292">
        <f t="shared" si="23"/>
        <v>93.71667292527215</v>
      </c>
    </row>
    <row r="293" spans="2:19" x14ac:dyDescent="0.25">
      <c r="B293" s="20">
        <v>42034</v>
      </c>
      <c r="C293" s="18">
        <v>32.92</v>
      </c>
      <c r="D293" s="13">
        <f>Q296/1000000</f>
        <v>5.1870000000000003</v>
      </c>
      <c r="E293" s="5">
        <f>R296/1000</f>
        <v>170.756</v>
      </c>
      <c r="F293" s="5">
        <f>N293</f>
        <v>93.148892226811768</v>
      </c>
      <c r="G293" s="4">
        <f t="shared" si="21"/>
        <v>8.9312295425969523E-7</v>
      </c>
      <c r="H293" s="4">
        <f t="shared" si="22"/>
        <v>2.9401607654229169E-5</v>
      </c>
      <c r="I293" s="17">
        <f t="shared" si="24"/>
        <v>-4.9029723218932952E-3</v>
      </c>
      <c r="M293">
        <f>S296</f>
        <v>2834.92</v>
      </c>
      <c r="N293">
        <f t="shared" si="23"/>
        <v>93.148892226811768</v>
      </c>
      <c r="O293" t="e">
        <f ca="1">_xll.Thomson.Reuters.AFOSpreadsheetFormulas.DSGRID("U:T","P;NOSH;MV;RI","2014-11-30","TIME","M","RowHeader=true;ColHeader=true;DispSeriesDescription=false;YearlyTSFormat=false;QuarterlyTSFormat=false","")</f>
        <v>#NAME?</v>
      </c>
      <c r="P293" t="s">
        <v>14</v>
      </c>
      <c r="Q293" t="s">
        <v>15</v>
      </c>
      <c r="R293" t="s">
        <v>16</v>
      </c>
      <c r="S293" t="s">
        <v>17</v>
      </c>
    </row>
    <row r="294" spans="2:19" x14ac:dyDescent="0.25">
      <c r="B294" s="20">
        <v>42062</v>
      </c>
      <c r="C294">
        <v>34.56</v>
      </c>
      <c r="D294" s="13">
        <f t="shared" ref="D294:D344" si="26">Q297/1000000</f>
        <v>5.1901640000000002</v>
      </c>
      <c r="E294" s="5">
        <f t="shared" ref="E294:E344" si="27">R297/1000</f>
        <v>179.37200000000001</v>
      </c>
      <c r="F294" s="5">
        <f t="shared" ref="F294:F344" si="28">N294</f>
        <v>97.789382275628896</v>
      </c>
      <c r="G294" s="4">
        <f t="shared" si="21"/>
        <v>3.1639999999999446E-3</v>
      </c>
      <c r="H294" s="4">
        <f t="shared" si="22"/>
        <v>0.1093478399999981</v>
      </c>
      <c r="I294" s="17">
        <f t="shared" si="24"/>
        <v>-3.2039022078185209E-3</v>
      </c>
      <c r="M294">
        <f t="shared" ref="M294:M344" si="29">S297</f>
        <v>2976.15</v>
      </c>
      <c r="N294">
        <f>M294/M293*N293</f>
        <v>97.789382275628896</v>
      </c>
      <c r="O294" s="20">
        <v>41973</v>
      </c>
      <c r="P294">
        <v>35.380000000000003</v>
      </c>
      <c r="Q294">
        <v>5187000</v>
      </c>
      <c r="R294">
        <v>183516.1</v>
      </c>
      <c r="S294">
        <v>3004.19</v>
      </c>
    </row>
    <row r="295" spans="2:19" x14ac:dyDescent="0.25">
      <c r="B295" s="20">
        <v>42094</v>
      </c>
      <c r="C295">
        <v>32.65</v>
      </c>
      <c r="D295" s="13">
        <f t="shared" si="26"/>
        <v>5.1901640000000002</v>
      </c>
      <c r="E295" s="5">
        <f t="shared" si="27"/>
        <v>169.5531</v>
      </c>
      <c r="F295" s="5">
        <f t="shared" si="28"/>
        <v>92.384951182876364</v>
      </c>
      <c r="G295" s="4">
        <f t="shared" si="21"/>
        <v>0</v>
      </c>
      <c r="H295" s="4">
        <f t="shared" si="22"/>
        <v>0</v>
      </c>
      <c r="I295" s="17">
        <f t="shared" si="24"/>
        <v>-9.3062090602824554E-4</v>
      </c>
      <c r="M295">
        <f t="shared" si="29"/>
        <v>2811.67</v>
      </c>
      <c r="N295">
        <f t="shared" si="23"/>
        <v>92.384951182876364</v>
      </c>
      <c r="O295" s="20">
        <v>42004</v>
      </c>
      <c r="P295">
        <v>33.590000000000003</v>
      </c>
      <c r="Q295">
        <v>5187000</v>
      </c>
      <c r="R295">
        <v>174231.3</v>
      </c>
      <c r="S295">
        <v>2852.2</v>
      </c>
    </row>
    <row r="296" spans="2:19" x14ac:dyDescent="0.25">
      <c r="B296" s="21">
        <v>42124</v>
      </c>
      <c r="C296">
        <v>34.64</v>
      </c>
      <c r="D296" s="13">
        <f t="shared" si="26"/>
        <v>5.1930540000000001</v>
      </c>
      <c r="E296" s="5">
        <f t="shared" si="27"/>
        <v>179.88550000000001</v>
      </c>
      <c r="F296" s="5">
        <f t="shared" si="28"/>
        <v>99.426680435598854</v>
      </c>
      <c r="G296" s="4">
        <f t="shared" si="21"/>
        <v>2.8899999999998371E-3</v>
      </c>
      <c r="H296" s="4">
        <f t="shared" si="22"/>
        <v>0.10010959999999436</v>
      </c>
      <c r="I296" s="17">
        <f t="shared" si="24"/>
        <v>5.8897933916202128E-4</v>
      </c>
      <c r="M296">
        <f t="shared" si="29"/>
        <v>3025.98</v>
      </c>
      <c r="N296">
        <f t="shared" si="23"/>
        <v>99.426680435598854</v>
      </c>
      <c r="O296" s="20">
        <v>42034</v>
      </c>
      <c r="P296">
        <v>32.92</v>
      </c>
      <c r="Q296">
        <v>5187000</v>
      </c>
      <c r="R296">
        <v>170756</v>
      </c>
      <c r="S296">
        <v>2834.92</v>
      </c>
    </row>
    <row r="297" spans="2:19" x14ac:dyDescent="0.25">
      <c r="B297" s="21">
        <v>42153</v>
      </c>
      <c r="C297">
        <v>34.54</v>
      </c>
      <c r="D297" s="13">
        <f t="shared" si="26"/>
        <v>5.1929999999999996</v>
      </c>
      <c r="E297" s="5">
        <f t="shared" si="27"/>
        <v>179.36620000000002</v>
      </c>
      <c r="F297" s="5">
        <f t="shared" si="28"/>
        <v>99.139504318437744</v>
      </c>
      <c r="G297" s="4">
        <f t="shared" si="21"/>
        <v>-5.4000000000442583E-5</v>
      </c>
      <c r="H297" s="4">
        <f t="shared" si="22"/>
        <v>-1.8651600000152869E-3</v>
      </c>
      <c r="I297" s="17">
        <f t="shared" si="24"/>
        <v>5.7857821099771556E-4</v>
      </c>
      <c r="M297">
        <f t="shared" si="29"/>
        <v>3017.24</v>
      </c>
      <c r="N297">
        <f t="shared" si="23"/>
        <v>99.139504318437744</v>
      </c>
      <c r="O297" s="20">
        <v>42062</v>
      </c>
      <c r="P297">
        <v>34.56</v>
      </c>
      <c r="Q297">
        <v>5190164</v>
      </c>
      <c r="R297">
        <v>179372</v>
      </c>
      <c r="S297">
        <v>2976.15</v>
      </c>
    </row>
    <row r="298" spans="2:19" x14ac:dyDescent="0.25">
      <c r="B298" s="21">
        <v>42185</v>
      </c>
      <c r="C298">
        <v>35.520000000000003</v>
      </c>
      <c r="D298" s="13">
        <f t="shared" si="26"/>
        <v>5.1929999999999996</v>
      </c>
      <c r="E298" s="5">
        <f t="shared" si="27"/>
        <v>184.4554</v>
      </c>
      <c r="F298" s="5">
        <f t="shared" si="28"/>
        <v>101.95245024408551</v>
      </c>
      <c r="G298" s="4">
        <f t="shared" si="21"/>
        <v>0</v>
      </c>
      <c r="H298" s="4">
        <f t="shared" si="22"/>
        <v>0</v>
      </c>
      <c r="I298" s="17">
        <f t="shared" si="24"/>
        <v>3.8615423505694579E-4</v>
      </c>
      <c r="M298">
        <f t="shared" si="29"/>
        <v>3102.85</v>
      </c>
      <c r="N298">
        <f t="shared" si="23"/>
        <v>101.95245024408551</v>
      </c>
      <c r="O298" s="20">
        <v>42094</v>
      </c>
      <c r="P298">
        <v>32.65</v>
      </c>
      <c r="Q298">
        <v>5190164</v>
      </c>
      <c r="R298">
        <v>169553.1</v>
      </c>
      <c r="S298">
        <v>2811.67</v>
      </c>
    </row>
    <row r="299" spans="2:19" s="6" customFormat="1" x14ac:dyDescent="0.25">
      <c r="B299" s="21">
        <v>42216</v>
      </c>
      <c r="C299" s="6">
        <v>34.74</v>
      </c>
      <c r="D299" s="13">
        <f t="shared" si="26"/>
        <v>5.1929999999999996</v>
      </c>
      <c r="E299" s="5">
        <f t="shared" si="27"/>
        <v>213.68570000000003</v>
      </c>
      <c r="F299" s="5">
        <f t="shared" si="28"/>
        <v>101.06069282763791</v>
      </c>
      <c r="G299" s="4">
        <f t="shared" si="21"/>
        <v>0</v>
      </c>
      <c r="H299" s="4">
        <f t="shared" si="22"/>
        <v>0</v>
      </c>
      <c r="I299" s="17">
        <f t="shared" si="24"/>
        <v>1.3500049032966199E-3</v>
      </c>
      <c r="M299">
        <f t="shared" si="29"/>
        <v>3075.71</v>
      </c>
      <c r="N299">
        <f t="shared" si="23"/>
        <v>101.06069282763791</v>
      </c>
      <c r="O299" s="21">
        <v>42124</v>
      </c>
      <c r="P299" s="6">
        <v>34.64</v>
      </c>
      <c r="Q299" s="6">
        <v>5193054</v>
      </c>
      <c r="R299" s="6">
        <v>179885.5</v>
      </c>
      <c r="S299" s="6">
        <v>3025.98</v>
      </c>
    </row>
    <row r="300" spans="2:19" s="6" customFormat="1" x14ac:dyDescent="0.25">
      <c r="B300" s="20">
        <v>42247</v>
      </c>
      <c r="C300" s="6">
        <v>33.200000000000003</v>
      </c>
      <c r="D300" s="13">
        <f t="shared" si="26"/>
        <v>6.1509989999999997</v>
      </c>
      <c r="E300" s="5">
        <f t="shared" si="27"/>
        <v>204.2131</v>
      </c>
      <c r="F300" s="5">
        <f t="shared" si="28"/>
        <v>96.58087683064204</v>
      </c>
      <c r="G300" s="4">
        <f t="shared" si="21"/>
        <v>0.95799900000000004</v>
      </c>
      <c r="H300" s="4">
        <f t="shared" si="22"/>
        <v>31.805566800000005</v>
      </c>
      <c r="I300" s="17">
        <f t="shared" si="24"/>
        <v>0.1860787559348358</v>
      </c>
      <c r="M300">
        <f t="shared" si="29"/>
        <v>2939.37</v>
      </c>
      <c r="N300">
        <f t="shared" si="23"/>
        <v>96.58087683064204</v>
      </c>
      <c r="O300" s="21">
        <v>42153</v>
      </c>
      <c r="P300" s="6">
        <v>34.54</v>
      </c>
      <c r="Q300" s="6">
        <v>5193000</v>
      </c>
      <c r="R300" s="6">
        <v>179366.2</v>
      </c>
      <c r="S300" s="6">
        <v>3017.24</v>
      </c>
    </row>
    <row r="301" spans="2:19" s="6" customFormat="1" x14ac:dyDescent="0.25">
      <c r="B301" s="20">
        <v>42277</v>
      </c>
      <c r="C301" s="6">
        <v>32.58</v>
      </c>
      <c r="D301" s="13">
        <f t="shared" si="26"/>
        <v>6.1509989999999997</v>
      </c>
      <c r="E301" s="5">
        <f t="shared" si="27"/>
        <v>200.39949999999999</v>
      </c>
      <c r="F301" s="5">
        <f t="shared" si="28"/>
        <v>94.777318813368296</v>
      </c>
      <c r="G301" s="4">
        <f t="shared" si="21"/>
        <v>0</v>
      </c>
      <c r="H301" s="4">
        <f t="shared" si="22"/>
        <v>0</v>
      </c>
      <c r="I301" s="17">
        <f t="shared" si="24"/>
        <v>0.18607861781789214</v>
      </c>
      <c r="M301">
        <f t="shared" si="29"/>
        <v>2884.48</v>
      </c>
      <c r="N301">
        <f t="shared" si="23"/>
        <v>94.777318813368296</v>
      </c>
      <c r="O301" s="21">
        <v>42185</v>
      </c>
      <c r="P301" s="6">
        <v>35.520000000000003</v>
      </c>
      <c r="Q301" s="6">
        <v>5193000</v>
      </c>
      <c r="R301" s="6">
        <v>184455.4</v>
      </c>
      <c r="S301" s="6">
        <v>3102.85</v>
      </c>
    </row>
    <row r="302" spans="2:19" s="6" customFormat="1" x14ac:dyDescent="0.25">
      <c r="B302" s="20">
        <v>42307</v>
      </c>
      <c r="C302" s="6">
        <v>33.51</v>
      </c>
      <c r="D302" s="13">
        <f t="shared" si="26"/>
        <v>6.1509989999999997</v>
      </c>
      <c r="E302" s="5">
        <f t="shared" si="27"/>
        <v>206.1199</v>
      </c>
      <c r="F302" s="5">
        <f t="shared" si="28"/>
        <v>98.865799849793362</v>
      </c>
      <c r="G302" s="4">
        <f t="shared" si="21"/>
        <v>0</v>
      </c>
      <c r="H302" s="4">
        <f t="shared" si="22"/>
        <v>0</v>
      </c>
      <c r="I302" s="17">
        <f t="shared" si="24"/>
        <v>0.18584891445153162</v>
      </c>
      <c r="M302">
        <f t="shared" si="29"/>
        <v>3008.91</v>
      </c>
      <c r="N302">
        <f t="shared" si="23"/>
        <v>98.865799849793362</v>
      </c>
      <c r="O302" s="21">
        <v>42216</v>
      </c>
      <c r="P302" s="6">
        <v>34.74</v>
      </c>
      <c r="Q302" s="6">
        <v>5193000</v>
      </c>
      <c r="R302" s="6">
        <v>213685.7</v>
      </c>
      <c r="S302" s="6">
        <v>3075.71</v>
      </c>
    </row>
    <row r="303" spans="2:19" x14ac:dyDescent="0.25">
      <c r="B303" s="20">
        <v>42338</v>
      </c>
      <c r="C303">
        <v>33.67</v>
      </c>
      <c r="D303" s="13">
        <f t="shared" si="26"/>
        <v>6.1520000000000001</v>
      </c>
      <c r="E303" s="5">
        <f t="shared" si="27"/>
        <v>207.1378</v>
      </c>
      <c r="F303" s="5">
        <f t="shared" si="28"/>
        <v>99.337964701464415</v>
      </c>
      <c r="G303" s="4">
        <f t="shared" si="21"/>
        <v>1.0010000000004737E-3</v>
      </c>
      <c r="H303" s="4">
        <f t="shared" si="22"/>
        <v>3.3703670000015951E-2</v>
      </c>
      <c r="I303" s="17">
        <f t="shared" si="24"/>
        <v>0.18604176963220143</v>
      </c>
      <c r="J303" s="3"/>
      <c r="K303" s="3"/>
      <c r="L303" s="3"/>
      <c r="M303">
        <f t="shared" si="29"/>
        <v>3023.28</v>
      </c>
      <c r="N303">
        <f t="shared" si="23"/>
        <v>99.337964701464415</v>
      </c>
      <c r="O303" s="20">
        <v>42247</v>
      </c>
      <c r="P303">
        <v>33.200000000000003</v>
      </c>
      <c r="Q303">
        <v>6150999</v>
      </c>
      <c r="R303">
        <v>204213.1</v>
      </c>
      <c r="S303">
        <v>2939.37</v>
      </c>
    </row>
    <row r="304" spans="2:19" x14ac:dyDescent="0.25">
      <c r="B304" s="20">
        <v>42369</v>
      </c>
      <c r="C304">
        <v>34.409999999999997</v>
      </c>
      <c r="D304" s="13">
        <f t="shared" si="26"/>
        <v>6.1520000000000001</v>
      </c>
      <c r="E304" s="5">
        <f t="shared" si="27"/>
        <v>211.69029999999998</v>
      </c>
      <c r="F304" s="5">
        <f t="shared" si="28"/>
        <v>101.52135749155077</v>
      </c>
      <c r="G304" s="4">
        <f t="shared" si="21"/>
        <v>0</v>
      </c>
      <c r="H304" s="4">
        <f t="shared" si="22"/>
        <v>0</v>
      </c>
      <c r="I304" s="17">
        <f t="shared" si="24"/>
        <v>0.18604223236582662</v>
      </c>
      <c r="M304">
        <f t="shared" si="29"/>
        <v>3089.73</v>
      </c>
      <c r="N304">
        <f t="shared" si="23"/>
        <v>101.52135749155077</v>
      </c>
      <c r="O304" s="20">
        <v>42277</v>
      </c>
      <c r="P304">
        <v>32.58</v>
      </c>
      <c r="Q304">
        <v>6150999</v>
      </c>
      <c r="R304">
        <v>200399.5</v>
      </c>
      <c r="S304">
        <v>2884.48</v>
      </c>
    </row>
    <row r="305" spans="2:19" x14ac:dyDescent="0.25">
      <c r="B305" s="20">
        <v>42398</v>
      </c>
      <c r="C305">
        <v>36.06</v>
      </c>
      <c r="D305" s="13">
        <f t="shared" si="26"/>
        <v>6.1520000000000001</v>
      </c>
      <c r="E305" s="5">
        <f t="shared" si="27"/>
        <v>221.84110000000001</v>
      </c>
      <c r="F305" s="5">
        <f t="shared" si="28"/>
        <v>107.88851858805847</v>
      </c>
      <c r="G305" s="4">
        <f t="shared" si="21"/>
        <v>0</v>
      </c>
      <c r="H305" s="4">
        <f t="shared" si="22"/>
        <v>0</v>
      </c>
      <c r="I305" s="17">
        <f t="shared" si="24"/>
        <v>0.18604202814729121</v>
      </c>
      <c r="M305">
        <f t="shared" si="29"/>
        <v>3283.51</v>
      </c>
      <c r="N305">
        <f t="shared" si="23"/>
        <v>107.88851858805847</v>
      </c>
      <c r="O305" s="20">
        <v>42307</v>
      </c>
      <c r="P305">
        <v>33.51</v>
      </c>
      <c r="Q305">
        <v>6150999</v>
      </c>
      <c r="R305">
        <v>206119.9</v>
      </c>
      <c r="S305">
        <v>3008.91</v>
      </c>
    </row>
    <row r="306" spans="2:19" x14ac:dyDescent="0.25">
      <c r="B306" s="20">
        <v>42429</v>
      </c>
      <c r="C306">
        <v>36.950000000000003</v>
      </c>
      <c r="D306" s="13">
        <f t="shared" si="26"/>
        <v>6.1512079999999996</v>
      </c>
      <c r="E306" s="5">
        <f t="shared" si="27"/>
        <v>227.28710000000001</v>
      </c>
      <c r="F306" s="5">
        <f t="shared" si="28"/>
        <v>110.55130491926388</v>
      </c>
      <c r="G306" s="4">
        <f t="shared" si="21"/>
        <v>-7.9200000000057003E-4</v>
      </c>
      <c r="H306" s="4">
        <f t="shared" si="22"/>
        <v>-2.9264400000021066E-2</v>
      </c>
      <c r="I306" s="17">
        <f t="shared" si="24"/>
        <v>0.18516640321962829</v>
      </c>
      <c r="M306">
        <f t="shared" si="29"/>
        <v>3364.55</v>
      </c>
      <c r="N306">
        <f t="shared" si="23"/>
        <v>110.55130491926388</v>
      </c>
      <c r="O306" s="20">
        <v>42338</v>
      </c>
      <c r="P306">
        <v>33.67</v>
      </c>
      <c r="Q306">
        <v>6152000</v>
      </c>
      <c r="R306">
        <v>207137.8</v>
      </c>
      <c r="S306">
        <v>3023.28</v>
      </c>
    </row>
    <row r="307" spans="2:19" x14ac:dyDescent="0.25">
      <c r="B307" s="20">
        <v>42460</v>
      </c>
      <c r="C307">
        <v>39.17</v>
      </c>
      <c r="D307" s="13">
        <f t="shared" si="26"/>
        <v>6.1512060000000002</v>
      </c>
      <c r="E307" s="5">
        <f t="shared" si="27"/>
        <v>240.9427</v>
      </c>
      <c r="F307" s="5">
        <f t="shared" si="28"/>
        <v>117.19348479158832</v>
      </c>
      <c r="G307" s="4">
        <f t="shared" si="21"/>
        <v>-1.9999999993913775E-6</v>
      </c>
      <c r="H307" s="4">
        <f t="shared" si="22"/>
        <v>-7.8339999976160263E-5</v>
      </c>
      <c r="I307" s="17">
        <f t="shared" si="24"/>
        <v>0.18516601787535025</v>
      </c>
      <c r="M307">
        <f t="shared" si="29"/>
        <v>3566.7</v>
      </c>
      <c r="N307">
        <f t="shared" si="23"/>
        <v>117.19348479158832</v>
      </c>
      <c r="O307" s="20">
        <v>42369</v>
      </c>
      <c r="P307">
        <v>34.409999999999997</v>
      </c>
      <c r="Q307">
        <v>6152000</v>
      </c>
      <c r="R307">
        <v>211690.3</v>
      </c>
      <c r="S307">
        <v>3089.73</v>
      </c>
    </row>
    <row r="308" spans="2:19" x14ac:dyDescent="0.25">
      <c r="B308" s="20">
        <v>42489</v>
      </c>
      <c r="C308">
        <v>38.82</v>
      </c>
      <c r="D308" s="13">
        <f t="shared" si="26"/>
        <v>6.1512060000000002</v>
      </c>
      <c r="E308" s="5">
        <f t="shared" si="27"/>
        <v>238.78979999999999</v>
      </c>
      <c r="F308" s="5">
        <f t="shared" si="28"/>
        <v>117.58909125046928</v>
      </c>
      <c r="G308" s="4">
        <f t="shared" si="21"/>
        <v>0</v>
      </c>
      <c r="H308" s="4">
        <f t="shared" si="22"/>
        <v>0</v>
      </c>
      <c r="I308" s="17">
        <f t="shared" si="24"/>
        <v>0.1845064580495408</v>
      </c>
      <c r="M308">
        <f t="shared" si="29"/>
        <v>3578.74</v>
      </c>
      <c r="N308">
        <f t="shared" si="23"/>
        <v>117.58909125046928</v>
      </c>
      <c r="O308" s="20">
        <v>42398</v>
      </c>
      <c r="P308">
        <v>36.06</v>
      </c>
      <c r="Q308">
        <v>6152000</v>
      </c>
      <c r="R308">
        <v>221841.1</v>
      </c>
      <c r="S308">
        <v>3283.51</v>
      </c>
    </row>
    <row r="309" spans="2:19" x14ac:dyDescent="0.25">
      <c r="B309" s="20">
        <v>42521</v>
      </c>
      <c r="C309">
        <v>39.15</v>
      </c>
      <c r="D309" s="13">
        <f t="shared" si="26"/>
        <v>6.1564589999999999</v>
      </c>
      <c r="E309" s="5">
        <f t="shared" si="27"/>
        <v>241.02529999999999</v>
      </c>
      <c r="F309" s="5">
        <f t="shared" si="28"/>
        <v>118.58862185505059</v>
      </c>
      <c r="G309" s="4">
        <f t="shared" si="21"/>
        <v>5.2529999999997301E-3</v>
      </c>
      <c r="H309" s="4">
        <f t="shared" si="22"/>
        <v>0.20565494999998943</v>
      </c>
      <c r="I309" s="17">
        <f t="shared" si="24"/>
        <v>0.18553032928942814</v>
      </c>
      <c r="M309">
        <f t="shared" si="29"/>
        <v>3609.16</v>
      </c>
      <c r="N309">
        <f t="shared" si="23"/>
        <v>118.58862185505059</v>
      </c>
      <c r="O309" s="20">
        <v>42429</v>
      </c>
      <c r="P309">
        <v>36.950000000000003</v>
      </c>
      <c r="Q309">
        <v>6151208</v>
      </c>
      <c r="R309">
        <v>227287.1</v>
      </c>
      <c r="S309">
        <v>3364.55</v>
      </c>
    </row>
    <row r="310" spans="2:19" x14ac:dyDescent="0.25">
      <c r="B310" s="20">
        <v>42551</v>
      </c>
      <c r="C310">
        <v>43.21</v>
      </c>
      <c r="D310" s="13">
        <f t="shared" si="26"/>
        <v>6.1564589999999999</v>
      </c>
      <c r="E310" s="5">
        <f t="shared" si="27"/>
        <v>266.0206</v>
      </c>
      <c r="F310" s="5">
        <f t="shared" si="28"/>
        <v>130.88692264363488</v>
      </c>
      <c r="G310" s="4">
        <f t="shared" si="21"/>
        <v>0</v>
      </c>
      <c r="H310" s="4">
        <f t="shared" si="22"/>
        <v>0</v>
      </c>
      <c r="I310" s="17">
        <f t="shared" si="24"/>
        <v>0.18553032928942814</v>
      </c>
      <c r="M310">
        <f t="shared" si="29"/>
        <v>3983.45</v>
      </c>
      <c r="N310">
        <f t="shared" si="23"/>
        <v>130.88692264363488</v>
      </c>
      <c r="O310" s="20">
        <v>42460</v>
      </c>
      <c r="P310">
        <v>39.17</v>
      </c>
      <c r="Q310">
        <v>6151206</v>
      </c>
      <c r="R310">
        <v>240942.7</v>
      </c>
      <c r="S310">
        <v>3566.7</v>
      </c>
    </row>
    <row r="311" spans="2:19" x14ac:dyDescent="0.25">
      <c r="B311" s="20">
        <v>42580</v>
      </c>
      <c r="C311">
        <v>43.29</v>
      </c>
      <c r="D311" s="13">
        <f t="shared" si="26"/>
        <v>6.1564589999999999</v>
      </c>
      <c r="E311" s="5">
        <f t="shared" si="27"/>
        <v>266.51309999999995</v>
      </c>
      <c r="F311" s="5">
        <f t="shared" si="28"/>
        <v>132.58960758542986</v>
      </c>
      <c r="G311" s="4">
        <f t="shared" si="21"/>
        <v>0</v>
      </c>
      <c r="H311" s="4">
        <f t="shared" si="22"/>
        <v>0</v>
      </c>
      <c r="I311" s="17">
        <f t="shared" si="24"/>
        <v>0.18553032928942814</v>
      </c>
      <c r="M311">
        <f t="shared" si="29"/>
        <v>4035.27</v>
      </c>
      <c r="N311">
        <f t="shared" si="23"/>
        <v>132.58960758542986</v>
      </c>
      <c r="O311" s="20">
        <v>42489</v>
      </c>
      <c r="P311">
        <v>38.82</v>
      </c>
      <c r="Q311">
        <v>6151206</v>
      </c>
      <c r="R311">
        <v>238789.8</v>
      </c>
      <c r="S311">
        <v>3578.74</v>
      </c>
    </row>
    <row r="312" spans="2:19" x14ac:dyDescent="0.25">
      <c r="B312" s="20">
        <v>42613</v>
      </c>
      <c r="C312">
        <v>40.880000000000003</v>
      </c>
      <c r="D312" s="13">
        <f t="shared" si="26"/>
        <v>6.1520000000000001</v>
      </c>
      <c r="E312" s="5">
        <f t="shared" si="27"/>
        <v>251.49379999999999</v>
      </c>
      <c r="F312" s="5">
        <f t="shared" si="28"/>
        <v>125.20812992865179</v>
      </c>
      <c r="G312" s="4">
        <f t="shared" si="21"/>
        <v>-4.4589999999997687E-3</v>
      </c>
      <c r="H312" s="4">
        <f t="shared" si="22"/>
        <v>-0.18228391999999055</v>
      </c>
      <c r="I312" s="17">
        <f t="shared" si="24"/>
        <v>1.6273779267406141E-4</v>
      </c>
      <c r="M312">
        <f t="shared" si="29"/>
        <v>3810.62</v>
      </c>
      <c r="N312">
        <f t="shared" si="23"/>
        <v>125.20812992865179</v>
      </c>
      <c r="O312" s="20">
        <v>42521</v>
      </c>
      <c r="P312">
        <v>39.15</v>
      </c>
      <c r="Q312">
        <v>6156459</v>
      </c>
      <c r="R312">
        <v>241025.3</v>
      </c>
      <c r="S312">
        <v>3609.16</v>
      </c>
    </row>
    <row r="313" spans="2:19" x14ac:dyDescent="0.25">
      <c r="B313" s="20">
        <v>42643</v>
      </c>
      <c r="C313">
        <v>40.61</v>
      </c>
      <c r="D313" s="13">
        <f t="shared" si="26"/>
        <v>6.1520000000000001</v>
      </c>
      <c r="E313" s="5">
        <f t="shared" si="27"/>
        <v>249.83270000000002</v>
      </c>
      <c r="F313" s="5">
        <f t="shared" si="28"/>
        <v>124.38110214044299</v>
      </c>
      <c r="G313" s="4">
        <f t="shared" si="21"/>
        <v>0</v>
      </c>
      <c r="H313" s="4">
        <f t="shared" si="22"/>
        <v>0</v>
      </c>
      <c r="I313" s="17">
        <f t="shared" si="24"/>
        <v>1.6273779267406141E-4</v>
      </c>
      <c r="M313">
        <f t="shared" si="29"/>
        <v>3785.45</v>
      </c>
      <c r="N313">
        <f t="shared" si="23"/>
        <v>124.38110214044299</v>
      </c>
      <c r="O313" s="20">
        <v>42551</v>
      </c>
      <c r="P313">
        <v>43.21</v>
      </c>
      <c r="Q313">
        <v>6156459</v>
      </c>
      <c r="R313">
        <v>266020.59999999998</v>
      </c>
      <c r="S313">
        <v>3983.45</v>
      </c>
    </row>
    <row r="314" spans="2:19" x14ac:dyDescent="0.25">
      <c r="B314" s="20">
        <v>42674</v>
      </c>
      <c r="C314">
        <v>36.79</v>
      </c>
      <c r="D314" s="13">
        <f t="shared" si="26"/>
        <v>6.1520000000000001</v>
      </c>
      <c r="E314" s="5">
        <f t="shared" si="27"/>
        <v>225.9273</v>
      </c>
      <c r="F314" s="5">
        <f t="shared" si="28"/>
        <v>114.06247653022896</v>
      </c>
      <c r="G314" s="4">
        <f t="shared" si="21"/>
        <v>0</v>
      </c>
      <c r="H314" s="4">
        <f t="shared" si="22"/>
        <v>0</v>
      </c>
      <c r="I314" s="17">
        <f t="shared" si="24"/>
        <v>1.6273779267406141E-4</v>
      </c>
      <c r="M314">
        <f t="shared" si="29"/>
        <v>3471.41</v>
      </c>
      <c r="N314">
        <f t="shared" si="23"/>
        <v>114.06247653022896</v>
      </c>
      <c r="O314" s="20">
        <v>42580</v>
      </c>
      <c r="P314">
        <v>43.29</v>
      </c>
      <c r="Q314">
        <v>6156459</v>
      </c>
      <c r="R314">
        <v>266513.09999999998</v>
      </c>
      <c r="S314">
        <v>4035.27</v>
      </c>
    </row>
    <row r="315" spans="2:19" x14ac:dyDescent="0.25">
      <c r="B315" s="20">
        <v>42704</v>
      </c>
      <c r="C315">
        <v>38.630000000000003</v>
      </c>
      <c r="D315" s="13">
        <f t="shared" si="26"/>
        <v>6.1409989999999999</v>
      </c>
      <c r="E315" s="5">
        <f t="shared" si="27"/>
        <v>237.2268</v>
      </c>
      <c r="F315" s="5">
        <f t="shared" si="28"/>
        <v>119.76689823507314</v>
      </c>
      <c r="G315" s="4">
        <f t="shared" si="21"/>
        <v>-1.1001000000000261E-2</v>
      </c>
      <c r="H315" s="4">
        <f t="shared" si="22"/>
        <v>-0.42496863000001012</v>
      </c>
      <c r="I315" s="17">
        <f t="shared" si="24"/>
        <v>-1.7881989596879588E-3</v>
      </c>
      <c r="M315">
        <f t="shared" si="29"/>
        <v>3645.02</v>
      </c>
      <c r="N315">
        <f t="shared" si="23"/>
        <v>119.76689823507314</v>
      </c>
      <c r="O315" s="20">
        <v>42613</v>
      </c>
      <c r="P315">
        <v>40.880000000000003</v>
      </c>
      <c r="Q315">
        <v>6152000</v>
      </c>
      <c r="R315">
        <v>251493.8</v>
      </c>
      <c r="S315">
        <v>3810.62</v>
      </c>
    </row>
    <row r="316" spans="2:19" x14ac:dyDescent="0.25">
      <c r="B316" s="20">
        <v>42734</v>
      </c>
      <c r="C316">
        <v>42.53</v>
      </c>
      <c r="D316" s="13">
        <f t="shared" si="26"/>
        <v>6.1409989999999999</v>
      </c>
      <c r="E316" s="5">
        <f t="shared" si="27"/>
        <v>261.17670000000004</v>
      </c>
      <c r="F316" s="5">
        <f t="shared" si="28"/>
        <v>131.8585242208035</v>
      </c>
      <c r="G316" s="4">
        <f t="shared" si="21"/>
        <v>0</v>
      </c>
      <c r="H316" s="4">
        <f t="shared" si="22"/>
        <v>0</v>
      </c>
      <c r="I316" s="17">
        <f t="shared" si="24"/>
        <v>-1.7881989596879588E-3</v>
      </c>
      <c r="M316">
        <f t="shared" si="29"/>
        <v>4013.02</v>
      </c>
      <c r="N316">
        <f t="shared" si="23"/>
        <v>131.8585242208035</v>
      </c>
      <c r="O316" s="20">
        <v>42643</v>
      </c>
      <c r="P316">
        <v>40.61</v>
      </c>
      <c r="Q316">
        <v>6152000</v>
      </c>
      <c r="R316">
        <v>249832.7</v>
      </c>
      <c r="S316">
        <v>3785.45</v>
      </c>
    </row>
    <row r="317" spans="2:19" x14ac:dyDescent="0.25">
      <c r="B317" s="20">
        <v>42766</v>
      </c>
      <c r="C317">
        <v>42.16</v>
      </c>
      <c r="D317" s="13">
        <f t="shared" si="26"/>
        <v>6.1409989999999999</v>
      </c>
      <c r="E317" s="5">
        <f t="shared" si="27"/>
        <v>258.8836</v>
      </c>
      <c r="F317" s="5">
        <f t="shared" si="28"/>
        <v>132.26135936913246</v>
      </c>
      <c r="G317" s="4">
        <f t="shared" si="21"/>
        <v>0</v>
      </c>
      <c r="H317" s="4">
        <f t="shared" si="22"/>
        <v>0</v>
      </c>
      <c r="I317" s="17">
        <f t="shared" si="24"/>
        <v>-1.7881989596879588E-3</v>
      </c>
      <c r="M317">
        <f t="shared" si="29"/>
        <v>4025.28</v>
      </c>
      <c r="N317">
        <f t="shared" si="23"/>
        <v>132.26135936913246</v>
      </c>
      <c r="O317" s="20">
        <v>42674</v>
      </c>
      <c r="P317">
        <v>36.79</v>
      </c>
      <c r="Q317">
        <v>6152000</v>
      </c>
      <c r="R317">
        <v>225927.3</v>
      </c>
      <c r="S317">
        <v>3471.41</v>
      </c>
    </row>
    <row r="318" spans="2:19" x14ac:dyDescent="0.25">
      <c r="B318" s="20">
        <v>42794</v>
      </c>
      <c r="C318">
        <v>41.79</v>
      </c>
      <c r="D318" s="13">
        <f t="shared" si="26"/>
        <v>6.1535120000000001</v>
      </c>
      <c r="E318" s="5">
        <f t="shared" si="27"/>
        <v>257.15520000000004</v>
      </c>
      <c r="F318" s="5">
        <f t="shared" si="28"/>
        <v>131.10049755914372</v>
      </c>
      <c r="G318" s="4">
        <f t="shared" si="21"/>
        <v>1.2513000000000218E-2</v>
      </c>
      <c r="H318" s="4">
        <f t="shared" si="22"/>
        <v>0.52291827000000912</v>
      </c>
      <c r="I318" s="17">
        <f t="shared" si="24"/>
        <v>3.7456057411811017E-4</v>
      </c>
      <c r="M318">
        <f t="shared" si="29"/>
        <v>3989.95</v>
      </c>
      <c r="N318">
        <f t="shared" si="23"/>
        <v>131.10049755914372</v>
      </c>
      <c r="O318" s="20">
        <v>42704</v>
      </c>
      <c r="P318">
        <v>38.630000000000003</v>
      </c>
      <c r="Q318">
        <v>6140999</v>
      </c>
      <c r="R318">
        <v>237226.8</v>
      </c>
      <c r="S318">
        <v>3645.02</v>
      </c>
    </row>
    <row r="319" spans="2:19" x14ac:dyDescent="0.25">
      <c r="B319" s="20">
        <v>42825</v>
      </c>
      <c r="C319">
        <v>41.55</v>
      </c>
      <c r="D319" s="13">
        <f t="shared" si="26"/>
        <v>6.1535120000000001</v>
      </c>
      <c r="E319" s="5">
        <f t="shared" si="27"/>
        <v>255.67839999999998</v>
      </c>
      <c r="F319" s="5">
        <f t="shared" si="28"/>
        <v>130.34772812617339</v>
      </c>
      <c r="G319" s="4">
        <f t="shared" si="21"/>
        <v>0</v>
      </c>
      <c r="H319" s="4">
        <f t="shared" si="22"/>
        <v>0</v>
      </c>
      <c r="I319" s="17">
        <f t="shared" si="24"/>
        <v>3.7488583539557752E-4</v>
      </c>
      <c r="M319">
        <f t="shared" si="29"/>
        <v>3967.04</v>
      </c>
      <c r="N319">
        <f t="shared" si="23"/>
        <v>130.34772812617339</v>
      </c>
      <c r="O319" s="20">
        <v>42734</v>
      </c>
      <c r="P319">
        <v>42.53</v>
      </c>
      <c r="Q319">
        <v>6140999</v>
      </c>
      <c r="R319">
        <v>261176.7</v>
      </c>
      <c r="S319">
        <v>4013.02</v>
      </c>
    </row>
    <row r="320" spans="2:19" x14ac:dyDescent="0.25">
      <c r="B320" s="20">
        <v>42853</v>
      </c>
      <c r="C320">
        <v>39.630000000000003</v>
      </c>
      <c r="D320" s="13">
        <f t="shared" si="26"/>
        <v>6.1535120000000001</v>
      </c>
      <c r="E320" s="5">
        <f t="shared" si="27"/>
        <v>243.86370000000002</v>
      </c>
      <c r="F320" s="5">
        <f t="shared" si="28"/>
        <v>125.82486856928267</v>
      </c>
      <c r="G320" s="4">
        <f t="shared" si="21"/>
        <v>0</v>
      </c>
      <c r="H320" s="4">
        <f t="shared" si="22"/>
        <v>0</v>
      </c>
      <c r="I320" s="17">
        <f t="shared" si="24"/>
        <v>3.7488583539557752E-4</v>
      </c>
      <c r="M320">
        <f t="shared" si="29"/>
        <v>3829.39</v>
      </c>
      <c r="N320">
        <f t="shared" si="23"/>
        <v>125.82486856928267</v>
      </c>
      <c r="O320" s="20">
        <v>42766</v>
      </c>
      <c r="P320">
        <v>42.16</v>
      </c>
      <c r="Q320">
        <v>6140999</v>
      </c>
      <c r="R320">
        <v>258883.6</v>
      </c>
      <c r="S320">
        <v>4025.28</v>
      </c>
    </row>
    <row r="321" spans="2:19" x14ac:dyDescent="0.25">
      <c r="B321" s="20">
        <v>42886</v>
      </c>
      <c r="C321">
        <v>38.53</v>
      </c>
      <c r="D321" s="13">
        <f t="shared" si="26"/>
        <v>6.1479980000000003</v>
      </c>
      <c r="E321" s="5">
        <f t="shared" si="27"/>
        <v>236.88229999999999</v>
      </c>
      <c r="F321" s="5">
        <f t="shared" si="28"/>
        <v>122.33242583552376</v>
      </c>
      <c r="G321" s="4">
        <f t="shared" si="21"/>
        <v>-5.5139999999997968E-3</v>
      </c>
      <c r="H321" s="4">
        <f t="shared" si="22"/>
        <v>-0.21245441999999218</v>
      </c>
      <c r="I321" s="17">
        <f t="shared" si="24"/>
        <v>-1.3743289770953293E-3</v>
      </c>
      <c r="M321">
        <f t="shared" si="29"/>
        <v>3723.1</v>
      </c>
      <c r="N321">
        <f t="shared" si="23"/>
        <v>122.33242583552376</v>
      </c>
      <c r="O321" s="20">
        <v>42794</v>
      </c>
      <c r="P321">
        <v>41.79</v>
      </c>
      <c r="Q321">
        <v>6153512</v>
      </c>
      <c r="R321">
        <v>257155.20000000001</v>
      </c>
      <c r="S321">
        <v>3989.95</v>
      </c>
    </row>
    <row r="322" spans="2:19" x14ac:dyDescent="0.25">
      <c r="B322" s="20">
        <v>42916</v>
      </c>
      <c r="C322">
        <v>37.729999999999997</v>
      </c>
      <c r="D322" s="13">
        <f t="shared" si="26"/>
        <v>6.1479980000000003</v>
      </c>
      <c r="E322" s="5">
        <f t="shared" si="27"/>
        <v>231.9639</v>
      </c>
      <c r="F322" s="5">
        <f t="shared" si="28"/>
        <v>119.79252722493422</v>
      </c>
      <c r="G322" s="4">
        <f t="shared" si="21"/>
        <v>0</v>
      </c>
      <c r="H322" s="4">
        <f t="shared" si="22"/>
        <v>0</v>
      </c>
      <c r="I322" s="17">
        <f t="shared" si="24"/>
        <v>-1.3743289770953293E-3</v>
      </c>
      <c r="M322">
        <f t="shared" si="29"/>
        <v>3645.8</v>
      </c>
      <c r="N322">
        <f t="shared" si="23"/>
        <v>119.79252722493422</v>
      </c>
      <c r="O322" s="20">
        <v>42825</v>
      </c>
      <c r="P322">
        <v>41.55</v>
      </c>
      <c r="Q322">
        <v>6153512</v>
      </c>
      <c r="R322">
        <v>255678.4</v>
      </c>
      <c r="S322">
        <v>3967.04</v>
      </c>
    </row>
    <row r="323" spans="2:19" x14ac:dyDescent="0.25">
      <c r="B323" s="20">
        <v>42947</v>
      </c>
      <c r="C323">
        <v>39</v>
      </c>
      <c r="D323" s="13">
        <f t="shared" si="26"/>
        <v>6.1479980000000003</v>
      </c>
      <c r="E323" s="5">
        <f t="shared" si="27"/>
        <v>239.4599</v>
      </c>
      <c r="F323" s="5">
        <f t="shared" si="28"/>
        <v>125.45653398422822</v>
      </c>
      <c r="G323" s="4">
        <f t="shared" si="21"/>
        <v>0</v>
      </c>
      <c r="H323" s="4">
        <f t="shared" si="22"/>
        <v>0</v>
      </c>
      <c r="I323" s="17">
        <f t="shared" si="24"/>
        <v>-1.3743289770953293E-3</v>
      </c>
      <c r="M323">
        <f t="shared" si="29"/>
        <v>3818.18</v>
      </c>
      <c r="N323">
        <f t="shared" si="23"/>
        <v>125.45653398422822</v>
      </c>
      <c r="O323" s="20">
        <v>42853</v>
      </c>
      <c r="P323">
        <v>39.630000000000003</v>
      </c>
      <c r="Q323">
        <v>6153512</v>
      </c>
      <c r="R323">
        <v>243863.7</v>
      </c>
      <c r="S323">
        <v>3829.39</v>
      </c>
    </row>
    <row r="324" spans="2:19" x14ac:dyDescent="0.25">
      <c r="B324" s="20">
        <v>42978</v>
      </c>
      <c r="C324">
        <v>37.46</v>
      </c>
      <c r="D324" s="13">
        <f t="shared" si="26"/>
        <v>6.1399980000000003</v>
      </c>
      <c r="E324" s="5">
        <f t="shared" si="27"/>
        <v>230.0043</v>
      </c>
      <c r="F324" s="5">
        <f t="shared" si="28"/>
        <v>120.50258167480276</v>
      </c>
      <c r="G324" s="4">
        <f t="shared" si="21"/>
        <v>-8.0000000000000071E-3</v>
      </c>
      <c r="H324" s="4">
        <f t="shared" si="22"/>
        <v>-0.29968000000000028</v>
      </c>
      <c r="I324" s="17">
        <f t="shared" si="24"/>
        <v>-1.9509102730819183E-3</v>
      </c>
      <c r="M324">
        <f t="shared" si="29"/>
        <v>3667.41</v>
      </c>
      <c r="N324">
        <f t="shared" si="23"/>
        <v>120.50258167480276</v>
      </c>
      <c r="O324" s="20">
        <v>42886</v>
      </c>
      <c r="P324">
        <v>38.53</v>
      </c>
      <c r="Q324">
        <v>6147998</v>
      </c>
      <c r="R324">
        <v>236882.3</v>
      </c>
      <c r="S324">
        <v>3723.1</v>
      </c>
    </row>
    <row r="325" spans="2:19" x14ac:dyDescent="0.25">
      <c r="B325" s="20">
        <v>43007</v>
      </c>
      <c r="C325">
        <v>39.17</v>
      </c>
      <c r="D325" s="13">
        <f t="shared" si="26"/>
        <v>6.1399980000000003</v>
      </c>
      <c r="E325" s="5">
        <f t="shared" si="27"/>
        <v>240.50370000000001</v>
      </c>
      <c r="F325" s="5">
        <f t="shared" si="28"/>
        <v>126.00328576793081</v>
      </c>
      <c r="G325" s="4">
        <f t="shared" ref="G325:G344" si="30">D325-D324</f>
        <v>0</v>
      </c>
      <c r="H325" s="4">
        <f t="shared" ref="H325:H344" si="31">G325*C325</f>
        <v>0</v>
      </c>
      <c r="I325" s="17">
        <f t="shared" si="24"/>
        <v>-1.9509102730819183E-3</v>
      </c>
      <c r="M325">
        <f t="shared" si="29"/>
        <v>3834.82</v>
      </c>
      <c r="N325">
        <f t="shared" si="23"/>
        <v>126.00328576793081</v>
      </c>
      <c r="O325" s="20">
        <v>42916</v>
      </c>
      <c r="P325">
        <v>37.729999999999997</v>
      </c>
      <c r="Q325">
        <v>6147998</v>
      </c>
      <c r="R325">
        <v>231963.9</v>
      </c>
      <c r="S325">
        <v>3645.8</v>
      </c>
    </row>
    <row r="326" spans="2:19" x14ac:dyDescent="0.25">
      <c r="B326" s="20">
        <v>43039</v>
      </c>
      <c r="C326">
        <v>33.65</v>
      </c>
      <c r="D326" s="13">
        <f t="shared" si="26"/>
        <v>6.1399980000000003</v>
      </c>
      <c r="E326" s="5">
        <f t="shared" si="27"/>
        <v>206.57729999999998</v>
      </c>
      <c r="F326" s="5">
        <f t="shared" si="28"/>
        <v>109.6211040180247</v>
      </c>
      <c r="G326" s="4">
        <f t="shared" si="30"/>
        <v>0</v>
      </c>
      <c r="H326" s="4">
        <f t="shared" si="31"/>
        <v>0</v>
      </c>
      <c r="I326" s="17">
        <f t="shared" si="24"/>
        <v>-1.9509102730819183E-3</v>
      </c>
      <c r="M326">
        <f t="shared" si="29"/>
        <v>3336.24</v>
      </c>
      <c r="N326">
        <f t="shared" ref="N326:N344" si="32">M326/M325*N325</f>
        <v>109.6211040180247</v>
      </c>
      <c r="O326" s="20">
        <v>42947</v>
      </c>
      <c r="P326">
        <v>39</v>
      </c>
      <c r="Q326">
        <v>6147998</v>
      </c>
      <c r="R326">
        <v>239459.9</v>
      </c>
      <c r="S326">
        <v>3818.18</v>
      </c>
    </row>
    <row r="327" spans="2:19" x14ac:dyDescent="0.25">
      <c r="B327" s="20">
        <v>43069</v>
      </c>
      <c r="C327">
        <v>36.380000000000003</v>
      </c>
      <c r="D327" s="13">
        <f t="shared" si="26"/>
        <v>6.1390000000000002</v>
      </c>
      <c r="E327" s="5">
        <f t="shared" si="27"/>
        <v>223.33679999999998</v>
      </c>
      <c r="F327" s="5">
        <f t="shared" si="28"/>
        <v>118.51436349981216</v>
      </c>
      <c r="G327" s="4">
        <f t="shared" si="30"/>
        <v>-9.980000000000544E-4</v>
      </c>
      <c r="H327" s="4">
        <f t="shared" si="31"/>
        <v>-3.6307240000001982E-2</v>
      </c>
      <c r="I327" s="17">
        <f t="shared" si="24"/>
        <v>-3.2551706977967942E-4</v>
      </c>
      <c r="M327">
        <f t="shared" si="29"/>
        <v>3606.9</v>
      </c>
      <c r="N327">
        <f t="shared" si="32"/>
        <v>118.51436349981216</v>
      </c>
      <c r="O327" s="20">
        <v>42978</v>
      </c>
      <c r="P327">
        <v>37.46</v>
      </c>
      <c r="Q327">
        <v>6139998</v>
      </c>
      <c r="R327">
        <v>230004.3</v>
      </c>
      <c r="S327">
        <v>3667.41</v>
      </c>
    </row>
    <row r="328" spans="2:19" x14ac:dyDescent="0.25">
      <c r="B328" s="20">
        <v>43098</v>
      </c>
      <c r="C328">
        <v>38.880000000000003</v>
      </c>
      <c r="D328" s="13">
        <f t="shared" si="26"/>
        <v>6.1390000000000002</v>
      </c>
      <c r="E328" s="5">
        <f t="shared" si="27"/>
        <v>238.68429999999998</v>
      </c>
      <c r="F328" s="5">
        <f t="shared" si="28"/>
        <v>126.65879647014636</v>
      </c>
      <c r="G328" s="4">
        <f t="shared" si="30"/>
        <v>0</v>
      </c>
      <c r="H328" s="4">
        <f t="shared" si="31"/>
        <v>0</v>
      </c>
      <c r="I328" s="17">
        <f t="shared" si="24"/>
        <v>-3.2551706977967942E-4</v>
      </c>
      <c r="M328">
        <f t="shared" si="29"/>
        <v>3854.77</v>
      </c>
      <c r="N328">
        <f t="shared" si="32"/>
        <v>126.65879647014636</v>
      </c>
      <c r="O328" s="20">
        <v>43007</v>
      </c>
      <c r="P328">
        <v>39.17</v>
      </c>
      <c r="Q328">
        <v>6139998</v>
      </c>
      <c r="R328">
        <v>240503.7</v>
      </c>
      <c r="S328">
        <v>3834.82</v>
      </c>
    </row>
    <row r="329" spans="2:19" x14ac:dyDescent="0.25">
      <c r="B329" s="20">
        <v>43131</v>
      </c>
      <c r="C329">
        <v>37.450000000000003</v>
      </c>
      <c r="D329" s="13">
        <f t="shared" si="26"/>
        <v>6.1390000000000002</v>
      </c>
      <c r="E329" s="5">
        <f t="shared" si="27"/>
        <v>229.90549999999999</v>
      </c>
      <c r="F329" s="5">
        <f t="shared" si="28"/>
        <v>123.62734697709342</v>
      </c>
      <c r="G329" s="4">
        <f t="shared" si="30"/>
        <v>0</v>
      </c>
      <c r="H329" s="4">
        <f t="shared" si="31"/>
        <v>0</v>
      </c>
      <c r="I329" s="17">
        <f t="shared" si="24"/>
        <v>-3.2551706977967942E-4</v>
      </c>
      <c r="M329">
        <f t="shared" si="29"/>
        <v>3762.51</v>
      </c>
      <c r="N329">
        <f t="shared" si="32"/>
        <v>123.62734697709342</v>
      </c>
      <c r="O329" s="20">
        <v>43039</v>
      </c>
      <c r="P329">
        <v>33.65</v>
      </c>
      <c r="Q329">
        <v>6139998</v>
      </c>
      <c r="R329">
        <v>206577.3</v>
      </c>
      <c r="S329">
        <v>3336.24</v>
      </c>
    </row>
    <row r="330" spans="2:19" x14ac:dyDescent="0.25">
      <c r="B330" s="20">
        <v>43159</v>
      </c>
      <c r="C330">
        <v>36.299999999999997</v>
      </c>
      <c r="D330" s="13">
        <f t="shared" si="26"/>
        <v>6.1442889999999997</v>
      </c>
      <c r="E330" s="5">
        <f t="shared" si="27"/>
        <v>223.0376</v>
      </c>
      <c r="F330" s="5">
        <f t="shared" si="28"/>
        <v>119.83097070972579</v>
      </c>
      <c r="G330" s="4">
        <f t="shared" si="30"/>
        <v>5.288999999999433E-3</v>
      </c>
      <c r="H330" s="4">
        <f t="shared" si="31"/>
        <v>0.19199069999997939</v>
      </c>
      <c r="I330" s="17">
        <f t="shared" si="24"/>
        <v>-1.4988188858655604E-3</v>
      </c>
      <c r="M330">
        <f t="shared" si="29"/>
        <v>3646.97</v>
      </c>
      <c r="N330">
        <f t="shared" si="32"/>
        <v>119.83097070972579</v>
      </c>
      <c r="O330" s="20">
        <v>43069</v>
      </c>
      <c r="P330">
        <v>36.380000000000003</v>
      </c>
      <c r="Q330">
        <v>6139000</v>
      </c>
      <c r="R330">
        <v>223336.8</v>
      </c>
      <c r="S330">
        <v>3606.9</v>
      </c>
    </row>
    <row r="331" spans="2:19" x14ac:dyDescent="0.25">
      <c r="B331" s="20">
        <v>43189</v>
      </c>
      <c r="C331">
        <v>35.65</v>
      </c>
      <c r="D331" s="13">
        <f t="shared" si="26"/>
        <v>6.1442889999999997</v>
      </c>
      <c r="E331" s="5">
        <f t="shared" si="27"/>
        <v>219.04379999999998</v>
      </c>
      <c r="F331" s="5">
        <f t="shared" si="28"/>
        <v>117.68536425084484</v>
      </c>
      <c r="G331" s="4">
        <f t="shared" si="30"/>
        <v>0</v>
      </c>
      <c r="H331" s="4">
        <f t="shared" si="31"/>
        <v>0</v>
      </c>
      <c r="I331" s="17">
        <f t="shared" si="24"/>
        <v>-1.4988188858655604E-3</v>
      </c>
      <c r="M331">
        <f t="shared" si="29"/>
        <v>3581.67</v>
      </c>
      <c r="N331">
        <f t="shared" si="32"/>
        <v>117.68536425084484</v>
      </c>
      <c r="O331" s="20">
        <v>43098</v>
      </c>
      <c r="P331">
        <v>38.880000000000003</v>
      </c>
      <c r="Q331">
        <v>6139000</v>
      </c>
      <c r="R331">
        <v>238684.3</v>
      </c>
      <c r="S331">
        <v>3854.77</v>
      </c>
    </row>
    <row r="332" spans="2:19" x14ac:dyDescent="0.25">
      <c r="B332" s="20">
        <v>43220</v>
      </c>
      <c r="C332">
        <v>32.700000000000003</v>
      </c>
      <c r="D332" s="13">
        <f t="shared" si="26"/>
        <v>6.1442889999999997</v>
      </c>
      <c r="E332" s="5">
        <f t="shared" si="27"/>
        <v>200.81059999999999</v>
      </c>
      <c r="F332" s="5">
        <f t="shared" si="28"/>
        <v>109.48145888096126</v>
      </c>
      <c r="G332" s="4">
        <f t="shared" si="30"/>
        <v>0</v>
      </c>
      <c r="H332" s="4">
        <f t="shared" si="31"/>
        <v>0</v>
      </c>
      <c r="I332" s="17">
        <f t="shared" si="24"/>
        <v>-1.4988188858655604E-3</v>
      </c>
      <c r="M332">
        <f t="shared" si="29"/>
        <v>3331.99</v>
      </c>
      <c r="N332">
        <f t="shared" si="32"/>
        <v>109.48145888096126</v>
      </c>
      <c r="O332" s="20">
        <v>43131</v>
      </c>
      <c r="P332">
        <v>37.450000000000003</v>
      </c>
      <c r="Q332">
        <v>6139000</v>
      </c>
      <c r="R332">
        <v>229905.5</v>
      </c>
      <c r="S332">
        <v>3762.51</v>
      </c>
    </row>
    <row r="333" spans="2:19" x14ac:dyDescent="0.25">
      <c r="B333" s="20">
        <v>43251</v>
      </c>
      <c r="C333">
        <v>32.32</v>
      </c>
      <c r="D333" s="13">
        <f t="shared" si="26"/>
        <v>6.1442860000000001</v>
      </c>
      <c r="E333" s="5">
        <f t="shared" si="27"/>
        <v>198.58339999999998</v>
      </c>
      <c r="F333" s="5">
        <f t="shared" si="28"/>
        <v>108.20920953811485</v>
      </c>
      <c r="G333" s="4">
        <f t="shared" si="30"/>
        <v>-2.9999999995311555E-6</v>
      </c>
      <c r="H333" s="4">
        <f t="shared" si="31"/>
        <v>-9.695999998484694E-5</v>
      </c>
      <c r="I333" s="17">
        <f t="shared" si="24"/>
        <v>-6.0377378131870607E-4</v>
      </c>
      <c r="M333">
        <f t="shared" si="29"/>
        <v>3293.27</v>
      </c>
      <c r="N333">
        <f t="shared" si="32"/>
        <v>108.20920953811485</v>
      </c>
      <c r="O333" s="20">
        <v>43159</v>
      </c>
      <c r="P333">
        <v>36.299999999999997</v>
      </c>
      <c r="Q333">
        <v>6144289</v>
      </c>
      <c r="R333">
        <v>223037.6</v>
      </c>
      <c r="S333">
        <v>3646.97</v>
      </c>
    </row>
    <row r="334" spans="2:19" x14ac:dyDescent="0.25">
      <c r="B334" s="20">
        <v>43280</v>
      </c>
      <c r="C334">
        <v>32.11</v>
      </c>
      <c r="D334" s="13">
        <f t="shared" si="26"/>
        <v>7.3259999999999996</v>
      </c>
      <c r="E334" s="5">
        <f t="shared" si="27"/>
        <v>235.23779999999999</v>
      </c>
      <c r="F334" s="5">
        <f t="shared" si="28"/>
        <v>107.50605520090117</v>
      </c>
      <c r="G334" s="4">
        <f t="shared" si="30"/>
        <v>1.1817139999999995</v>
      </c>
      <c r="H334" s="4">
        <f t="shared" si="31"/>
        <v>37.944836539999983</v>
      </c>
      <c r="I334" s="17">
        <f t="shared" si="24"/>
        <v>0.19160741431600981</v>
      </c>
      <c r="M334">
        <f t="shared" si="29"/>
        <v>3271.87</v>
      </c>
      <c r="N334">
        <f t="shared" si="32"/>
        <v>107.50605520090117</v>
      </c>
      <c r="O334" s="20">
        <v>43189</v>
      </c>
      <c r="P334">
        <v>35.65</v>
      </c>
      <c r="Q334">
        <v>6144289</v>
      </c>
      <c r="R334">
        <v>219043.8</v>
      </c>
      <c r="S334">
        <v>3581.67</v>
      </c>
    </row>
    <row r="335" spans="2:19" x14ac:dyDescent="0.25">
      <c r="B335" s="20">
        <v>43312</v>
      </c>
      <c r="C335">
        <v>31.97</v>
      </c>
      <c r="D335" s="13">
        <f t="shared" si="26"/>
        <v>7.3259999999999996</v>
      </c>
      <c r="E335" s="5">
        <f t="shared" si="27"/>
        <v>232.1661</v>
      </c>
      <c r="F335" s="5">
        <f t="shared" si="28"/>
        <v>108.70207472775058</v>
      </c>
      <c r="G335" s="4">
        <f t="shared" si="30"/>
        <v>0</v>
      </c>
      <c r="H335" s="4">
        <f t="shared" si="31"/>
        <v>0</v>
      </c>
      <c r="I335" s="17">
        <f t="shared" si="24"/>
        <v>0.19160741431600981</v>
      </c>
      <c r="M335">
        <f t="shared" si="29"/>
        <v>3308.27</v>
      </c>
      <c r="N335">
        <f t="shared" si="32"/>
        <v>108.70207472775058</v>
      </c>
      <c r="O335" s="20">
        <v>43220</v>
      </c>
      <c r="P335">
        <v>32.700000000000003</v>
      </c>
      <c r="Q335">
        <v>6144289</v>
      </c>
      <c r="R335">
        <v>200810.6</v>
      </c>
      <c r="S335">
        <v>3331.99</v>
      </c>
    </row>
    <row r="336" spans="2:19" x14ac:dyDescent="0.25">
      <c r="B336" s="20">
        <v>43343</v>
      </c>
      <c r="C336">
        <v>31.94</v>
      </c>
      <c r="D336" s="13">
        <f t="shared" si="26"/>
        <v>7.2619949999999998</v>
      </c>
      <c r="E336" s="5">
        <f t="shared" si="27"/>
        <v>231.94810000000001</v>
      </c>
      <c r="F336" s="5">
        <f t="shared" si="28"/>
        <v>108.60021592189253</v>
      </c>
      <c r="G336" s="4">
        <f t="shared" si="30"/>
        <v>-6.4004999999999868E-2</v>
      </c>
      <c r="H336" s="4">
        <f t="shared" si="31"/>
        <v>-2.044319699999996</v>
      </c>
      <c r="I336" s="17">
        <f t="shared" ref="I336:I344" si="33">D336/D324-1</f>
        <v>0.18273572727548104</v>
      </c>
      <c r="M336">
        <f t="shared" si="29"/>
        <v>3305.17</v>
      </c>
      <c r="N336">
        <f t="shared" si="32"/>
        <v>108.60021592189253</v>
      </c>
      <c r="O336" s="20">
        <v>43251</v>
      </c>
      <c r="P336">
        <v>32.32</v>
      </c>
      <c r="Q336">
        <v>6144286</v>
      </c>
      <c r="R336">
        <v>198583.4</v>
      </c>
      <c r="S336">
        <v>3293.27</v>
      </c>
    </row>
    <row r="337" spans="2:19" x14ac:dyDescent="0.25">
      <c r="B337" s="20">
        <v>43371</v>
      </c>
      <c r="C337">
        <v>33.58</v>
      </c>
      <c r="D337" s="13">
        <f t="shared" si="26"/>
        <v>7.2619949999999998</v>
      </c>
      <c r="E337" s="5">
        <f t="shared" si="27"/>
        <v>243.8578</v>
      </c>
      <c r="F337" s="5">
        <f t="shared" si="28"/>
        <v>114.17649267743138</v>
      </c>
      <c r="G337" s="4">
        <f t="shared" si="30"/>
        <v>0</v>
      </c>
      <c r="H337" s="4">
        <f t="shared" si="31"/>
        <v>0</v>
      </c>
      <c r="I337" s="17">
        <f t="shared" si="33"/>
        <v>0.18273572727548104</v>
      </c>
      <c r="M337">
        <f t="shared" si="29"/>
        <v>3474.88</v>
      </c>
      <c r="N337">
        <f t="shared" si="32"/>
        <v>114.17649267743138</v>
      </c>
      <c r="O337" s="20">
        <v>43280</v>
      </c>
      <c r="P337">
        <v>32.11</v>
      </c>
      <c r="Q337">
        <v>7326000</v>
      </c>
      <c r="R337">
        <v>235237.8</v>
      </c>
      <c r="S337">
        <v>3271.87</v>
      </c>
    </row>
    <row r="338" spans="2:19" x14ac:dyDescent="0.25">
      <c r="B338" s="20">
        <v>43404</v>
      </c>
      <c r="C338">
        <v>30.68</v>
      </c>
      <c r="D338" s="13">
        <f t="shared" si="26"/>
        <v>7.2619949999999998</v>
      </c>
      <c r="E338" s="5">
        <f t="shared" si="27"/>
        <v>223.28889999999998</v>
      </c>
      <c r="F338" s="5">
        <f t="shared" si="28"/>
        <v>105.87302853924137</v>
      </c>
      <c r="G338" s="4">
        <f t="shared" si="30"/>
        <v>0</v>
      </c>
      <c r="H338" s="4">
        <f t="shared" si="31"/>
        <v>0</v>
      </c>
      <c r="I338" s="17">
        <f t="shared" si="33"/>
        <v>0.18273572727548104</v>
      </c>
      <c r="M338">
        <f t="shared" si="29"/>
        <v>3222.17</v>
      </c>
      <c r="N338">
        <f t="shared" si="32"/>
        <v>105.87302853924137</v>
      </c>
      <c r="O338" s="20">
        <v>43312</v>
      </c>
      <c r="P338">
        <v>31.97</v>
      </c>
      <c r="Q338">
        <v>7326000</v>
      </c>
      <c r="R338">
        <v>232166.1</v>
      </c>
      <c r="S338">
        <v>3308.27</v>
      </c>
    </row>
    <row r="339" spans="2:19" x14ac:dyDescent="0.25">
      <c r="B339" s="20">
        <v>43434</v>
      </c>
      <c r="C339">
        <v>31.24</v>
      </c>
      <c r="D339" s="13">
        <f t="shared" si="26"/>
        <v>7.2779999999999996</v>
      </c>
      <c r="E339" s="5">
        <f t="shared" si="27"/>
        <v>227.3647</v>
      </c>
      <c r="F339" s="5">
        <f t="shared" si="28"/>
        <v>107.80538865940659</v>
      </c>
      <c r="G339" s="4">
        <f t="shared" si="30"/>
        <v>1.6004999999999825E-2</v>
      </c>
      <c r="H339" s="4">
        <f t="shared" si="31"/>
        <v>0.49999619999999451</v>
      </c>
      <c r="I339" s="17">
        <f t="shared" si="33"/>
        <v>0.18553510343704183</v>
      </c>
      <c r="M339">
        <f t="shared" si="29"/>
        <v>3280.98</v>
      </c>
      <c r="N339">
        <f t="shared" si="32"/>
        <v>107.80538865940659</v>
      </c>
      <c r="O339" s="20">
        <v>43343</v>
      </c>
      <c r="P339">
        <v>31.94</v>
      </c>
      <c r="Q339">
        <v>7261995</v>
      </c>
      <c r="R339">
        <v>231948.1</v>
      </c>
      <c r="S339">
        <v>3305.17</v>
      </c>
    </row>
    <row r="340" spans="2:19" x14ac:dyDescent="0.25">
      <c r="B340" s="20">
        <v>43465</v>
      </c>
      <c r="C340">
        <v>28.54</v>
      </c>
      <c r="D340" s="13">
        <f t="shared" si="26"/>
        <v>7.2779999999999996</v>
      </c>
      <c r="E340" s="5">
        <f t="shared" si="27"/>
        <v>207.714</v>
      </c>
      <c r="F340" s="5">
        <f t="shared" si="28"/>
        <v>98.487936537739301</v>
      </c>
      <c r="G340" s="4">
        <f t="shared" si="30"/>
        <v>0</v>
      </c>
      <c r="H340" s="4">
        <f t="shared" si="31"/>
        <v>0</v>
      </c>
      <c r="I340" s="17">
        <f t="shared" si="33"/>
        <v>0.18553510343704183</v>
      </c>
      <c r="M340">
        <f t="shared" si="29"/>
        <v>2997.41</v>
      </c>
      <c r="N340">
        <f t="shared" si="32"/>
        <v>98.487936537739301</v>
      </c>
      <c r="O340" s="20">
        <v>43371</v>
      </c>
      <c r="P340">
        <v>33.58</v>
      </c>
      <c r="Q340">
        <v>7261995</v>
      </c>
      <c r="R340">
        <v>243857.8</v>
      </c>
      <c r="S340">
        <v>3474.88</v>
      </c>
    </row>
    <row r="341" spans="2:19" x14ac:dyDescent="0.25">
      <c r="B341" s="20">
        <v>43496</v>
      </c>
      <c r="C341">
        <v>30.06</v>
      </c>
      <c r="D341" s="13">
        <f t="shared" si="26"/>
        <v>7.2779999999999996</v>
      </c>
      <c r="E341" s="5">
        <f t="shared" si="27"/>
        <v>219.14439999999999</v>
      </c>
      <c r="F341" s="5">
        <f t="shared" si="28"/>
        <v>105.49089372887711</v>
      </c>
      <c r="G341" s="4">
        <f t="shared" si="30"/>
        <v>0</v>
      </c>
      <c r="H341" s="4">
        <f t="shared" si="31"/>
        <v>0</v>
      </c>
      <c r="I341" s="17">
        <f t="shared" si="33"/>
        <v>0.18553510343704183</v>
      </c>
      <c r="M341">
        <f t="shared" si="29"/>
        <v>3210.54</v>
      </c>
      <c r="N341">
        <f t="shared" si="32"/>
        <v>105.49089372887711</v>
      </c>
      <c r="O341" s="20">
        <v>43404</v>
      </c>
      <c r="P341">
        <v>30.68</v>
      </c>
      <c r="Q341">
        <v>7261995</v>
      </c>
      <c r="R341">
        <v>223288.9</v>
      </c>
      <c r="S341">
        <v>3222.17</v>
      </c>
    </row>
    <row r="342" spans="2:19" x14ac:dyDescent="0.25">
      <c r="B342" s="20">
        <v>43524</v>
      </c>
      <c r="C342">
        <v>31.12</v>
      </c>
      <c r="D342" s="13">
        <f t="shared" si="26"/>
        <v>7.2845899999999997</v>
      </c>
      <c r="E342" s="5">
        <f t="shared" si="27"/>
        <v>226.69639999999998</v>
      </c>
      <c r="F342" s="5">
        <f t="shared" si="28"/>
        <v>109.21071160345466</v>
      </c>
      <c r="G342" s="4">
        <f t="shared" si="30"/>
        <v>6.5900000000000958E-3</v>
      </c>
      <c r="H342" s="4">
        <f t="shared" si="31"/>
        <v>0.20508080000000298</v>
      </c>
      <c r="I342" s="17">
        <f t="shared" si="33"/>
        <v>0.18558713628216372</v>
      </c>
      <c r="M342">
        <f t="shared" si="29"/>
        <v>3323.75</v>
      </c>
      <c r="N342">
        <f t="shared" si="32"/>
        <v>109.21071160345466</v>
      </c>
      <c r="O342" s="20">
        <v>43434</v>
      </c>
      <c r="P342">
        <v>31.24</v>
      </c>
      <c r="Q342">
        <v>7278000</v>
      </c>
      <c r="R342">
        <v>227364.7</v>
      </c>
      <c r="S342">
        <v>3280.98</v>
      </c>
    </row>
    <row r="343" spans="2:19" x14ac:dyDescent="0.25">
      <c r="B343" s="20">
        <v>43553</v>
      </c>
      <c r="C343">
        <v>31.36</v>
      </c>
      <c r="D343" s="13">
        <f t="shared" si="26"/>
        <v>7.2845899999999997</v>
      </c>
      <c r="E343" s="5">
        <f t="shared" si="27"/>
        <v>228.44470000000001</v>
      </c>
      <c r="F343" s="5">
        <f t="shared" si="28"/>
        <v>110.0531825009387</v>
      </c>
      <c r="G343" s="4">
        <f t="shared" si="30"/>
        <v>0</v>
      </c>
      <c r="H343" s="4">
        <f t="shared" si="31"/>
        <v>0</v>
      </c>
      <c r="I343" s="17">
        <f t="shared" si="33"/>
        <v>0.18558713628216372</v>
      </c>
      <c r="M343">
        <f t="shared" si="29"/>
        <v>3349.39</v>
      </c>
      <c r="N343">
        <f t="shared" si="32"/>
        <v>110.0531825009387</v>
      </c>
      <c r="O343" s="20">
        <v>43465</v>
      </c>
      <c r="P343">
        <v>28.54</v>
      </c>
      <c r="Q343">
        <v>7278000</v>
      </c>
      <c r="R343">
        <v>207714</v>
      </c>
      <c r="S343">
        <v>2997.41</v>
      </c>
    </row>
    <row r="344" spans="2:19" x14ac:dyDescent="0.25">
      <c r="B344" s="20">
        <v>43585</v>
      </c>
      <c r="C344">
        <v>30.96</v>
      </c>
      <c r="D344" s="13">
        <f t="shared" si="26"/>
        <v>7.2845899999999997</v>
      </c>
      <c r="E344" s="5">
        <f t="shared" si="27"/>
        <v>225.9461</v>
      </c>
      <c r="F344" s="5">
        <f t="shared" si="28"/>
        <v>110.39457378895975</v>
      </c>
      <c r="G344" s="4">
        <f t="shared" si="30"/>
        <v>0</v>
      </c>
      <c r="H344" s="4">
        <f t="shared" si="31"/>
        <v>0</v>
      </c>
      <c r="I344" s="17">
        <f t="shared" si="33"/>
        <v>0.18558713628216372</v>
      </c>
      <c r="M344">
        <f t="shared" si="29"/>
        <v>3359.78</v>
      </c>
      <c r="N344">
        <f t="shared" si="32"/>
        <v>110.39457378895975</v>
      </c>
      <c r="O344" s="20">
        <v>43496</v>
      </c>
      <c r="P344">
        <v>30.06</v>
      </c>
      <c r="Q344">
        <v>7278000</v>
      </c>
      <c r="R344">
        <v>219144.4</v>
      </c>
      <c r="S344">
        <v>3210.54</v>
      </c>
    </row>
    <row r="345" spans="2:19" x14ac:dyDescent="0.25">
      <c r="D345" s="13"/>
      <c r="O345" s="20">
        <v>43524</v>
      </c>
      <c r="P345">
        <v>31.12</v>
      </c>
      <c r="Q345">
        <v>7284590</v>
      </c>
      <c r="R345">
        <v>226696.4</v>
      </c>
      <c r="S345">
        <v>3323.75</v>
      </c>
    </row>
    <row r="346" spans="2:19" x14ac:dyDescent="0.25">
      <c r="D346" s="13"/>
      <c r="O346" s="20">
        <v>43553</v>
      </c>
      <c r="P346">
        <v>31.36</v>
      </c>
      <c r="Q346">
        <v>7284590</v>
      </c>
      <c r="R346">
        <v>228444.7</v>
      </c>
      <c r="S346">
        <v>3349.39</v>
      </c>
    </row>
    <row r="347" spans="2:19" x14ac:dyDescent="0.25">
      <c r="D347" s="13"/>
      <c r="O347" s="20">
        <v>43585</v>
      </c>
      <c r="P347">
        <v>30.96</v>
      </c>
      <c r="Q347">
        <v>7284590</v>
      </c>
      <c r="R347">
        <v>225946.1</v>
      </c>
      <c r="S347">
        <v>3359.78</v>
      </c>
    </row>
    <row r="348" spans="2:19" x14ac:dyDescent="0.25">
      <c r="D348" s="13"/>
      <c r="O348" s="20"/>
    </row>
    <row r="351" spans="2:19" x14ac:dyDescent="0.25">
      <c r="C351" s="10">
        <f>C292/C4</f>
        <v>2.3992857142857145</v>
      </c>
      <c r="D351" s="11">
        <f>D292/D4</f>
        <v>4.3231194175044543</v>
      </c>
      <c r="E351" s="10">
        <f>E292/E4</f>
        <v>10.372398659569617</v>
      </c>
      <c r="F351" s="10">
        <f>F292/F4</f>
        <v>6.6940480660908674</v>
      </c>
    </row>
    <row r="352" spans="2:19" x14ac:dyDescent="0.25">
      <c r="B352" s="6"/>
      <c r="C352" s="6"/>
      <c r="D352" s="6"/>
      <c r="E352" s="6"/>
      <c r="F352" s="6"/>
      <c r="G352" s="8">
        <f>SUM(G5:G351)</f>
        <v>6.0847621428571426</v>
      </c>
      <c r="H352" s="8">
        <f>SUM(H5:H351)</f>
        <v>221.52916713763813</v>
      </c>
      <c r="I352" s="6"/>
    </row>
    <row r="353" spans="2:9" x14ac:dyDescent="0.25">
      <c r="B353" s="7" t="s">
        <v>8</v>
      </c>
      <c r="C353" s="8">
        <f>MAX(C4:C292)</f>
        <v>58</v>
      </c>
      <c r="D353" s="8">
        <f>MAX(D4:D292)</f>
        <v>6.2441376561254307</v>
      </c>
      <c r="E353" s="8">
        <f>MAX(E4:E292)</f>
        <v>258.04739999999998</v>
      </c>
      <c r="F353" s="8">
        <f>MAX(F4:F292)</f>
        <v>98.710711603454641</v>
      </c>
      <c r="G353" s="6"/>
      <c r="H353" s="6"/>
      <c r="I353" s="6"/>
    </row>
    <row r="354" spans="2:9" x14ac:dyDescent="0.25">
      <c r="B354" s="7" t="s">
        <v>9</v>
      </c>
      <c r="C354" s="8">
        <f>MIN(C4:C292)</f>
        <v>12.9375</v>
      </c>
      <c r="D354" s="8">
        <f>MIN(D4:D292)</f>
        <v>1.1967538461538463</v>
      </c>
      <c r="E354" s="8">
        <f>MIN(E4:E292)</f>
        <v>15.518210000000002</v>
      </c>
      <c r="F354" s="8">
        <f>MIN(F4:F292)</f>
        <v>13.22948742020278</v>
      </c>
      <c r="G354" s="6"/>
      <c r="H354" s="6"/>
      <c r="I354" s="6"/>
    </row>
    <row r="355" spans="2:9" x14ac:dyDescent="0.25">
      <c r="B355" s="7" t="s">
        <v>10</v>
      </c>
      <c r="C355" s="9">
        <f>C353/C354</f>
        <v>4.4830917874396139</v>
      </c>
      <c r="D355" s="9">
        <f>D353/D354</f>
        <v>5.2175622214985786</v>
      </c>
      <c r="E355" s="9">
        <f>E353/E354</f>
        <v>16.628683333966993</v>
      </c>
      <c r="F355" s="9">
        <f>F353/F354</f>
        <v>7.4614161885602073</v>
      </c>
      <c r="G355" s="6"/>
      <c r="H355" s="6"/>
      <c r="I355" s="6"/>
    </row>
    <row r="356" spans="2:9" x14ac:dyDescent="0.25">
      <c r="B356" s="7" t="s">
        <v>13</v>
      </c>
      <c r="C356" s="7">
        <f>C292/C353</f>
        <v>0.57913793103448286</v>
      </c>
      <c r="D356" s="7">
        <f>D292/D353</f>
        <v>0.83069903204146323</v>
      </c>
      <c r="E356" s="7">
        <f>E292/E353</f>
        <v>0.67519106954768782</v>
      </c>
      <c r="F356" s="7">
        <f>F292/F353</f>
        <v>0.94940732776555414</v>
      </c>
      <c r="G356" s="3"/>
      <c r="H356" s="3"/>
      <c r="I356" s="3"/>
    </row>
  </sheetData>
  <mergeCells count="1">
    <mergeCell ref="C2:F2"/>
  </mergeCells>
  <dataValidations count="1">
    <dataValidation allowBlank="1" showErrorMessage="1" promptTitle="TRAFO" prompt="$O$293:$S$347" sqref="O293" xr:uid="{00000000-0002-0000-0100-000000000000}"/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Cisco</vt:lpstr>
      <vt:lpstr>AT&amp;T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Fernández</dc:creator>
  <cp:lastModifiedBy>Pablo Fernandez</cp:lastModifiedBy>
  <dcterms:created xsi:type="dcterms:W3CDTF">2013-11-11T21:02:57Z</dcterms:created>
  <dcterms:modified xsi:type="dcterms:W3CDTF">2019-05-22T19:51:42Z</dcterms:modified>
</cp:coreProperties>
</file>