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4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<sst xmlns="http://schemas.openxmlformats.org/spreadsheetml/2006/main" count="25" uniqueCount="22">
  <si>
    <t>(millones de euros)</t>
  </si>
  <si>
    <t>Div netos sin valores extranjeros</t>
  </si>
  <si>
    <t>Bancos y financieras</t>
  </si>
  <si>
    <t>Bienes de consumo</t>
  </si>
  <si>
    <t>Construcción</t>
  </si>
  <si>
    <t>Bienes de inversión</t>
  </si>
  <si>
    <t>Eléctricas</t>
  </si>
  <si>
    <t>Energía</t>
  </si>
  <si>
    <t>Alimentación</t>
  </si>
  <si>
    <t>Metal-mecánica</t>
  </si>
  <si>
    <t>Servicios financieros</t>
  </si>
  <si>
    <t>Petróleo y químicas</t>
  </si>
  <si>
    <t>Comunicaciones y servicios de información</t>
  </si>
  <si>
    <t>Comunicaciones</t>
  </si>
  <si>
    <t>Servicios de mercado</t>
  </si>
  <si>
    <t>Otros</t>
  </si>
  <si>
    <t>Total</t>
  </si>
  <si>
    <t>Empresas cotizadas</t>
  </si>
  <si>
    <t>SIMCAV/SIMCAVF</t>
  </si>
  <si>
    <t>Empresas que no son SIMCAV</t>
  </si>
  <si>
    <t>Empresas que pagan dividendos</t>
  </si>
  <si>
    <t>Empresas mercado continuo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</si>
</sst>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sz val="8"/>
      <name val="Tms Rmn"/>
      <family val="0"/>
    </font>
    <font>
      <b/>
      <sz val="8"/>
      <name val="Tms Rmn"/>
      <family val="0"/>
    </font>
    <font>
      <i/>
      <sz val="8"/>
      <name val="Tms Rm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9" fontId="1" fillId="0" borderId="1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20.00390625" style="1" customWidth="1"/>
    <col min="2" max="14" width="4.8515625" style="1" customWidth="1"/>
    <col min="15" max="15" width="10.7109375" style="1" customWidth="1"/>
    <col min="16" max="16" width="28.7109375" style="1" customWidth="1"/>
    <col min="17" max="18" width="6.140625" style="1" customWidth="1"/>
    <col min="19" max="16384" width="10.7109375" style="1" customWidth="1"/>
  </cols>
  <sheetData>
    <row r="1" ht="10.5">
      <c r="A1" s="1" t="s">
        <v>0</v>
      </c>
    </row>
    <row r="2" ht="10.5">
      <c r="A2" s="1" t="s">
        <v>1</v>
      </c>
    </row>
    <row r="4" spans="2:18" ht="10.5">
      <c r="B4" s="2">
        <v>1990</v>
      </c>
      <c r="C4" s="2">
        <f>B4+1</f>
        <v>1991</v>
      </c>
      <c r="D4" s="2">
        <f aca="true" t="shared" si="0" ref="D4:I4">C4+1</f>
        <v>1992</v>
      </c>
      <c r="E4" s="2">
        <f t="shared" si="0"/>
        <v>1993</v>
      </c>
      <c r="F4" s="2">
        <f t="shared" si="0"/>
        <v>1994</v>
      </c>
      <c r="G4" s="2">
        <f t="shared" si="0"/>
        <v>1995</v>
      </c>
      <c r="H4" s="2">
        <f t="shared" si="0"/>
        <v>1996</v>
      </c>
      <c r="I4" s="2">
        <f t="shared" si="0"/>
        <v>1997</v>
      </c>
      <c r="J4" s="2">
        <v>1998</v>
      </c>
      <c r="K4" s="2">
        <v>1999</v>
      </c>
      <c r="L4" s="2">
        <v>2000</v>
      </c>
      <c r="M4" s="2">
        <v>2001</v>
      </c>
      <c r="N4" s="2">
        <v>2002</v>
      </c>
      <c r="Q4" s="2">
        <v>2001</v>
      </c>
      <c r="R4" s="2">
        <v>2002</v>
      </c>
    </row>
    <row r="5" spans="1:18" ht="10.5">
      <c r="A5" s="3" t="s">
        <v>2</v>
      </c>
      <c r="B5" s="4">
        <v>907.5282776195113</v>
      </c>
      <c r="C5" s="4">
        <v>949.599124926376</v>
      </c>
      <c r="D5" s="4">
        <v>1045.7610616277811</v>
      </c>
      <c r="E5" s="4">
        <v>1009.7003353647543</v>
      </c>
      <c r="F5" s="4">
        <v>1075.8116668469704</v>
      </c>
      <c r="G5" s="4">
        <v>1063.7914247592946</v>
      </c>
      <c r="H5" s="4">
        <v>1190.4321878042622</v>
      </c>
      <c r="I5" s="4">
        <v>1304.1962665128076</v>
      </c>
      <c r="J5" s="4">
        <v>1587.2429170723499</v>
      </c>
      <c r="K5" s="4">
        <v>1714</v>
      </c>
      <c r="L5" s="4">
        <v>2331.98</v>
      </c>
      <c r="M5" s="5">
        <v>2583</v>
      </c>
      <c r="N5" s="4">
        <v>2835.25</v>
      </c>
      <c r="P5" s="6" t="s">
        <v>3</v>
      </c>
      <c r="Q5" s="4">
        <v>371.81</v>
      </c>
      <c r="R5" s="4">
        <v>428.82</v>
      </c>
    </row>
    <row r="6" spans="1:18" ht="10.5">
      <c r="A6" s="3" t="s">
        <v>4</v>
      </c>
      <c r="B6" s="4">
        <v>138.23278400826993</v>
      </c>
      <c r="C6" s="4">
        <v>162.2732681836212</v>
      </c>
      <c r="D6" s="4">
        <v>156.2631471397834</v>
      </c>
      <c r="E6" s="4">
        <v>90.15181565756734</v>
      </c>
      <c r="F6" s="4">
        <v>138.23278400826993</v>
      </c>
      <c r="G6" s="4">
        <v>198.33399444664815</v>
      </c>
      <c r="H6" s="4">
        <v>183.48599040784683</v>
      </c>
      <c r="I6" s="4">
        <v>216.36435757816162</v>
      </c>
      <c r="J6" s="4">
        <v>244.64798721046242</v>
      </c>
      <c r="K6" s="4">
        <v>165.99954323080067</v>
      </c>
      <c r="L6" s="4">
        <v>229.91</v>
      </c>
      <c r="M6" s="4">
        <v>271.32</v>
      </c>
      <c r="N6" s="4">
        <v>203</v>
      </c>
      <c r="O6" s="7"/>
      <c r="P6" s="6" t="s">
        <v>5</v>
      </c>
      <c r="Q6" s="4">
        <v>1419.71</v>
      </c>
      <c r="R6" s="4">
        <v>1138.92</v>
      </c>
    </row>
    <row r="7" spans="1:18" ht="10.5">
      <c r="A7" s="3" t="s">
        <v>6</v>
      </c>
      <c r="B7" s="4">
        <v>426.71859411248545</v>
      </c>
      <c r="C7" s="4">
        <v>510.86028872621495</v>
      </c>
      <c r="D7" s="4">
        <v>613.0323464714579</v>
      </c>
      <c r="E7" s="4">
        <v>619.0424675152958</v>
      </c>
      <c r="F7" s="4">
        <v>570.9614991645932</v>
      </c>
      <c r="G7" s="4">
        <v>697.1740410851875</v>
      </c>
      <c r="H7" s="4">
        <v>795.9593956222278</v>
      </c>
      <c r="I7" s="4">
        <v>973.6396091017274</v>
      </c>
      <c r="J7" s="4">
        <v>1061.2791941629705</v>
      </c>
      <c r="K7" s="4">
        <v>1160.0014424290505</v>
      </c>
      <c r="L7" s="4">
        <v>1175.09</v>
      </c>
      <c r="M7" s="4">
        <v>1274.91</v>
      </c>
      <c r="N7" s="4">
        <v>1324</v>
      </c>
      <c r="P7" s="6" t="s">
        <v>7</v>
      </c>
      <c r="Q7" s="4">
        <v>1856.02</v>
      </c>
      <c r="R7" s="4">
        <v>1666.65</v>
      </c>
    </row>
    <row r="8" spans="1:18" ht="10.5">
      <c r="A8" s="3" t="s">
        <v>8</v>
      </c>
      <c r="B8" s="4">
        <v>60.10121043837823</v>
      </c>
      <c r="C8" s="4">
        <v>60.10121043837823</v>
      </c>
      <c r="D8" s="4">
        <v>72.12145252605387</v>
      </c>
      <c r="E8" s="4">
        <v>72.12145252605387</v>
      </c>
      <c r="F8" s="4">
        <v>48.080968350702584</v>
      </c>
      <c r="G8" s="4">
        <v>66.11133148221606</v>
      </c>
      <c r="H8" s="4">
        <v>72.53615087807867</v>
      </c>
      <c r="I8" s="4">
        <v>90.15181565756734</v>
      </c>
      <c r="J8" s="4">
        <v>96.71486783743823</v>
      </c>
      <c r="K8" s="4">
        <v>92.0029329390694</v>
      </c>
      <c r="L8" s="4">
        <v>184.01</v>
      </c>
      <c r="M8" s="4">
        <v>210.69</v>
      </c>
      <c r="N8" s="4">
        <v>224</v>
      </c>
      <c r="P8" s="6" t="s">
        <v>4</v>
      </c>
      <c r="Q8" s="4">
        <v>183.36</v>
      </c>
      <c r="R8" s="8">
        <v>204.41</v>
      </c>
    </row>
    <row r="9" spans="1:18" ht="10.5">
      <c r="A9" s="3" t="s">
        <v>9</v>
      </c>
      <c r="B9" s="4">
        <v>96.16193670140517</v>
      </c>
      <c r="C9" s="4">
        <v>66.11133148221606</v>
      </c>
      <c r="D9" s="4">
        <v>48.080968350702584</v>
      </c>
      <c r="E9" s="4">
        <v>66.11133148221606</v>
      </c>
      <c r="F9" s="4">
        <v>60.10121043837823</v>
      </c>
      <c r="G9" s="4">
        <v>102.172057745243</v>
      </c>
      <c r="H9" s="4">
        <v>161.87209260394505</v>
      </c>
      <c r="I9" s="4">
        <v>132.22266296443212</v>
      </c>
      <c r="J9" s="4">
        <v>215.82945680526007</v>
      </c>
      <c r="K9" s="4">
        <v>269.0009976800933</v>
      </c>
      <c r="L9" s="4">
        <v>309.47</v>
      </c>
      <c r="M9" s="4">
        <v>396.84</v>
      </c>
      <c r="N9" s="4">
        <f>M9/L9*M9</f>
        <v>508.8764196852682</v>
      </c>
      <c r="P9" s="6" t="s">
        <v>10</v>
      </c>
      <c r="Q9" s="4">
        <v>2583.12</v>
      </c>
      <c r="R9" s="8">
        <v>2835.25</v>
      </c>
    </row>
    <row r="10" spans="1:18" ht="10.5">
      <c r="A10" s="3" t="s">
        <v>11</v>
      </c>
      <c r="B10" s="4">
        <v>144.24290505210774</v>
      </c>
      <c r="C10" s="4">
        <v>198.33399444664815</v>
      </c>
      <c r="D10" s="4">
        <v>228.38459966583727</v>
      </c>
      <c r="E10" s="4">
        <v>390.6578678494585</v>
      </c>
      <c r="F10" s="4">
        <v>414.69835202480976</v>
      </c>
      <c r="G10" s="4">
        <v>516.8704097700528</v>
      </c>
      <c r="H10" s="4">
        <v>524.904439075403</v>
      </c>
      <c r="I10" s="4">
        <v>631.0627096029714</v>
      </c>
      <c r="J10" s="4">
        <v>699.8725854338707</v>
      </c>
      <c r="K10" s="4">
        <v>764.9982570648973</v>
      </c>
      <c r="L10" s="4">
        <v>1045.24</v>
      </c>
      <c r="M10" s="4">
        <v>1228.07</v>
      </c>
      <c r="N10" s="4">
        <v>834</v>
      </c>
      <c r="P10" s="6" t="s">
        <v>12</v>
      </c>
      <c r="Q10" s="4">
        <v>71.81</v>
      </c>
      <c r="R10" s="4">
        <v>57.41</v>
      </c>
    </row>
    <row r="11" spans="1:18" ht="10.5">
      <c r="A11" s="3" t="s">
        <v>13</v>
      </c>
      <c r="B11" s="4">
        <v>324.5465363672424</v>
      </c>
      <c r="C11" s="4">
        <v>336.5667784549181</v>
      </c>
      <c r="D11" s="4">
        <v>366.6173836741072</v>
      </c>
      <c r="E11" s="4">
        <v>366.6173836741072</v>
      </c>
      <c r="F11" s="4">
        <v>378.63762576178283</v>
      </c>
      <c r="G11" s="4">
        <v>408.688230980972</v>
      </c>
      <c r="H11" s="4">
        <v>423.695503227435</v>
      </c>
      <c r="I11" s="4">
        <v>516.8704097700528</v>
      </c>
      <c r="J11" s="4">
        <v>564.92733763658</v>
      </c>
      <c r="K11" s="4">
        <v>220.00048080968352</v>
      </c>
      <c r="L11" s="4">
        <v>173.99</v>
      </c>
      <c r="M11" s="4">
        <v>210.52</v>
      </c>
      <c r="N11" s="4">
        <v>223</v>
      </c>
      <c r="P11" s="9" t="s">
        <v>14</v>
      </c>
      <c r="Q11" s="4">
        <v>493.98</v>
      </c>
      <c r="R11" s="4">
        <v>594.89</v>
      </c>
    </row>
    <row r="12" spans="1:18" ht="10.5">
      <c r="A12" s="3" t="s">
        <v>15</v>
      </c>
      <c r="B12" s="4">
        <v>54.091089394540404</v>
      </c>
      <c r="C12" s="4">
        <v>60.10121043837823</v>
      </c>
      <c r="D12" s="4">
        <v>66.11133148221606</v>
      </c>
      <c r="E12" s="4">
        <v>54.091089394540404</v>
      </c>
      <c r="F12" s="4">
        <v>60.10121043837823</v>
      </c>
      <c r="G12" s="4">
        <v>90.15181565756734</v>
      </c>
      <c r="H12" s="4">
        <v>125.08113663409182</v>
      </c>
      <c r="I12" s="4">
        <v>138.23278400826993</v>
      </c>
      <c r="J12" s="4">
        <v>166.77484884545575</v>
      </c>
      <c r="K12" s="4">
        <v>183.99985575709496</v>
      </c>
      <c r="L12" s="4">
        <f>262.32+38</f>
        <v>300.32</v>
      </c>
      <c r="M12" s="4">
        <f>709.02+97</f>
        <v>806.02</v>
      </c>
      <c r="N12" s="4">
        <f>774</f>
        <v>774</v>
      </c>
      <c r="P12" s="3" t="s">
        <v>16</v>
      </c>
      <c r="Q12" s="4">
        <f>SUM(Q5:Q11)</f>
        <v>6979.810000000001</v>
      </c>
      <c r="R12" s="4">
        <f>SUM(R5:R11)</f>
        <v>6926.35</v>
      </c>
    </row>
    <row r="13" spans="1:14" ht="10.5">
      <c r="A13" s="3" t="s">
        <v>16</v>
      </c>
      <c r="B13" s="4">
        <f>SUM(B5:B12)</f>
        <v>2151.6233336939404</v>
      </c>
      <c r="C13" s="4">
        <f aca="true" t="shared" si="1" ref="C13:N13">SUM(C5:C12)</f>
        <v>2343.947207096751</v>
      </c>
      <c r="D13" s="4">
        <f t="shared" si="1"/>
        <v>2596.3722909379394</v>
      </c>
      <c r="E13" s="4">
        <f t="shared" si="1"/>
        <v>2668.4937434639933</v>
      </c>
      <c r="F13" s="4">
        <f t="shared" si="1"/>
        <v>2746.625317033885</v>
      </c>
      <c r="G13" s="4">
        <f t="shared" si="1"/>
        <v>3143.293305927182</v>
      </c>
      <c r="H13" s="4">
        <f t="shared" si="1"/>
        <v>3477.9668962532905</v>
      </c>
      <c r="I13" s="4">
        <f t="shared" si="1"/>
        <v>4002.7406151959894</v>
      </c>
      <c r="J13" s="4">
        <f t="shared" si="1"/>
        <v>4637.289195004388</v>
      </c>
      <c r="K13" s="4">
        <f t="shared" si="1"/>
        <v>4570.00350991069</v>
      </c>
      <c r="L13" s="4">
        <f t="shared" si="1"/>
        <v>5750.009999999999</v>
      </c>
      <c r="M13" s="4">
        <f t="shared" si="1"/>
        <v>6981.370000000001</v>
      </c>
      <c r="N13" s="4">
        <f t="shared" si="1"/>
        <v>6926.126419685268</v>
      </c>
    </row>
    <row r="14" spans="1:14" ht="10.5">
      <c r="A14" s="10" t="s">
        <v>17</v>
      </c>
      <c r="B14" s="10">
        <v>433</v>
      </c>
      <c r="C14" s="10">
        <v>436</v>
      </c>
      <c r="D14" s="10">
        <v>401</v>
      </c>
      <c r="E14" s="10">
        <v>379</v>
      </c>
      <c r="F14" s="10">
        <v>378</v>
      </c>
      <c r="G14" s="10">
        <v>366</v>
      </c>
      <c r="H14" s="10">
        <v>361</v>
      </c>
      <c r="I14" s="10">
        <v>388</v>
      </c>
      <c r="J14" s="10">
        <v>484</v>
      </c>
      <c r="K14" s="10">
        <v>727</v>
      </c>
      <c r="L14" s="11">
        <v>1036</v>
      </c>
      <c r="M14" s="12">
        <v>1480</v>
      </c>
      <c r="N14" s="8">
        <v>1846</v>
      </c>
    </row>
    <row r="15" spans="1:18" s="10" customFormat="1" ht="10.5">
      <c r="A15" s="13" t="s">
        <v>18</v>
      </c>
      <c r="B15" s="14"/>
      <c r="C15" s="14"/>
      <c r="D15" s="14"/>
      <c r="E15" s="14"/>
      <c r="F15" s="14"/>
      <c r="G15" s="14"/>
      <c r="H15" s="14"/>
      <c r="I15" s="4">
        <v>60</v>
      </c>
      <c r="J15" s="4">
        <v>157</v>
      </c>
      <c r="K15" s="4">
        <v>412</v>
      </c>
      <c r="L15" s="4">
        <f>143+(133*4)+68</f>
        <v>743</v>
      </c>
      <c r="M15" s="4">
        <f>70+(156*7)+33</f>
        <v>1195</v>
      </c>
      <c r="N15" s="4">
        <f>2+(145*10)+119</f>
        <v>1571</v>
      </c>
      <c r="O15" s="1"/>
      <c r="P15" s="1"/>
      <c r="Q15" s="1"/>
      <c r="R15" s="1"/>
    </row>
    <row r="16" spans="1:18" s="10" customFormat="1" ht="10.5">
      <c r="A16" s="13" t="s">
        <v>19</v>
      </c>
      <c r="B16" s="14">
        <f>B14-B15</f>
        <v>433</v>
      </c>
      <c r="C16" s="14">
        <f aca="true" t="shared" si="2" ref="C16:N16">C14-C15</f>
        <v>436</v>
      </c>
      <c r="D16" s="14">
        <f t="shared" si="2"/>
        <v>401</v>
      </c>
      <c r="E16" s="14">
        <f t="shared" si="2"/>
        <v>379</v>
      </c>
      <c r="F16" s="14">
        <f t="shared" si="2"/>
        <v>378</v>
      </c>
      <c r="G16" s="14">
        <f t="shared" si="2"/>
        <v>366</v>
      </c>
      <c r="H16" s="14">
        <f t="shared" si="2"/>
        <v>361</v>
      </c>
      <c r="I16" s="14">
        <f t="shared" si="2"/>
        <v>328</v>
      </c>
      <c r="J16" s="14">
        <f t="shared" si="2"/>
        <v>327</v>
      </c>
      <c r="K16" s="14">
        <f t="shared" si="2"/>
        <v>315</v>
      </c>
      <c r="L16" s="14">
        <f t="shared" si="2"/>
        <v>293</v>
      </c>
      <c r="M16" s="14">
        <f t="shared" si="2"/>
        <v>285</v>
      </c>
      <c r="N16" s="14">
        <f t="shared" si="2"/>
        <v>275</v>
      </c>
      <c r="O16" s="1"/>
      <c r="P16" s="1"/>
      <c r="Q16" s="1"/>
      <c r="R16" s="1"/>
    </row>
    <row r="17" spans="1:18" s="10" customFormat="1" ht="10.5">
      <c r="A17" s="13" t="s">
        <v>20</v>
      </c>
      <c r="B17" s="15">
        <f>B19/B16</f>
        <v>0.5681293302540416</v>
      </c>
      <c r="C17" s="15">
        <f aca="true" t="shared" si="3" ref="C17:N17">C19/C16</f>
        <v>0.5229357798165137</v>
      </c>
      <c r="D17" s="15">
        <f t="shared" si="3"/>
        <v>0.513715710723192</v>
      </c>
      <c r="E17" s="15">
        <f t="shared" si="3"/>
        <v>0.43007915567282323</v>
      </c>
      <c r="F17" s="15">
        <f t="shared" si="3"/>
        <v>0.41798941798941797</v>
      </c>
      <c r="G17" s="15">
        <f t="shared" si="3"/>
        <v>0.4344262295081967</v>
      </c>
      <c r="H17" s="15">
        <f t="shared" si="3"/>
        <v>0.43490304709141275</v>
      </c>
      <c r="I17" s="15">
        <f t="shared" si="3"/>
        <v>0.5060975609756098</v>
      </c>
      <c r="J17" s="15">
        <f t="shared" si="3"/>
        <v>0.4892966360856269</v>
      </c>
      <c r="K17" s="15">
        <f t="shared" si="3"/>
        <v>0.5079365079365079</v>
      </c>
      <c r="L17" s="15">
        <f t="shared" si="3"/>
        <v>0.5119453924914675</v>
      </c>
      <c r="M17" s="15">
        <f t="shared" si="3"/>
        <v>0.5368421052631579</v>
      </c>
      <c r="N17" s="15">
        <f t="shared" si="3"/>
        <v>0.5527272727272727</v>
      </c>
      <c r="O17" s="1"/>
      <c r="P17" s="1"/>
      <c r="Q17" s="1"/>
      <c r="R17" s="1"/>
    </row>
    <row r="18" spans="1:14" ht="10.5">
      <c r="A18" s="3" t="s">
        <v>21</v>
      </c>
      <c r="B18" s="4">
        <v>138</v>
      </c>
      <c r="C18" s="4">
        <v>145</v>
      </c>
      <c r="D18" s="4">
        <v>143</v>
      </c>
      <c r="E18" s="4">
        <v>147</v>
      </c>
      <c r="F18" s="4">
        <v>149</v>
      </c>
      <c r="G18" s="4">
        <v>138</v>
      </c>
      <c r="H18" s="4">
        <v>152</v>
      </c>
      <c r="I18" s="4">
        <v>150</v>
      </c>
      <c r="J18" s="4">
        <v>161</v>
      </c>
      <c r="K18" s="4">
        <v>154</v>
      </c>
      <c r="L18" s="4">
        <v>135</v>
      </c>
      <c r="M18" s="4">
        <v>129</v>
      </c>
      <c r="N18" s="4">
        <v>129</v>
      </c>
    </row>
    <row r="19" spans="1:14" ht="10.5">
      <c r="A19" s="3" t="s">
        <v>20</v>
      </c>
      <c r="B19" s="3">
        <v>246</v>
      </c>
      <c r="C19" s="3">
        <v>228</v>
      </c>
      <c r="D19" s="3">
        <v>206</v>
      </c>
      <c r="E19" s="3">
        <v>163</v>
      </c>
      <c r="F19" s="3">
        <v>158</v>
      </c>
      <c r="G19" s="3">
        <v>159</v>
      </c>
      <c r="H19" s="3">
        <v>157</v>
      </c>
      <c r="I19" s="3">
        <v>166</v>
      </c>
      <c r="J19" s="3">
        <v>160</v>
      </c>
      <c r="K19" s="3">
        <v>160</v>
      </c>
      <c r="L19" s="3">
        <v>150</v>
      </c>
      <c r="M19" s="3">
        <v>153</v>
      </c>
      <c r="N19" s="3">
        <v>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2004-02-27T10:24:23Z</dcterms:created>
  <dcterms:modified xsi:type="dcterms:W3CDTF">2004-03-04T11:21:37Z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-645775732</vt:i4>
  </property>
  <property fmtid="{D5CDD505-2E9C-101B-9397-08002B2CF9AE}" pid="4" name="_EmailSubje">
    <vt:lpwstr>Cambiar estas tablas cap 4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