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35" windowWidth="15480" windowHeight="8325" activeTab="0"/>
  </bookViews>
  <sheets>
    <sheet name="houlih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<sst xmlns="http://schemas.openxmlformats.org/spreadsheetml/2006/main" count="12" uniqueCount="12">
  <si>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= Valor actual (Free cash flow marca, 16%). Crecimiento tras 2005 = 4%</t>
  </si>
  <si>
    <t>Inmovilizado</t>
  </si>
  <si>
    <t>Activos intangibles</t>
  </si>
  <si>
    <t>Patentes</t>
  </si>
  <si>
    <t>Tecnología propia</t>
  </si>
  <si>
    <t>Activos utilizados</t>
  </si>
  <si>
    <t>Free cash flow de la empresa</t>
  </si>
  <si>
    <t>Rentabilidad exigida</t>
  </si>
  <si>
    <t>Free cash flow atribuible a la marca</t>
  </si>
  <si>
    <t>Circulante neto (NOF)</t>
  </si>
  <si>
    <t xml:space="preserve">Valor de la marca </t>
  </si>
  <si>
    <r>
      <t xml:space="preserve"> - Activos utilizados </t>
    </r>
    <r>
      <rPr>
        <sz val="8"/>
        <rFont val="Arial Narrow"/>
        <family val="0"/>
      </rPr>
      <t>x</t>
    </r>
    <r>
      <rPr>
        <sz val="8"/>
        <rFont val="Tms Rmn"/>
        <family val="0"/>
      </rPr>
      <t xml:space="preserve"> rentabilidad exigida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</si>
</sst>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sz val="8"/>
      <name val="Arial Narrow"/>
      <family val="0"/>
    </font>
    <font>
      <sz val="8"/>
      <name val="Tms Rmn"/>
      <family val="0"/>
    </font>
    <font>
      <sz val="8"/>
      <name val="Geneva"/>
      <family val="0"/>
    </font>
    <font>
      <i/>
      <sz val="8"/>
      <name val="Tms Rmn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9" fontId="6" fillId="0" borderId="1" xfId="21" applyFont="1" applyBorder="1" applyAlignment="1">
      <alignment horizontal="center"/>
    </xf>
    <xf numFmtId="188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186" fontId="6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2" fontId="11" fillId="0" borderId="7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PFernandezDocumentos\Disco%202\DOCUMENTOS\LIBROS\LIBRO%20VALORACION\Graficos%20libro%20val\Cap.%2035.%20Val.%20marc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"/>
      <sheetName val="kellogg"/>
      <sheetName val="FLUJOS DIFERENCIALES"/>
      <sheetName val="tabla interbrand"/>
      <sheetName val="interbrand 2"/>
      <sheetName val="Interbrand"/>
      <sheetName val="ejemplo"/>
      <sheetName val="Fin world"/>
      <sheetName val="Interb-bancos"/>
      <sheetName val="fútbol"/>
      <sheetName val="capital.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workbookViewId="0" topLeftCell="A1">
      <selection activeCell="B23" sqref="B23"/>
    </sheetView>
  </sheetViews>
  <sheetFormatPr defaultColWidth="9.00390625" defaultRowHeight="12"/>
  <cols>
    <col min="1" max="1" width="10.875" style="1" customWidth="1"/>
    <col min="2" max="2" width="16.375" style="1" customWidth="1"/>
    <col min="3" max="3" width="13.625" style="1" customWidth="1"/>
    <col min="4" max="9" width="7.625" style="1" customWidth="1"/>
    <col min="10" max="16384" width="10.875" style="1" customWidth="1"/>
  </cols>
  <sheetData>
    <row r="2" spans="2:9" ht="15" customHeight="1">
      <c r="B2" s="7" t="s">
        <v>5</v>
      </c>
      <c r="C2" s="7" t="s">
        <v>7</v>
      </c>
      <c r="D2" s="8">
        <v>2000</v>
      </c>
      <c r="E2" s="8">
        <f>D2+1</f>
        <v>2001</v>
      </c>
      <c r="F2" s="8">
        <f>E2+1</f>
        <v>2002</v>
      </c>
      <c r="G2" s="8">
        <f>F2+1</f>
        <v>2003</v>
      </c>
      <c r="H2" s="8">
        <f>G2+1</f>
        <v>2004</v>
      </c>
      <c r="I2" s="8">
        <f>H2+1</f>
        <v>2005</v>
      </c>
    </row>
    <row r="3" spans="2:9" ht="15" customHeight="1">
      <c r="B3" s="4" t="s">
        <v>9</v>
      </c>
      <c r="C3" s="9">
        <v>0.06</v>
      </c>
      <c r="D3" s="10">
        <v>90</v>
      </c>
      <c r="E3" s="10">
        <f>D3*1.02</f>
        <v>91.8</v>
      </c>
      <c r="F3" s="10">
        <f aca="true" t="shared" si="0" ref="F3:I4">E3*1.02</f>
        <v>93.636</v>
      </c>
      <c r="G3" s="10">
        <f t="shared" si="0"/>
        <v>95.50872</v>
      </c>
      <c r="H3" s="10">
        <f t="shared" si="0"/>
        <v>97.4188944</v>
      </c>
      <c r="I3" s="10">
        <f t="shared" si="0"/>
        <v>99.367272288</v>
      </c>
    </row>
    <row r="4" spans="2:9" ht="15" customHeight="1">
      <c r="B4" s="4" t="s">
        <v>1</v>
      </c>
      <c r="C4" s="9">
        <v>0.09</v>
      </c>
      <c r="D4" s="10">
        <v>225</v>
      </c>
      <c r="E4" s="10">
        <f>D4*1.02</f>
        <v>229.5</v>
      </c>
      <c r="F4" s="10">
        <f t="shared" si="0"/>
        <v>234.09</v>
      </c>
      <c r="G4" s="10">
        <f t="shared" si="0"/>
        <v>238.7718</v>
      </c>
      <c r="H4" s="10">
        <f t="shared" si="0"/>
        <v>243.54723600000003</v>
      </c>
      <c r="I4" s="10">
        <f t="shared" si="0"/>
        <v>248.41818072000004</v>
      </c>
    </row>
    <row r="5" spans="2:9" ht="15" customHeight="1">
      <c r="B5" s="4" t="s">
        <v>2</v>
      </c>
      <c r="C5" s="9">
        <v>0.14</v>
      </c>
      <c r="D5" s="10">
        <v>75</v>
      </c>
      <c r="E5" s="10">
        <f>D5*1.02</f>
        <v>76.5</v>
      </c>
      <c r="F5" s="10">
        <f>E5*1.02</f>
        <v>78.03</v>
      </c>
      <c r="G5" s="10">
        <f>F5*1.02</f>
        <v>79.59060000000001</v>
      </c>
      <c r="H5" s="10">
        <f>G5*1.02</f>
        <v>81.18241200000001</v>
      </c>
      <c r="I5" s="10">
        <f>H5*1.02</f>
        <v>82.80606024000002</v>
      </c>
    </row>
    <row r="6" spans="2:9" ht="15" customHeight="1">
      <c r="B6" s="4" t="s">
        <v>3</v>
      </c>
      <c r="C6" s="9">
        <v>0.145</v>
      </c>
      <c r="D6" s="10">
        <v>10</v>
      </c>
      <c r="E6" s="10">
        <f>D6*1.02</f>
        <v>10.2</v>
      </c>
      <c r="F6" s="10">
        <v>10.434</v>
      </c>
      <c r="G6" s="10">
        <v>10.612</v>
      </c>
      <c r="H6" s="10">
        <f>G6*1.02</f>
        <v>10.82424</v>
      </c>
      <c r="I6" s="10">
        <f>H6*1.02</f>
        <v>11.0407248</v>
      </c>
    </row>
    <row r="7" spans="2:9" ht="15" customHeight="1">
      <c r="B7" s="4" t="s">
        <v>4</v>
      </c>
      <c r="C7" s="9">
        <v>0.203</v>
      </c>
      <c r="D7" s="10">
        <v>15</v>
      </c>
      <c r="E7" s="10">
        <f>D7*1.02</f>
        <v>15.3</v>
      </c>
      <c r="F7" s="10">
        <f>E7*1.02</f>
        <v>15.606000000000002</v>
      </c>
      <c r="G7" s="10">
        <f>F7*1.02</f>
        <v>15.918120000000002</v>
      </c>
      <c r="H7" s="10">
        <f>G7*1.02</f>
        <v>16.236482400000003</v>
      </c>
      <c r="I7" s="10">
        <f>H7*1.02</f>
        <v>16.561212048000005</v>
      </c>
    </row>
    <row r="8" spans="2:9" ht="15" customHeight="1">
      <c r="B8" s="3"/>
      <c r="C8" s="3"/>
      <c r="D8" s="3"/>
      <c r="E8" s="3"/>
      <c r="F8" s="3"/>
      <c r="G8" s="3"/>
      <c r="H8" s="3"/>
      <c r="I8" s="3"/>
    </row>
    <row r="9" spans="2:9" ht="15" customHeight="1">
      <c r="B9" s="11" t="s">
        <v>6</v>
      </c>
      <c r="C9" s="12"/>
      <c r="D9" s="13">
        <v>44.08</v>
      </c>
      <c r="E9" s="13">
        <v>44.887</v>
      </c>
      <c r="F9" s="13">
        <v>46.956</v>
      </c>
      <c r="G9" s="13">
        <v>49.112</v>
      </c>
      <c r="H9" s="13">
        <v>51.361</v>
      </c>
      <c r="I9" s="13">
        <v>53.705</v>
      </c>
    </row>
    <row r="10" spans="2:9" ht="15" customHeight="1">
      <c r="B10" s="11" t="s">
        <v>11</v>
      </c>
      <c r="C10" s="12"/>
      <c r="D10" s="13">
        <f aca="true" t="shared" si="1" ref="D10:I10">-D3*$C3-D4*$C4-D5*$C5-D6*$C6-D7*$C7</f>
        <v>-40.645</v>
      </c>
      <c r="E10" s="13">
        <f t="shared" si="1"/>
        <v>-41.457899999999995</v>
      </c>
      <c r="F10" s="13">
        <f t="shared" si="1"/>
        <v>-42.291408000000004</v>
      </c>
      <c r="G10" s="13">
        <f t="shared" si="1"/>
        <v>-43.13278756</v>
      </c>
      <c r="H10" s="13">
        <f t="shared" si="1"/>
        <v>-43.9954433112</v>
      </c>
      <c r="I10" s="13">
        <f t="shared" si="1"/>
        <v>-44.875352177424006</v>
      </c>
    </row>
    <row r="11" spans="2:9" ht="15" customHeight="1" thickBot="1">
      <c r="B11" s="5" t="s">
        <v>8</v>
      </c>
      <c r="C11" s="14"/>
      <c r="D11" s="13">
        <f aca="true" t="shared" si="2" ref="D11:I11">D9+D10</f>
        <v>3.434999999999995</v>
      </c>
      <c r="E11" s="13">
        <f t="shared" si="2"/>
        <v>3.4291000000000054</v>
      </c>
      <c r="F11" s="13">
        <f t="shared" si="2"/>
        <v>4.664591999999999</v>
      </c>
      <c r="G11" s="13">
        <f t="shared" si="2"/>
        <v>5.979212440000005</v>
      </c>
      <c r="H11" s="13">
        <f t="shared" si="2"/>
        <v>7.365556688799998</v>
      </c>
      <c r="I11" s="13">
        <f t="shared" si="2"/>
        <v>8.829647822575993</v>
      </c>
    </row>
    <row r="12" spans="2:9" ht="15" customHeight="1" thickBot="1">
      <c r="B12" s="6" t="s">
        <v>10</v>
      </c>
      <c r="C12" s="15">
        <f>NPV(0.16,D11:I11)+I11*1.04/(0.16-0.04)/(1.16)^6</f>
        <v>50.33968208385767</v>
      </c>
      <c r="D12" s="16" t="s">
        <v>0</v>
      </c>
      <c r="E12" s="17"/>
      <c r="F12" s="17"/>
      <c r="G12" s="17"/>
      <c r="H12" s="17"/>
      <c r="I12" s="18"/>
    </row>
    <row r="13" ht="12.75">
      <c r="I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2001-02-08T16:16:12Z</dcterms:created>
  <dcterms:modified xsi:type="dcterms:W3CDTF">2004-03-08T16:55:59Z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986123300</vt:i4>
  </property>
  <property fmtid="{D5CDD505-2E9C-101B-9397-08002B2CF9AE}" pid="4" name="_EmailSubje">
    <vt:lpwstr>Cambiar estas tablas cap 35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