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771" yWindow="65491" windowWidth="15360" windowHeight="8400" activeTab="0"/>
  </bookViews>
  <sheets>
    <sheet name="34.5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<sst xmlns="http://schemas.openxmlformats.org/spreadsheetml/2006/main" count="35" uniqueCount="27">
  <si>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Ventas</t>
  </si>
  <si>
    <t>EBIT</t>
  </si>
  <si>
    <t>Free cash Flow</t>
  </si>
  <si>
    <t>(millones de dólares)</t>
  </si>
  <si>
    <t>Valor terminal</t>
  </si>
  <si>
    <t>Tasa libre de riesgo: 6,3%. Risk premium del mercado: 4%. Beta de Yahoo: 1,74. WACC = 13,3%</t>
  </si>
  <si>
    <t>Crecimiento a largo plazo del free cash flow: 8,25%</t>
  </si>
  <si>
    <t>más: tesorería neta</t>
  </si>
  <si>
    <t>Valor de los fondos propios</t>
  </si>
  <si>
    <t>Valor actual del free cash flow</t>
  </si>
  <si>
    <t>1. Valor de los flujos</t>
  </si>
  <si>
    <t>Comercio electrónico</t>
  </si>
  <si>
    <t>Valor actual de las ventas</t>
  </si>
  <si>
    <t>tiempo hasta el ejercicio (años)</t>
  </si>
  <si>
    <t>Precio de ejercicio</t>
  </si>
  <si>
    <t>Volatilidad</t>
  </si>
  <si>
    <t>Ingresos por publicidad</t>
  </si>
  <si>
    <t>Valor de la opción (ventas)</t>
  </si>
  <si>
    <t>Margen neto</t>
  </si>
  <si>
    <t>Valor de la opción (flujos)</t>
  </si>
  <si>
    <t>2. Valor de las opciones (millones de dólares)</t>
  </si>
  <si>
    <t>3. Valor de las acciones de Yahoo (millones de dólares)</t>
  </si>
  <si>
    <t>Valor actual de los flujos</t>
  </si>
  <si>
    <t>Valor de la opción sobre el comercio electrónico</t>
  </si>
  <si>
    <t>Valor de la opción sobre los ingresos por publicidad</t>
  </si>
  <si>
    <t xml:space="preserve">Valor de las acciones de Yahoo </t>
  </si>
  <si>
    <t>1 +  tipo de interés anual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</si>
</sst>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0.0%"/>
    <numFmt numFmtId="173" formatCode="#,##0.0"/>
    <numFmt numFmtId="174" formatCode="#,##0.000"/>
    <numFmt numFmtId="175" formatCode="#,##0_ ;[Red]\-#,##0\ 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 Narrow"/>
      <family val="0"/>
    </font>
    <font>
      <b/>
      <sz val="10"/>
      <name val="Arial Narrow"/>
      <family val="0"/>
    </font>
    <font>
      <u val="single"/>
      <sz val="10"/>
      <name val="Arial Narrow"/>
      <family val="0"/>
    </font>
    <font>
      <i/>
      <sz val="10"/>
      <name val="Arial Narrow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3" fontId="4" fillId="0" borderId="3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172" fontId="4" fillId="0" borderId="5" xfId="21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1" xfId="0" applyFont="1" applyBorder="1" applyAlignment="1">
      <alignment/>
    </xf>
    <xf numFmtId="10" fontId="4" fillId="0" borderId="12" xfId="21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0" xfId="21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0" fontId="4" fillId="0" borderId="0" xfId="21" applyNumberFormat="1" applyFont="1" applyBorder="1" applyAlignment="1">
      <alignment/>
    </xf>
    <xf numFmtId="0" fontId="7" fillId="0" borderId="0" xfId="0" applyFont="1" applyAlignment="1">
      <alignment/>
    </xf>
    <xf numFmtId="175" fontId="4" fillId="0" borderId="0" xfId="0" applyNumberFormat="1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A9" sqref="A9"/>
    </sheetView>
  </sheetViews>
  <sheetFormatPr defaultColWidth="9.00390625" defaultRowHeight="12"/>
  <cols>
    <col min="1" max="1" width="7.125" style="3" customWidth="1"/>
    <col min="2" max="2" width="20.375" style="3" customWidth="1"/>
    <col min="3" max="8" width="7.375" style="3" customWidth="1"/>
    <col min="9" max="9" width="9.875" style="3" customWidth="1"/>
    <col min="10" max="16384" width="10.875" style="3" customWidth="1"/>
  </cols>
  <sheetData>
    <row r="1" ht="12.75">
      <c r="A1" s="43" t="s">
        <v>10</v>
      </c>
    </row>
    <row r="2" spans="2:9" ht="12.75">
      <c r="B2" s="1" t="s">
        <v>3</v>
      </c>
      <c r="C2" s="2">
        <v>1999</v>
      </c>
      <c r="D2" s="2">
        <f>C2+1</f>
        <v>2000</v>
      </c>
      <c r="E2" s="2">
        <f>D2+1</f>
        <v>2001</v>
      </c>
      <c r="F2" s="2">
        <f>E2+1</f>
        <v>2002</v>
      </c>
      <c r="G2" s="2">
        <f>F2+1</f>
        <v>2003</v>
      </c>
      <c r="H2" s="2">
        <f>G2+1</f>
        <v>2004</v>
      </c>
      <c r="I2" s="7" t="s">
        <v>4</v>
      </c>
    </row>
    <row r="3" spans="1:256" ht="12.75">
      <c r="A3" s="44"/>
      <c r="B3" s="1" t="s">
        <v>0</v>
      </c>
      <c r="C3" s="4">
        <v>589</v>
      </c>
      <c r="D3" s="4">
        <v>1078</v>
      </c>
      <c r="E3" s="4">
        <v>1890</v>
      </c>
      <c r="F3" s="4">
        <v>3034</v>
      </c>
      <c r="G3" s="4">
        <v>4165</v>
      </c>
      <c r="H3" s="4">
        <v>5640</v>
      </c>
      <c r="M3" s="3">
        <f aca="true" t="shared" si="0" ref="M3:BU3">L3*1.0825</f>
        <v>0</v>
      </c>
      <c r="N3" s="3">
        <f t="shared" si="0"/>
        <v>0</v>
      </c>
      <c r="O3" s="3">
        <f t="shared" si="0"/>
        <v>0</v>
      </c>
      <c r="P3" s="3">
        <f t="shared" si="0"/>
        <v>0</v>
      </c>
      <c r="Q3" s="3">
        <f t="shared" si="0"/>
        <v>0</v>
      </c>
      <c r="R3" s="3">
        <f t="shared" si="0"/>
        <v>0</v>
      </c>
      <c r="S3" s="3">
        <f t="shared" si="0"/>
        <v>0</v>
      </c>
      <c r="T3" s="3">
        <f t="shared" si="0"/>
        <v>0</v>
      </c>
      <c r="U3" s="3">
        <f t="shared" si="0"/>
        <v>0</v>
      </c>
      <c r="V3" s="3">
        <f t="shared" si="0"/>
        <v>0</v>
      </c>
      <c r="W3" s="3">
        <f t="shared" si="0"/>
        <v>0</v>
      </c>
      <c r="X3" s="3">
        <f t="shared" si="0"/>
        <v>0</v>
      </c>
      <c r="Y3" s="3">
        <f t="shared" si="0"/>
        <v>0</v>
      </c>
      <c r="Z3" s="3">
        <f t="shared" si="0"/>
        <v>0</v>
      </c>
      <c r="AA3" s="3">
        <f t="shared" si="0"/>
        <v>0</v>
      </c>
      <c r="AB3" s="3">
        <f t="shared" si="0"/>
        <v>0</v>
      </c>
      <c r="AC3" s="3">
        <f t="shared" si="0"/>
        <v>0</v>
      </c>
      <c r="AD3" s="3">
        <f t="shared" si="0"/>
        <v>0</v>
      </c>
      <c r="AE3" s="3">
        <f t="shared" si="0"/>
        <v>0</v>
      </c>
      <c r="AF3" s="3">
        <f t="shared" si="0"/>
        <v>0</v>
      </c>
      <c r="AG3" s="3">
        <f t="shared" si="0"/>
        <v>0</v>
      </c>
      <c r="AH3" s="3">
        <f t="shared" si="0"/>
        <v>0</v>
      </c>
      <c r="AI3" s="3">
        <f t="shared" si="0"/>
        <v>0</v>
      </c>
      <c r="AJ3" s="3">
        <f t="shared" si="0"/>
        <v>0</v>
      </c>
      <c r="AK3" s="3">
        <f t="shared" si="0"/>
        <v>0</v>
      </c>
      <c r="AL3" s="3">
        <f t="shared" si="0"/>
        <v>0</v>
      </c>
      <c r="AM3" s="3">
        <f t="shared" si="0"/>
        <v>0</v>
      </c>
      <c r="AN3" s="3">
        <f t="shared" si="0"/>
        <v>0</v>
      </c>
      <c r="AO3" s="3">
        <f t="shared" si="0"/>
        <v>0</v>
      </c>
      <c r="AP3" s="3">
        <f t="shared" si="0"/>
        <v>0</v>
      </c>
      <c r="AQ3" s="3">
        <f t="shared" si="0"/>
        <v>0</v>
      </c>
      <c r="AR3" s="3">
        <f t="shared" si="0"/>
        <v>0</v>
      </c>
      <c r="AS3" s="3">
        <f t="shared" si="0"/>
        <v>0</v>
      </c>
      <c r="AT3" s="3">
        <f t="shared" si="0"/>
        <v>0</v>
      </c>
      <c r="AU3" s="3">
        <f t="shared" si="0"/>
        <v>0</v>
      </c>
      <c r="AV3" s="3">
        <f t="shared" si="0"/>
        <v>0</v>
      </c>
      <c r="AW3" s="3">
        <f t="shared" si="0"/>
        <v>0</v>
      </c>
      <c r="AX3" s="3">
        <f t="shared" si="0"/>
        <v>0</v>
      </c>
      <c r="AY3" s="3">
        <f t="shared" si="0"/>
        <v>0</v>
      </c>
      <c r="AZ3" s="3">
        <f t="shared" si="0"/>
        <v>0</v>
      </c>
      <c r="BA3" s="3">
        <f t="shared" si="0"/>
        <v>0</v>
      </c>
      <c r="BB3" s="3">
        <f t="shared" si="0"/>
        <v>0</v>
      </c>
      <c r="BC3" s="3">
        <f t="shared" si="0"/>
        <v>0</v>
      </c>
      <c r="BD3" s="3">
        <f t="shared" si="0"/>
        <v>0</v>
      </c>
      <c r="BE3" s="3">
        <f t="shared" si="0"/>
        <v>0</v>
      </c>
      <c r="BF3" s="3">
        <f t="shared" si="0"/>
        <v>0</v>
      </c>
      <c r="BG3" s="3">
        <f t="shared" si="0"/>
        <v>0</v>
      </c>
      <c r="BH3" s="3">
        <f t="shared" si="0"/>
        <v>0</v>
      </c>
      <c r="BI3" s="3">
        <f t="shared" si="0"/>
        <v>0</v>
      </c>
      <c r="BJ3" s="3">
        <f t="shared" si="0"/>
        <v>0</v>
      </c>
      <c r="BK3" s="3">
        <f t="shared" si="0"/>
        <v>0</v>
      </c>
      <c r="BL3" s="3">
        <f t="shared" si="0"/>
        <v>0</v>
      </c>
      <c r="BM3" s="3">
        <f t="shared" si="0"/>
        <v>0</v>
      </c>
      <c r="BN3" s="3">
        <f t="shared" si="0"/>
        <v>0</v>
      </c>
      <c r="BO3" s="3">
        <f t="shared" si="0"/>
        <v>0</v>
      </c>
      <c r="BP3" s="3">
        <f t="shared" si="0"/>
        <v>0</v>
      </c>
      <c r="BQ3" s="3">
        <f t="shared" si="0"/>
        <v>0</v>
      </c>
      <c r="BR3" s="3">
        <f t="shared" si="0"/>
        <v>0</v>
      </c>
      <c r="BS3" s="3">
        <f t="shared" si="0"/>
        <v>0</v>
      </c>
      <c r="BT3" s="3">
        <f t="shared" si="0"/>
        <v>0</v>
      </c>
      <c r="BU3" s="3">
        <f t="shared" si="0"/>
        <v>0</v>
      </c>
      <c r="BV3" s="3">
        <f aca="true" t="shared" si="1" ref="BV3:EG3">BU3*1.0825</f>
        <v>0</v>
      </c>
      <c r="BW3" s="3">
        <f t="shared" si="1"/>
        <v>0</v>
      </c>
      <c r="BX3" s="3">
        <f t="shared" si="1"/>
        <v>0</v>
      </c>
      <c r="BY3" s="3">
        <f t="shared" si="1"/>
        <v>0</v>
      </c>
      <c r="BZ3" s="3">
        <f t="shared" si="1"/>
        <v>0</v>
      </c>
      <c r="CA3" s="3">
        <f t="shared" si="1"/>
        <v>0</v>
      </c>
      <c r="CB3" s="3">
        <f t="shared" si="1"/>
        <v>0</v>
      </c>
      <c r="CC3" s="3">
        <f t="shared" si="1"/>
        <v>0</v>
      </c>
      <c r="CD3" s="3">
        <f t="shared" si="1"/>
        <v>0</v>
      </c>
      <c r="CE3" s="3">
        <f t="shared" si="1"/>
        <v>0</v>
      </c>
      <c r="CF3" s="3">
        <f t="shared" si="1"/>
        <v>0</v>
      </c>
      <c r="CG3" s="3">
        <f t="shared" si="1"/>
        <v>0</v>
      </c>
      <c r="CH3" s="3">
        <f t="shared" si="1"/>
        <v>0</v>
      </c>
      <c r="CI3" s="3">
        <f t="shared" si="1"/>
        <v>0</v>
      </c>
      <c r="CJ3" s="3">
        <f t="shared" si="1"/>
        <v>0</v>
      </c>
      <c r="CK3" s="3">
        <f t="shared" si="1"/>
        <v>0</v>
      </c>
      <c r="CL3" s="3">
        <f t="shared" si="1"/>
        <v>0</v>
      </c>
      <c r="CM3" s="3">
        <f t="shared" si="1"/>
        <v>0</v>
      </c>
      <c r="CN3" s="3">
        <f t="shared" si="1"/>
        <v>0</v>
      </c>
      <c r="CO3" s="3">
        <f t="shared" si="1"/>
        <v>0</v>
      </c>
      <c r="CP3" s="3">
        <f t="shared" si="1"/>
        <v>0</v>
      </c>
      <c r="CQ3" s="3">
        <f t="shared" si="1"/>
        <v>0</v>
      </c>
      <c r="CR3" s="3">
        <f t="shared" si="1"/>
        <v>0</v>
      </c>
      <c r="CS3" s="3">
        <f t="shared" si="1"/>
        <v>0</v>
      </c>
      <c r="CT3" s="3">
        <f t="shared" si="1"/>
        <v>0</v>
      </c>
      <c r="CU3" s="3">
        <f t="shared" si="1"/>
        <v>0</v>
      </c>
      <c r="CV3" s="3">
        <f t="shared" si="1"/>
        <v>0</v>
      </c>
      <c r="CW3" s="3">
        <f t="shared" si="1"/>
        <v>0</v>
      </c>
      <c r="CX3" s="3">
        <f t="shared" si="1"/>
        <v>0</v>
      </c>
      <c r="CY3" s="3">
        <f t="shared" si="1"/>
        <v>0</v>
      </c>
      <c r="CZ3" s="3">
        <f t="shared" si="1"/>
        <v>0</v>
      </c>
      <c r="DA3" s="3">
        <f t="shared" si="1"/>
        <v>0</v>
      </c>
      <c r="DB3" s="3">
        <f t="shared" si="1"/>
        <v>0</v>
      </c>
      <c r="DC3" s="3">
        <f t="shared" si="1"/>
        <v>0</v>
      </c>
      <c r="DD3" s="3">
        <f t="shared" si="1"/>
        <v>0</v>
      </c>
      <c r="DE3" s="3">
        <f t="shared" si="1"/>
        <v>0</v>
      </c>
      <c r="DF3" s="3">
        <f t="shared" si="1"/>
        <v>0</v>
      </c>
      <c r="DG3" s="3">
        <f t="shared" si="1"/>
        <v>0</v>
      </c>
      <c r="DH3" s="3">
        <f t="shared" si="1"/>
        <v>0</v>
      </c>
      <c r="DI3" s="3">
        <f t="shared" si="1"/>
        <v>0</v>
      </c>
      <c r="DJ3" s="3">
        <f t="shared" si="1"/>
        <v>0</v>
      </c>
      <c r="DK3" s="3">
        <f t="shared" si="1"/>
        <v>0</v>
      </c>
      <c r="DL3" s="3">
        <f t="shared" si="1"/>
        <v>0</v>
      </c>
      <c r="DM3" s="3">
        <f t="shared" si="1"/>
        <v>0</v>
      </c>
      <c r="DN3" s="3">
        <f t="shared" si="1"/>
        <v>0</v>
      </c>
      <c r="DO3" s="3">
        <f t="shared" si="1"/>
        <v>0</v>
      </c>
      <c r="DP3" s="3">
        <f t="shared" si="1"/>
        <v>0</v>
      </c>
      <c r="DQ3" s="3">
        <f t="shared" si="1"/>
        <v>0</v>
      </c>
      <c r="DR3" s="3">
        <f t="shared" si="1"/>
        <v>0</v>
      </c>
      <c r="DS3" s="3">
        <f t="shared" si="1"/>
        <v>0</v>
      </c>
      <c r="DT3" s="3">
        <f t="shared" si="1"/>
        <v>0</v>
      </c>
      <c r="DU3" s="3">
        <f t="shared" si="1"/>
        <v>0</v>
      </c>
      <c r="DV3" s="3">
        <f t="shared" si="1"/>
        <v>0</v>
      </c>
      <c r="DW3" s="3">
        <f t="shared" si="1"/>
        <v>0</v>
      </c>
      <c r="DX3" s="3">
        <f t="shared" si="1"/>
        <v>0</v>
      </c>
      <c r="DY3" s="3">
        <f t="shared" si="1"/>
        <v>0</v>
      </c>
      <c r="DZ3" s="3">
        <f t="shared" si="1"/>
        <v>0</v>
      </c>
      <c r="EA3" s="3">
        <f t="shared" si="1"/>
        <v>0</v>
      </c>
      <c r="EB3" s="3">
        <f t="shared" si="1"/>
        <v>0</v>
      </c>
      <c r="EC3" s="3">
        <f t="shared" si="1"/>
        <v>0</v>
      </c>
      <c r="ED3" s="3">
        <f t="shared" si="1"/>
        <v>0</v>
      </c>
      <c r="EE3" s="3">
        <f t="shared" si="1"/>
        <v>0</v>
      </c>
      <c r="EF3" s="3">
        <f t="shared" si="1"/>
        <v>0</v>
      </c>
      <c r="EG3" s="3">
        <f t="shared" si="1"/>
        <v>0</v>
      </c>
      <c r="EH3" s="3">
        <f aca="true" t="shared" si="2" ref="EH3:GS3">EG3*1.0825</f>
        <v>0</v>
      </c>
      <c r="EI3" s="3">
        <f t="shared" si="2"/>
        <v>0</v>
      </c>
      <c r="EJ3" s="3">
        <f t="shared" si="2"/>
        <v>0</v>
      </c>
      <c r="EK3" s="3">
        <f t="shared" si="2"/>
        <v>0</v>
      </c>
      <c r="EL3" s="3">
        <f t="shared" si="2"/>
        <v>0</v>
      </c>
      <c r="EM3" s="3">
        <f t="shared" si="2"/>
        <v>0</v>
      </c>
      <c r="EN3" s="3">
        <f t="shared" si="2"/>
        <v>0</v>
      </c>
      <c r="EO3" s="3">
        <f t="shared" si="2"/>
        <v>0</v>
      </c>
      <c r="EP3" s="3">
        <f t="shared" si="2"/>
        <v>0</v>
      </c>
      <c r="EQ3" s="3">
        <f t="shared" si="2"/>
        <v>0</v>
      </c>
      <c r="ER3" s="3">
        <f t="shared" si="2"/>
        <v>0</v>
      </c>
      <c r="ES3" s="3">
        <f t="shared" si="2"/>
        <v>0</v>
      </c>
      <c r="ET3" s="3">
        <f t="shared" si="2"/>
        <v>0</v>
      </c>
      <c r="EU3" s="3">
        <f t="shared" si="2"/>
        <v>0</v>
      </c>
      <c r="EV3" s="3">
        <f t="shared" si="2"/>
        <v>0</v>
      </c>
      <c r="EW3" s="3">
        <f t="shared" si="2"/>
        <v>0</v>
      </c>
      <c r="EX3" s="3">
        <f t="shared" si="2"/>
        <v>0</v>
      </c>
      <c r="EY3" s="3">
        <f t="shared" si="2"/>
        <v>0</v>
      </c>
      <c r="EZ3" s="3">
        <f t="shared" si="2"/>
        <v>0</v>
      </c>
      <c r="FA3" s="3">
        <f t="shared" si="2"/>
        <v>0</v>
      </c>
      <c r="FB3" s="3">
        <f t="shared" si="2"/>
        <v>0</v>
      </c>
      <c r="FC3" s="3">
        <f t="shared" si="2"/>
        <v>0</v>
      </c>
      <c r="FD3" s="3">
        <f t="shared" si="2"/>
        <v>0</v>
      </c>
      <c r="FE3" s="3">
        <f t="shared" si="2"/>
        <v>0</v>
      </c>
      <c r="FF3" s="3">
        <f t="shared" si="2"/>
        <v>0</v>
      </c>
      <c r="FG3" s="3">
        <f t="shared" si="2"/>
        <v>0</v>
      </c>
      <c r="FH3" s="3">
        <f t="shared" si="2"/>
        <v>0</v>
      </c>
      <c r="FI3" s="3">
        <f t="shared" si="2"/>
        <v>0</v>
      </c>
      <c r="FJ3" s="3">
        <f t="shared" si="2"/>
        <v>0</v>
      </c>
      <c r="FK3" s="3">
        <f t="shared" si="2"/>
        <v>0</v>
      </c>
      <c r="FL3" s="3">
        <f t="shared" si="2"/>
        <v>0</v>
      </c>
      <c r="FM3" s="3">
        <f t="shared" si="2"/>
        <v>0</v>
      </c>
      <c r="FN3" s="3">
        <f t="shared" si="2"/>
        <v>0</v>
      </c>
      <c r="FO3" s="3">
        <f t="shared" si="2"/>
        <v>0</v>
      </c>
      <c r="FP3" s="3">
        <f t="shared" si="2"/>
        <v>0</v>
      </c>
      <c r="FQ3" s="3">
        <f t="shared" si="2"/>
        <v>0</v>
      </c>
      <c r="FR3" s="3">
        <f t="shared" si="2"/>
        <v>0</v>
      </c>
      <c r="FS3" s="3">
        <f t="shared" si="2"/>
        <v>0</v>
      </c>
      <c r="FT3" s="3">
        <f t="shared" si="2"/>
        <v>0</v>
      </c>
      <c r="FU3" s="3">
        <f t="shared" si="2"/>
        <v>0</v>
      </c>
      <c r="FV3" s="3">
        <f t="shared" si="2"/>
        <v>0</v>
      </c>
      <c r="FW3" s="3">
        <f t="shared" si="2"/>
        <v>0</v>
      </c>
      <c r="FX3" s="3">
        <f t="shared" si="2"/>
        <v>0</v>
      </c>
      <c r="FY3" s="3">
        <f t="shared" si="2"/>
        <v>0</v>
      </c>
      <c r="FZ3" s="3">
        <f t="shared" si="2"/>
        <v>0</v>
      </c>
      <c r="GA3" s="3">
        <f t="shared" si="2"/>
        <v>0</v>
      </c>
      <c r="GB3" s="3">
        <f t="shared" si="2"/>
        <v>0</v>
      </c>
      <c r="GC3" s="3">
        <f t="shared" si="2"/>
        <v>0</v>
      </c>
      <c r="GD3" s="3">
        <f t="shared" si="2"/>
        <v>0</v>
      </c>
      <c r="GE3" s="3">
        <f t="shared" si="2"/>
        <v>0</v>
      </c>
      <c r="GF3" s="3">
        <f t="shared" si="2"/>
        <v>0</v>
      </c>
      <c r="GG3" s="3">
        <f t="shared" si="2"/>
        <v>0</v>
      </c>
      <c r="GH3" s="3">
        <f t="shared" si="2"/>
        <v>0</v>
      </c>
      <c r="GI3" s="3">
        <f t="shared" si="2"/>
        <v>0</v>
      </c>
      <c r="GJ3" s="3">
        <f t="shared" si="2"/>
        <v>0</v>
      </c>
      <c r="GK3" s="3">
        <f t="shared" si="2"/>
        <v>0</v>
      </c>
      <c r="GL3" s="3">
        <f t="shared" si="2"/>
        <v>0</v>
      </c>
      <c r="GM3" s="3">
        <f t="shared" si="2"/>
        <v>0</v>
      </c>
      <c r="GN3" s="3">
        <f t="shared" si="2"/>
        <v>0</v>
      </c>
      <c r="GO3" s="3">
        <f t="shared" si="2"/>
        <v>0</v>
      </c>
      <c r="GP3" s="3">
        <f t="shared" si="2"/>
        <v>0</v>
      </c>
      <c r="GQ3" s="3">
        <f t="shared" si="2"/>
        <v>0</v>
      </c>
      <c r="GR3" s="3">
        <f t="shared" si="2"/>
        <v>0</v>
      </c>
      <c r="GS3" s="3">
        <f t="shared" si="2"/>
        <v>0</v>
      </c>
      <c r="GT3" s="3">
        <f aca="true" t="shared" si="3" ref="GT3:IV3">GS3*1.0825</f>
        <v>0</v>
      </c>
      <c r="GU3" s="3">
        <f t="shared" si="3"/>
        <v>0</v>
      </c>
      <c r="GV3" s="3">
        <f t="shared" si="3"/>
        <v>0</v>
      </c>
      <c r="GW3" s="3">
        <f t="shared" si="3"/>
        <v>0</v>
      </c>
      <c r="GX3" s="3">
        <f t="shared" si="3"/>
        <v>0</v>
      </c>
      <c r="GY3" s="3">
        <f t="shared" si="3"/>
        <v>0</v>
      </c>
      <c r="GZ3" s="3">
        <f t="shared" si="3"/>
        <v>0</v>
      </c>
      <c r="HA3" s="3">
        <f t="shared" si="3"/>
        <v>0</v>
      </c>
      <c r="HB3" s="3">
        <f t="shared" si="3"/>
        <v>0</v>
      </c>
      <c r="HC3" s="3">
        <f t="shared" si="3"/>
        <v>0</v>
      </c>
      <c r="HD3" s="3">
        <f t="shared" si="3"/>
        <v>0</v>
      </c>
      <c r="HE3" s="3">
        <f t="shared" si="3"/>
        <v>0</v>
      </c>
      <c r="HF3" s="3">
        <f t="shared" si="3"/>
        <v>0</v>
      </c>
      <c r="HG3" s="3">
        <f t="shared" si="3"/>
        <v>0</v>
      </c>
      <c r="HH3" s="3">
        <f t="shared" si="3"/>
        <v>0</v>
      </c>
      <c r="HI3" s="3">
        <f t="shared" si="3"/>
        <v>0</v>
      </c>
      <c r="HJ3" s="3">
        <f t="shared" si="3"/>
        <v>0</v>
      </c>
      <c r="HK3" s="3">
        <f t="shared" si="3"/>
        <v>0</v>
      </c>
      <c r="HL3" s="3">
        <f t="shared" si="3"/>
        <v>0</v>
      </c>
      <c r="HM3" s="3">
        <f t="shared" si="3"/>
        <v>0</v>
      </c>
      <c r="HN3" s="3">
        <f t="shared" si="3"/>
        <v>0</v>
      </c>
      <c r="HO3" s="3">
        <f t="shared" si="3"/>
        <v>0</v>
      </c>
      <c r="HP3" s="3">
        <f t="shared" si="3"/>
        <v>0</v>
      </c>
      <c r="HQ3" s="3">
        <f t="shared" si="3"/>
        <v>0</v>
      </c>
      <c r="HR3" s="3">
        <f t="shared" si="3"/>
        <v>0</v>
      </c>
      <c r="HS3" s="3">
        <f t="shared" si="3"/>
        <v>0</v>
      </c>
      <c r="HT3" s="3">
        <f t="shared" si="3"/>
        <v>0</v>
      </c>
      <c r="HU3" s="3">
        <f t="shared" si="3"/>
        <v>0</v>
      </c>
      <c r="HV3" s="3">
        <f t="shared" si="3"/>
        <v>0</v>
      </c>
      <c r="HW3" s="3">
        <f t="shared" si="3"/>
        <v>0</v>
      </c>
      <c r="HX3" s="3">
        <f t="shared" si="3"/>
        <v>0</v>
      </c>
      <c r="HY3" s="3">
        <f t="shared" si="3"/>
        <v>0</v>
      </c>
      <c r="HZ3" s="3">
        <f t="shared" si="3"/>
        <v>0</v>
      </c>
      <c r="IA3" s="3">
        <f t="shared" si="3"/>
        <v>0</v>
      </c>
      <c r="IB3" s="3">
        <f t="shared" si="3"/>
        <v>0</v>
      </c>
      <c r="IC3" s="3">
        <f t="shared" si="3"/>
        <v>0</v>
      </c>
      <c r="ID3" s="3">
        <f t="shared" si="3"/>
        <v>0</v>
      </c>
      <c r="IE3" s="3">
        <f t="shared" si="3"/>
        <v>0</v>
      </c>
      <c r="IF3" s="3">
        <f t="shared" si="3"/>
        <v>0</v>
      </c>
      <c r="IG3" s="3">
        <f t="shared" si="3"/>
        <v>0</v>
      </c>
      <c r="IH3" s="3">
        <f t="shared" si="3"/>
        <v>0</v>
      </c>
      <c r="II3" s="3">
        <f t="shared" si="3"/>
        <v>0</v>
      </c>
      <c r="IJ3" s="3">
        <f t="shared" si="3"/>
        <v>0</v>
      </c>
      <c r="IK3" s="3">
        <f t="shared" si="3"/>
        <v>0</v>
      </c>
      <c r="IL3" s="3">
        <f t="shared" si="3"/>
        <v>0</v>
      </c>
      <c r="IM3" s="3">
        <f t="shared" si="3"/>
        <v>0</v>
      </c>
      <c r="IN3" s="3">
        <f t="shared" si="3"/>
        <v>0</v>
      </c>
      <c r="IO3" s="3">
        <f t="shared" si="3"/>
        <v>0</v>
      </c>
      <c r="IP3" s="3">
        <f t="shared" si="3"/>
        <v>0</v>
      </c>
      <c r="IQ3" s="3">
        <f t="shared" si="3"/>
        <v>0</v>
      </c>
      <c r="IR3" s="3">
        <f t="shared" si="3"/>
        <v>0</v>
      </c>
      <c r="IS3" s="3">
        <f t="shared" si="3"/>
        <v>0</v>
      </c>
      <c r="IT3" s="3">
        <f t="shared" si="3"/>
        <v>0</v>
      </c>
      <c r="IU3" s="3">
        <f t="shared" si="3"/>
        <v>0</v>
      </c>
      <c r="IV3" s="3">
        <f t="shared" si="3"/>
        <v>0</v>
      </c>
    </row>
    <row r="4" spans="2:8" ht="12.75">
      <c r="B4" s="1" t="s">
        <v>1</v>
      </c>
      <c r="C4" s="4">
        <v>188</v>
      </c>
      <c r="D4" s="4">
        <v>399</v>
      </c>
      <c r="E4" s="4">
        <v>756</v>
      </c>
      <c r="F4" s="4">
        <v>1365</v>
      </c>
      <c r="G4" s="4">
        <v>1999</v>
      </c>
      <c r="H4" s="4">
        <v>2876</v>
      </c>
    </row>
    <row r="5" spans="2:9" ht="12.75">
      <c r="B5" s="1" t="s">
        <v>2</v>
      </c>
      <c r="C5" s="4">
        <v>103</v>
      </c>
      <c r="D5" s="4">
        <v>216</v>
      </c>
      <c r="E5" s="4">
        <v>445</v>
      </c>
      <c r="F5" s="4">
        <v>842</v>
      </c>
      <c r="G5" s="4">
        <v>1255</v>
      </c>
      <c r="H5" s="4">
        <v>1832</v>
      </c>
      <c r="I5" s="4">
        <v>104777</v>
      </c>
    </row>
    <row r="6" spans="3:8" ht="6" customHeight="1">
      <c r="C6" s="5"/>
      <c r="D6" s="5"/>
      <c r="E6" s="5"/>
      <c r="F6" s="5"/>
      <c r="G6" s="5"/>
      <c r="H6" s="5"/>
    </row>
    <row r="7" spans="2:8" ht="12.75">
      <c r="B7" s="3" t="s">
        <v>9</v>
      </c>
      <c r="C7" s="5">
        <v>52346</v>
      </c>
      <c r="D7" s="5"/>
      <c r="E7" s="10"/>
      <c r="F7" s="10"/>
      <c r="G7" s="10"/>
      <c r="H7" s="10"/>
    </row>
    <row r="8" spans="2:8" ht="13.5" thickBot="1">
      <c r="B8" s="3" t="s">
        <v>7</v>
      </c>
      <c r="C8" s="5">
        <v>600</v>
      </c>
      <c r="D8" s="5"/>
      <c r="E8" s="5"/>
      <c r="F8" s="5"/>
      <c r="G8" s="5"/>
      <c r="H8" s="5"/>
    </row>
    <row r="9" spans="2:8" ht="13.5" thickBot="1">
      <c r="B9" s="8" t="s">
        <v>8</v>
      </c>
      <c r="C9" s="9">
        <f>C7+C8</f>
        <v>52946</v>
      </c>
      <c r="D9" s="5"/>
      <c r="E9" s="5"/>
      <c r="F9" s="5"/>
      <c r="G9" s="5"/>
      <c r="H9" s="5"/>
    </row>
    <row r="10" spans="3:8" ht="12.75">
      <c r="C10" s="5"/>
      <c r="D10" s="5"/>
      <c r="E10" s="5"/>
      <c r="F10" s="5"/>
      <c r="G10" s="5"/>
      <c r="H10" s="5"/>
    </row>
    <row r="11" spans="2:9" ht="12.75">
      <c r="B11" s="45" t="s">
        <v>5</v>
      </c>
      <c r="C11" s="46"/>
      <c r="D11" s="46"/>
      <c r="E11" s="46"/>
      <c r="F11" s="46"/>
      <c r="G11" s="46"/>
      <c r="H11" s="46"/>
      <c r="I11" s="47"/>
    </row>
    <row r="12" spans="2:9" ht="12.75">
      <c r="B12" s="48" t="s">
        <v>6</v>
      </c>
      <c r="C12" s="49"/>
      <c r="D12" s="49"/>
      <c r="E12" s="49"/>
      <c r="F12" s="49"/>
      <c r="G12" s="49"/>
      <c r="H12" s="49"/>
      <c r="I12" s="50"/>
    </row>
    <row r="13" spans="3:8" ht="12.75">
      <c r="C13" s="5"/>
      <c r="D13" s="5"/>
      <c r="E13" s="5"/>
      <c r="F13" s="5"/>
      <c r="G13" s="5"/>
      <c r="H13" s="5"/>
    </row>
    <row r="14" spans="1:8" ht="12.75">
      <c r="A14" s="43" t="s">
        <v>20</v>
      </c>
      <c r="C14" s="5"/>
      <c r="D14" s="5"/>
      <c r="E14" s="5"/>
      <c r="F14" s="5"/>
      <c r="G14" s="5"/>
      <c r="H14" s="5"/>
    </row>
    <row r="15" spans="2:9" ht="12.75">
      <c r="B15" s="51" t="s">
        <v>11</v>
      </c>
      <c r="C15" s="52"/>
      <c r="D15" s="39"/>
      <c r="E15" s="5"/>
      <c r="F15" s="53" t="s">
        <v>16</v>
      </c>
      <c r="G15" s="54"/>
      <c r="H15" s="54"/>
      <c r="I15" s="55"/>
    </row>
    <row r="16" spans="2:11" ht="12.75">
      <c r="B16" s="13" t="s">
        <v>12</v>
      </c>
      <c r="C16" s="14">
        <v>37684</v>
      </c>
      <c r="D16" s="31"/>
      <c r="E16" s="5"/>
      <c r="F16" s="13" t="s">
        <v>12</v>
      </c>
      <c r="G16" s="19"/>
      <c r="H16" s="19"/>
      <c r="I16" s="14">
        <v>79531</v>
      </c>
      <c r="J16" s="5"/>
      <c r="K16" s="5"/>
    </row>
    <row r="17" spans="2:11" ht="12.75">
      <c r="B17" s="13" t="s">
        <v>13</v>
      </c>
      <c r="C17" s="14">
        <v>5</v>
      </c>
      <c r="D17" s="31"/>
      <c r="E17" s="5"/>
      <c r="F17" s="13" t="s">
        <v>13</v>
      </c>
      <c r="G17" s="19"/>
      <c r="H17" s="19"/>
      <c r="I17" s="14">
        <v>5</v>
      </c>
      <c r="J17" s="5"/>
      <c r="K17" s="5"/>
    </row>
    <row r="18" spans="2:11" ht="12.75">
      <c r="B18" s="13" t="s">
        <v>14</v>
      </c>
      <c r="C18" s="14">
        <f>C16</f>
        <v>37684</v>
      </c>
      <c r="D18" s="31"/>
      <c r="E18" s="5"/>
      <c r="F18" s="13" t="s">
        <v>14</v>
      </c>
      <c r="G18" s="19"/>
      <c r="H18" s="19"/>
      <c r="I18" s="14">
        <f>I16</f>
        <v>79531</v>
      </c>
      <c r="J18" s="5"/>
      <c r="K18" s="5"/>
    </row>
    <row r="19" spans="2:11" ht="12.75">
      <c r="B19" s="13" t="s">
        <v>15</v>
      </c>
      <c r="C19" s="15">
        <v>0.884</v>
      </c>
      <c r="D19" s="40"/>
      <c r="E19" s="5"/>
      <c r="F19" s="13" t="s">
        <v>15</v>
      </c>
      <c r="G19" s="19"/>
      <c r="H19" s="19"/>
      <c r="I19" s="15">
        <v>0.859</v>
      </c>
      <c r="J19" s="5"/>
      <c r="K19" s="5"/>
    </row>
    <row r="20" spans="2:11" ht="12.75">
      <c r="B20" s="13" t="s">
        <v>26</v>
      </c>
      <c r="C20" s="16">
        <v>1.133</v>
      </c>
      <c r="D20" s="41"/>
      <c r="E20" s="5"/>
      <c r="F20" s="13" t="s">
        <v>26</v>
      </c>
      <c r="G20" s="19"/>
      <c r="H20" s="19"/>
      <c r="I20" s="16">
        <v>1.133</v>
      </c>
      <c r="J20" s="5"/>
      <c r="K20" s="5"/>
    </row>
    <row r="21" spans="2:11" ht="12.75">
      <c r="B21" s="17" t="s">
        <v>17</v>
      </c>
      <c r="C21" s="18">
        <v>29017</v>
      </c>
      <c r="D21" s="38"/>
      <c r="E21" s="5"/>
      <c r="F21" s="17" t="s">
        <v>17</v>
      </c>
      <c r="G21" s="20"/>
      <c r="H21" s="20"/>
      <c r="I21" s="18">
        <v>60445</v>
      </c>
      <c r="J21" s="5"/>
      <c r="K21" s="5"/>
    </row>
    <row r="22" spans="2:9" ht="13.5" thickBot="1">
      <c r="B22" s="21" t="s">
        <v>18</v>
      </c>
      <c r="C22" s="26">
        <f>40409/89461</f>
        <v>0.4516940342719174</v>
      </c>
      <c r="D22" s="42"/>
      <c r="E22" s="5"/>
      <c r="F22" s="21" t="s">
        <v>18</v>
      </c>
      <c r="G22" s="22"/>
      <c r="H22" s="22"/>
      <c r="I22" s="26">
        <f>40409/89461</f>
        <v>0.4516940342719174</v>
      </c>
    </row>
    <row r="23" spans="2:11" ht="13.5" thickBot="1">
      <c r="B23" s="23" t="s">
        <v>19</v>
      </c>
      <c r="C23" s="24">
        <f>C21*C22</f>
        <v>13106.805792468227</v>
      </c>
      <c r="D23" s="38"/>
      <c r="E23" s="5"/>
      <c r="F23" s="23" t="s">
        <v>19</v>
      </c>
      <c r="G23" s="25"/>
      <c r="H23" s="25"/>
      <c r="I23" s="24">
        <f>I21*I22</f>
        <v>27302.645901566048</v>
      </c>
      <c r="J23" s="5"/>
      <c r="K23" s="5"/>
    </row>
    <row r="24" spans="3:8" ht="12.75">
      <c r="C24" s="5"/>
      <c r="D24" s="5"/>
      <c r="E24" s="5"/>
      <c r="F24" s="5"/>
      <c r="G24" s="5"/>
      <c r="H24" s="5"/>
    </row>
    <row r="25" spans="1:8" ht="13.5" thickBot="1">
      <c r="A25" s="43" t="s">
        <v>21</v>
      </c>
      <c r="C25" s="5"/>
      <c r="D25" s="5"/>
      <c r="E25" s="5"/>
      <c r="F25" s="5"/>
      <c r="G25" s="5"/>
      <c r="H25" s="5"/>
    </row>
    <row r="26" spans="2:8" ht="12.75">
      <c r="B26" s="27" t="s">
        <v>22</v>
      </c>
      <c r="C26" s="28"/>
      <c r="D26" s="28"/>
      <c r="E26" s="29">
        <f>C9</f>
        <v>52946</v>
      </c>
      <c r="F26" s="5"/>
      <c r="G26" s="5"/>
      <c r="H26" s="5"/>
    </row>
    <row r="27" spans="2:10" ht="12.75">
      <c r="B27" s="30" t="s">
        <v>23</v>
      </c>
      <c r="C27" s="31"/>
      <c r="D27" s="31"/>
      <c r="E27" s="32">
        <f>C23</f>
        <v>13106.805792468227</v>
      </c>
      <c r="F27" s="5"/>
      <c r="G27" s="5"/>
      <c r="H27" s="5"/>
      <c r="J27" s="5"/>
    </row>
    <row r="28" spans="2:8" ht="12.75">
      <c r="B28" s="30" t="s">
        <v>24</v>
      </c>
      <c r="C28" s="31"/>
      <c r="D28" s="31"/>
      <c r="E28" s="33">
        <f>I23</f>
        <v>27302.645901566048</v>
      </c>
      <c r="F28" s="5"/>
      <c r="G28" s="5"/>
      <c r="H28" s="5"/>
    </row>
    <row r="29" spans="2:8" s="11" customFormat="1" ht="13.5" thickBot="1">
      <c r="B29" s="34" t="s">
        <v>25</v>
      </c>
      <c r="C29" s="35"/>
      <c r="D29" s="35"/>
      <c r="E29" s="36">
        <f>SUM(E26:E28)</f>
        <v>93355.45169403427</v>
      </c>
      <c r="F29" s="12"/>
      <c r="G29" s="12"/>
      <c r="H29" s="12"/>
    </row>
    <row r="30" spans="2:8" s="11" customFormat="1" ht="12.75">
      <c r="B30" s="37"/>
      <c r="C30" s="38"/>
      <c r="D30" s="38"/>
      <c r="E30" s="38"/>
      <c r="F30" s="12"/>
      <c r="G30" s="12"/>
      <c r="H30" s="12"/>
    </row>
    <row r="31" spans="2:8" s="11" customFormat="1" ht="12.75">
      <c r="B31" s="37"/>
      <c r="C31" s="38"/>
      <c r="D31" s="38"/>
      <c r="E31" s="38"/>
      <c r="F31" s="12"/>
      <c r="G31" s="12"/>
      <c r="H31" s="12"/>
    </row>
    <row r="32" spans="2:8" ht="12.75">
      <c r="B32" s="44">
        <f>NPV(0.133,D5:H5)</f>
        <v>2859.0630887909765</v>
      </c>
      <c r="C32" s="5"/>
      <c r="D32" s="5"/>
      <c r="E32" s="5"/>
      <c r="F32" s="5"/>
      <c r="G32" s="5"/>
      <c r="H32" s="5"/>
    </row>
    <row r="33" spans="2:8" ht="12.75">
      <c r="B33" s="3">
        <f>H5*1.0825/(0.133-0.0825)/1.133^5</f>
        <v>21033.5436411922</v>
      </c>
      <c r="D33" s="5"/>
      <c r="E33" s="5">
        <f>104777/1.133^6</f>
        <v>49532.07254085139</v>
      </c>
      <c r="F33" s="5"/>
      <c r="G33" s="5"/>
      <c r="H33" s="5"/>
    </row>
    <row r="34" ht="12.75">
      <c r="B34" s="6">
        <f>B32+B33</f>
        <v>23892.606729983174</v>
      </c>
    </row>
  </sheetData>
  <mergeCells count="4">
    <mergeCell ref="B11:I11"/>
    <mergeCell ref="B12:I12"/>
    <mergeCell ref="B15:C15"/>
    <mergeCell ref="F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AVillanueva</cp:lastModifiedBy>
  <dcterms:created xsi:type="dcterms:W3CDTF">2001-01-17T11:59:05Z</dcterms:created>
  <dcterms:modified xsi:type="dcterms:W3CDTF">2004-03-24T10:07:08Z</dcterms:modified>
  <cp:category/>
  <cp:version/>
  <cp:contentType/>
  <cp:contentStatus/>
</cp:coreProperties>
</file>