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485" windowWidth="12120" windowHeight="8820" activeTab="0"/>
  </bookViews>
  <sheets>
    <sheet name="27.8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<sst xmlns="http://schemas.openxmlformats.org/spreadsheetml/2006/main" count="21" uniqueCount="21">
  <si>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Coste de la deuda: r</t>
  </si>
  <si>
    <t>9'</t>
  </si>
  <si>
    <t>Endeudamiento (valor contable)</t>
  </si>
  <si>
    <t>Rentabilidad exigida a la deuda: Kd</t>
  </si>
  <si>
    <t>Valor de mercado de la deuda D. (3)/(9')</t>
  </si>
  <si>
    <t>Valor acciones E. (7)/(10)</t>
  </si>
  <si>
    <t>Valor de mercado de la empresa. (11)+(12)</t>
  </si>
  <si>
    <t>BAIT</t>
  </si>
  <si>
    <t>Intereses</t>
  </si>
  <si>
    <t>Beneficio antes de impuestos (BAT)</t>
  </si>
  <si>
    <t>Impuestos (50%)</t>
  </si>
  <si>
    <t>Beneficio después de impuestos (BDT)</t>
  </si>
  <si>
    <t>Intereses + dividendos (L3+L7)</t>
  </si>
  <si>
    <t>Coste de los recursos propios: Ke</t>
  </si>
  <si>
    <t>Dividendos = CFac</t>
  </si>
  <si>
    <t>Número de acciones en circulación, NA</t>
  </si>
  <si>
    <t>Cotización de la acción, P (12)/(19)</t>
  </si>
  <si>
    <t>Endeudamiento (mercado). (11)/(13)</t>
  </si>
  <si>
    <t>Coste promedio del capital (WACC)</t>
  </si>
  <si>
    <t>Valor de los impuestos. GOV = (5) / Ke</t>
  </si>
  <si>
    <t>D + E + GOV = (11) + (12) + (28)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</si>
</sst>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Pts&quot;;\-#,##0&quot;Pts&quot;"/>
    <numFmt numFmtId="165" formatCode="#,##0&quot;Pts&quot;;[Red]\-#,##0&quot;Pts&quot;"/>
    <numFmt numFmtId="166" formatCode="#,##0.00&quot;Pts&quot;;\-#,##0.00&quot;Pts&quot;"/>
    <numFmt numFmtId="167" formatCode="#,##0.00&quot;Pts&quot;;[Red]\-#,##0.00&quot;Pts&quot;"/>
    <numFmt numFmtId="168" formatCode="_-* #,##0&quot;Pts&quot;_-;\-* #,##0&quot;Pts&quot;_-;_-* &quot;-&quot;&quot;Pts&quot;_-;_-@_-"/>
    <numFmt numFmtId="169" formatCode="_-* #,##0_P_t_s_-;\-* #,##0_P_t_s_-;_-* &quot;-&quot;_P_t_s_-;_-@_-"/>
    <numFmt numFmtId="170" formatCode="_-* #,##0.00&quot;Pts&quot;_-;\-* #,##0.00&quot;Pts&quot;_-;_-* &quot;-&quot;??&quot;Pts&quot;_-;_-@_-"/>
    <numFmt numFmtId="171" formatCode="_-* #,##0.00_P_t_s_-;\-* #,##0.00_P_t_s_-;_-* &quot;-&quot;??_P_t_s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mm\-yy"/>
    <numFmt numFmtId="181" formatCode="0.0%"/>
    <numFmt numFmtId="182" formatCode="0.000%"/>
    <numFmt numFmtId="183" formatCode="#,##0.0"/>
    <numFmt numFmtId="184" formatCode="#,##0.000"/>
    <numFmt numFmtId="185" formatCode="#,##0.0000"/>
    <numFmt numFmtId="186" formatCode="#,##0.00000"/>
    <numFmt numFmtId="187" formatCode="0.000000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b/>
      <sz val="12"/>
      <name val="Tms Rmn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Tms Rmn"/>
      <family val="0"/>
    </font>
    <font>
      <b/>
      <sz val="8"/>
      <name val="Tms Rmn"/>
      <family val="0"/>
    </font>
    <font>
      <sz val="8"/>
      <name val="Geneva"/>
      <family val="0"/>
    </font>
    <font>
      <u val="single"/>
      <sz val="8"/>
      <name val="Tms Rmn"/>
      <family val="0"/>
    </font>
    <font>
      <b/>
      <sz val="10"/>
      <name val="Tms Rmn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/>
    </xf>
    <xf numFmtId="9" fontId="9" fillId="0" borderId="2" xfId="0" applyNumberFormat="1" applyFont="1" applyBorder="1" applyAlignment="1">
      <alignment/>
    </xf>
    <xf numFmtId="9" fontId="9" fillId="0" borderId="3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3" fontId="8" fillId="0" borderId="7" xfId="0" applyNumberFormat="1" applyFont="1" applyBorder="1" applyAlignment="1">
      <alignment/>
    </xf>
    <xf numFmtId="3" fontId="8" fillId="0" borderId="8" xfId="0" applyNumberFormat="1" applyFont="1" applyBorder="1" applyAlignment="1">
      <alignment/>
    </xf>
    <xf numFmtId="0" fontId="9" fillId="0" borderId="0" xfId="0" applyFont="1" applyBorder="1" applyAlignment="1">
      <alignment/>
    </xf>
    <xf numFmtId="10" fontId="9" fillId="0" borderId="0" xfId="0" applyNumberFormat="1" applyFont="1" applyBorder="1" applyAlignment="1">
      <alignment/>
    </xf>
    <xf numFmtId="10" fontId="9" fillId="0" borderId="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1" fillId="0" borderId="0" xfId="0" applyFont="1" applyAlignment="1">
      <alignment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10" fontId="12" fillId="0" borderId="10" xfId="0" applyNumberFormat="1" applyFont="1" applyBorder="1" applyAlignment="1">
      <alignment/>
    </xf>
    <xf numFmtId="10" fontId="12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5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10" fontId="8" fillId="0" borderId="7" xfId="0" applyNumberFormat="1" applyFont="1" applyBorder="1" applyAlignment="1">
      <alignment horizontal="right"/>
    </xf>
    <xf numFmtId="10" fontId="8" fillId="0" borderId="8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4.625" style="2" customWidth="1"/>
    <col min="2" max="2" width="39.75390625" style="0" customWidth="1"/>
    <col min="3" max="8" width="8.875" style="0" customWidth="1"/>
    <col min="9" max="9" width="7.125" style="0" customWidth="1"/>
    <col min="10" max="16384" width="12.375" style="0" customWidth="1"/>
  </cols>
  <sheetData>
    <row r="1" spans="1:8" ht="16.5" thickBot="1">
      <c r="A1" s="3"/>
      <c r="B1" s="1"/>
      <c r="C1" s="4"/>
      <c r="D1" s="1"/>
      <c r="E1" s="1"/>
      <c r="F1" s="1"/>
      <c r="G1" s="1"/>
      <c r="H1" s="1"/>
    </row>
    <row r="2" spans="1:8" s="9" customFormat="1" ht="12" customHeight="1">
      <c r="A2" s="5">
        <v>1</v>
      </c>
      <c r="B2" s="6" t="s">
        <v>2</v>
      </c>
      <c r="C2" s="7">
        <v>0</v>
      </c>
      <c r="D2" s="7">
        <v>0.1</v>
      </c>
      <c r="E2" s="7">
        <v>0.2</v>
      </c>
      <c r="F2" s="7">
        <v>0.3</v>
      </c>
      <c r="G2" s="7">
        <v>0.4</v>
      </c>
      <c r="H2" s="8">
        <v>0.5</v>
      </c>
    </row>
    <row r="3" spans="1:8" s="9" customFormat="1" ht="12" customHeight="1">
      <c r="A3" s="10">
        <v>2</v>
      </c>
      <c r="B3" s="11" t="s">
        <v>7</v>
      </c>
      <c r="C3" s="12">
        <v>120000</v>
      </c>
      <c r="D3" s="12">
        <v>120000</v>
      </c>
      <c r="E3" s="12">
        <v>120000</v>
      </c>
      <c r="F3" s="12">
        <v>120000</v>
      </c>
      <c r="G3" s="12">
        <v>120000</v>
      </c>
      <c r="H3" s="13">
        <v>120000</v>
      </c>
    </row>
    <row r="4" spans="1:8" s="9" customFormat="1" ht="12" customHeight="1">
      <c r="A4" s="10">
        <v>3</v>
      </c>
      <c r="B4" s="11" t="s">
        <v>8</v>
      </c>
      <c r="C4" s="12">
        <f aca="true" t="shared" si="0" ref="C4:H4">C10*C16</f>
        <v>400</v>
      </c>
      <c r="D4" s="12">
        <f t="shared" si="0"/>
        <v>373.23</v>
      </c>
      <c r="E4" s="12">
        <f t="shared" si="0"/>
        <v>357.7</v>
      </c>
      <c r="F4" s="12">
        <f t="shared" si="0"/>
        <v>358.21500000000003</v>
      </c>
      <c r="G4" s="12">
        <f t="shared" si="0"/>
        <v>359.48</v>
      </c>
      <c r="H4" s="13">
        <f t="shared" si="0"/>
        <v>356.875</v>
      </c>
    </row>
    <row r="5" spans="1:8" s="9" customFormat="1" ht="12" customHeight="1">
      <c r="A5" s="10">
        <v>4</v>
      </c>
      <c r="B5" s="11" t="s">
        <v>9</v>
      </c>
      <c r="C5" s="12">
        <f aca="true" t="shared" si="1" ref="C5:H5">C3-C4</f>
        <v>119600</v>
      </c>
      <c r="D5" s="12">
        <f t="shared" si="1"/>
        <v>119626.77</v>
      </c>
      <c r="E5" s="12">
        <f t="shared" si="1"/>
        <v>119642.3</v>
      </c>
      <c r="F5" s="12">
        <f t="shared" si="1"/>
        <v>119641.785</v>
      </c>
      <c r="G5" s="12">
        <f t="shared" si="1"/>
        <v>119640.52</v>
      </c>
      <c r="H5" s="13">
        <f t="shared" si="1"/>
        <v>119643.125</v>
      </c>
    </row>
    <row r="6" spans="1:8" s="9" customFormat="1" ht="12" customHeight="1">
      <c r="A6" s="10">
        <v>5</v>
      </c>
      <c r="B6" s="11" t="s">
        <v>10</v>
      </c>
      <c r="C6" s="12">
        <f aca="true" t="shared" si="2" ref="C6:H6">C5*0.5</f>
        <v>59800</v>
      </c>
      <c r="D6" s="12">
        <f t="shared" si="2"/>
        <v>59813.385</v>
      </c>
      <c r="E6" s="12">
        <f t="shared" si="2"/>
        <v>59821.15</v>
      </c>
      <c r="F6" s="12">
        <f t="shared" si="2"/>
        <v>59820.8925</v>
      </c>
      <c r="G6" s="12">
        <f t="shared" si="2"/>
        <v>59820.26</v>
      </c>
      <c r="H6" s="13">
        <f t="shared" si="2"/>
        <v>59821.5625</v>
      </c>
    </row>
    <row r="7" spans="1:8" s="9" customFormat="1" ht="12" customHeight="1">
      <c r="A7" s="10">
        <v>6</v>
      </c>
      <c r="B7" s="11" t="s">
        <v>11</v>
      </c>
      <c r="C7" s="12">
        <f aca="true" t="shared" si="3" ref="C7:H7">C5-C6</f>
        <v>59800</v>
      </c>
      <c r="D7" s="12">
        <f t="shared" si="3"/>
        <v>59813.385</v>
      </c>
      <c r="E7" s="12">
        <f t="shared" si="3"/>
        <v>59821.15</v>
      </c>
      <c r="F7" s="12">
        <f t="shared" si="3"/>
        <v>59820.8925</v>
      </c>
      <c r="G7" s="12">
        <f t="shared" si="3"/>
        <v>59820.26</v>
      </c>
      <c r="H7" s="13">
        <f t="shared" si="3"/>
        <v>59821.5625</v>
      </c>
    </row>
    <row r="8" spans="1:8" s="9" customFormat="1" ht="12" customHeight="1">
      <c r="A8" s="10">
        <v>7</v>
      </c>
      <c r="B8" s="11" t="s">
        <v>14</v>
      </c>
      <c r="C8" s="12">
        <f aca="true" t="shared" si="4" ref="C8:H8">C7</f>
        <v>59800</v>
      </c>
      <c r="D8" s="12">
        <f t="shared" si="4"/>
        <v>59813.385</v>
      </c>
      <c r="E8" s="12">
        <f t="shared" si="4"/>
        <v>59821.15</v>
      </c>
      <c r="F8" s="12">
        <f t="shared" si="4"/>
        <v>59820.8925</v>
      </c>
      <c r="G8" s="12">
        <f t="shared" si="4"/>
        <v>59820.26</v>
      </c>
      <c r="H8" s="13">
        <f t="shared" si="4"/>
        <v>59821.5625</v>
      </c>
    </row>
    <row r="9" spans="1:8" s="9" customFormat="1" ht="12" customHeight="1" thickBot="1">
      <c r="A9" s="14">
        <v>8</v>
      </c>
      <c r="B9" s="15" t="s">
        <v>12</v>
      </c>
      <c r="C9" s="16">
        <f aca="true" t="shared" si="5" ref="C9:H9">C8+C4</f>
        <v>60200</v>
      </c>
      <c r="D9" s="16">
        <f t="shared" si="5"/>
        <v>60186.615000000005</v>
      </c>
      <c r="E9" s="16">
        <f t="shared" si="5"/>
        <v>60178.85</v>
      </c>
      <c r="F9" s="16">
        <f t="shared" si="5"/>
        <v>60179.1075</v>
      </c>
      <c r="G9" s="16">
        <f t="shared" si="5"/>
        <v>60179.740000000005</v>
      </c>
      <c r="H9" s="17">
        <f t="shared" si="5"/>
        <v>60178.4375</v>
      </c>
    </row>
    <row r="10" spans="1:8" s="9" customFormat="1" ht="12" customHeight="1">
      <c r="A10" s="10">
        <v>9</v>
      </c>
      <c r="B10" s="18" t="s">
        <v>0</v>
      </c>
      <c r="C10" s="19">
        <v>0.08</v>
      </c>
      <c r="D10" s="19">
        <v>0.0825</v>
      </c>
      <c r="E10" s="19">
        <v>0.0875</v>
      </c>
      <c r="F10" s="19">
        <v>0.0975</v>
      </c>
      <c r="G10" s="19">
        <v>0.11</v>
      </c>
      <c r="H10" s="20">
        <v>0.125</v>
      </c>
    </row>
    <row r="11" spans="1:8" s="9" customFormat="1" ht="12" customHeight="1" thickBot="1">
      <c r="A11" s="10" t="s">
        <v>1</v>
      </c>
      <c r="B11" s="18" t="s">
        <v>3</v>
      </c>
      <c r="C11" s="19">
        <f aca="true" t="shared" si="6" ref="C11:H11">0.08+C13*0.5*(0.12-0.08)/(C14+C13*0.5)</f>
        <v>0.08019950248448356</v>
      </c>
      <c r="D11" s="19">
        <f t="shared" si="6"/>
        <v>0.08018618170466062</v>
      </c>
      <c r="E11" s="19">
        <f t="shared" si="6"/>
        <v>0.08017845193633025</v>
      </c>
      <c r="F11" s="19">
        <f t="shared" si="6"/>
        <v>0.0801787082918304</v>
      </c>
      <c r="G11" s="19">
        <f t="shared" si="6"/>
        <v>0.08017933797364013</v>
      </c>
      <c r="H11" s="20">
        <f t="shared" si="6"/>
        <v>0.08017804126634348</v>
      </c>
    </row>
    <row r="12" spans="1:8" s="31" customFormat="1" ht="16.5" customHeight="1" thickBot="1">
      <c r="A12" s="28">
        <v>10</v>
      </c>
      <c r="B12" s="25" t="s">
        <v>13</v>
      </c>
      <c r="C12" s="29">
        <f aca="true" t="shared" si="7" ref="C12:H12">0.12+(C11-0.08)</f>
        <v>0.12019950248448355</v>
      </c>
      <c r="D12" s="29">
        <f t="shared" si="7"/>
        <v>0.12018618170466061</v>
      </c>
      <c r="E12" s="29">
        <f t="shared" si="7"/>
        <v>0.12017845193633024</v>
      </c>
      <c r="F12" s="29">
        <f t="shared" si="7"/>
        <v>0.12017870829183039</v>
      </c>
      <c r="G12" s="29">
        <f t="shared" si="7"/>
        <v>0.12017933797364012</v>
      </c>
      <c r="H12" s="30">
        <f t="shared" si="7"/>
        <v>0.12017804126634347</v>
      </c>
    </row>
    <row r="13" spans="1:8" s="9" customFormat="1" ht="12" customHeight="1">
      <c r="A13" s="10">
        <v>11</v>
      </c>
      <c r="B13" s="11" t="s">
        <v>4</v>
      </c>
      <c r="C13" s="12">
        <f aca="true" t="shared" si="8" ref="C13:H13">C4/C11</f>
        <v>4987.562112089027</v>
      </c>
      <c r="D13" s="12">
        <f t="shared" si="8"/>
        <v>4654.542616515521</v>
      </c>
      <c r="E13" s="12">
        <f t="shared" si="8"/>
        <v>4461.298408256245</v>
      </c>
      <c r="F13" s="12">
        <f t="shared" si="8"/>
        <v>4467.707295759707</v>
      </c>
      <c r="G13" s="12">
        <f t="shared" si="8"/>
        <v>4483.449341003329</v>
      </c>
      <c r="H13" s="13">
        <f t="shared" si="8"/>
        <v>4451.031658587128</v>
      </c>
    </row>
    <row r="14" spans="1:8" s="9" customFormat="1" ht="12" customHeight="1" thickBot="1">
      <c r="A14" s="10">
        <v>12</v>
      </c>
      <c r="B14" s="11" t="s">
        <v>5</v>
      </c>
      <c r="C14" s="21">
        <f aca="true" t="shared" si="9" ref="C14:H14">C8/C12</f>
        <v>497506.21894395555</v>
      </c>
      <c r="D14" s="21">
        <f t="shared" si="9"/>
        <v>497672.7286917423</v>
      </c>
      <c r="E14" s="21">
        <f t="shared" si="9"/>
        <v>497769.3507958719</v>
      </c>
      <c r="F14" s="21">
        <f t="shared" si="9"/>
        <v>497766.14635212015</v>
      </c>
      <c r="G14" s="21">
        <f t="shared" si="9"/>
        <v>497758.2753294984</v>
      </c>
      <c r="H14" s="22">
        <f t="shared" si="9"/>
        <v>497774.4841707065</v>
      </c>
    </row>
    <row r="15" spans="1:8" s="23" customFormat="1" ht="16.5" customHeight="1" thickBot="1">
      <c r="A15" s="24">
        <v>13</v>
      </c>
      <c r="B15" s="25" t="s">
        <v>6</v>
      </c>
      <c r="C15" s="26">
        <f aca="true" t="shared" si="10" ref="C15:H15">C13+C14</f>
        <v>502493.78105604457</v>
      </c>
      <c r="D15" s="26">
        <f t="shared" si="10"/>
        <v>502327.2713082578</v>
      </c>
      <c r="E15" s="26">
        <f t="shared" si="10"/>
        <v>502230.6492041282</v>
      </c>
      <c r="F15" s="26">
        <f t="shared" si="10"/>
        <v>502233.85364787985</v>
      </c>
      <c r="G15" s="26">
        <f t="shared" si="10"/>
        <v>502241.7246705017</v>
      </c>
      <c r="H15" s="27">
        <f t="shared" si="10"/>
        <v>502225.5158292936</v>
      </c>
    </row>
    <row r="16" spans="1:8" s="9" customFormat="1" ht="12" customHeight="1">
      <c r="A16" s="10">
        <v>19</v>
      </c>
      <c r="B16" s="33" t="s">
        <v>15</v>
      </c>
      <c r="C16" s="34">
        <v>5000</v>
      </c>
      <c r="D16" s="34">
        <v>4524</v>
      </c>
      <c r="E16" s="34">
        <v>4088</v>
      </c>
      <c r="F16" s="34">
        <v>3674</v>
      </c>
      <c r="G16" s="34">
        <v>3268</v>
      </c>
      <c r="H16" s="35">
        <v>2855</v>
      </c>
    </row>
    <row r="17" spans="1:8" s="9" customFormat="1" ht="12" customHeight="1" thickBot="1">
      <c r="A17" s="14">
        <v>20</v>
      </c>
      <c r="B17" s="15" t="s">
        <v>16</v>
      </c>
      <c r="C17" s="36">
        <v>100</v>
      </c>
      <c r="D17" s="36">
        <v>104.97</v>
      </c>
      <c r="E17" s="36">
        <v>109.603</v>
      </c>
      <c r="F17" s="36">
        <v>113.14</v>
      </c>
      <c r="G17" s="36">
        <v>115.501</v>
      </c>
      <c r="H17" s="37">
        <v>116.537</v>
      </c>
    </row>
    <row r="18" spans="1:8" ht="13.5" thickBot="1">
      <c r="A18" s="14">
        <v>24</v>
      </c>
      <c r="B18" s="15" t="s">
        <v>17</v>
      </c>
      <c r="C18" s="38">
        <v>0</v>
      </c>
      <c r="D18" s="38">
        <v>0.0958</v>
      </c>
      <c r="E18" s="38">
        <v>0.1884</v>
      </c>
      <c r="F18" s="38">
        <v>0.2885</v>
      </c>
      <c r="G18" s="38">
        <v>0.3936</v>
      </c>
      <c r="H18" s="39">
        <v>0.5015</v>
      </c>
    </row>
    <row r="19" spans="1:8" ht="13.5" thickBot="1">
      <c r="A19" s="14">
        <v>25</v>
      </c>
      <c r="B19" s="15" t="s">
        <v>18</v>
      </c>
      <c r="C19" s="38">
        <v>0.12</v>
      </c>
      <c r="D19" s="38">
        <v>0.1143</v>
      </c>
      <c r="E19" s="38">
        <v>0.1087</v>
      </c>
      <c r="F19" s="38">
        <v>0.1027</v>
      </c>
      <c r="G19" s="38">
        <v>0.0964</v>
      </c>
      <c r="H19" s="39">
        <v>0.0899</v>
      </c>
    </row>
    <row r="20" spans="1:8" ht="13.5" thickBot="1">
      <c r="A20" s="10">
        <v>28</v>
      </c>
      <c r="B20" s="33" t="s">
        <v>19</v>
      </c>
      <c r="C20" s="34">
        <v>500000</v>
      </c>
      <c r="D20" s="34">
        <v>474851</v>
      </c>
      <c r="E20" s="34">
        <v>448015</v>
      </c>
      <c r="F20" s="34">
        <v>415700</v>
      </c>
      <c r="G20" s="34">
        <v>377505</v>
      </c>
      <c r="H20" s="35">
        <v>332683</v>
      </c>
    </row>
    <row r="21" spans="1:8" ht="13.5" thickBot="1">
      <c r="A21" s="32">
        <v>29</v>
      </c>
      <c r="B21" s="40" t="s">
        <v>20</v>
      </c>
      <c r="C21" s="41">
        <v>1000000</v>
      </c>
      <c r="D21" s="41">
        <v>1000000</v>
      </c>
      <c r="E21" s="41">
        <v>1000000</v>
      </c>
      <c r="F21" s="41">
        <v>1000000</v>
      </c>
      <c r="G21" s="41">
        <v>1000000</v>
      </c>
      <c r="H21" s="42">
        <v>1000000</v>
      </c>
    </row>
    <row r="22" ht="12.75">
      <c r="A22"/>
    </row>
    <row r="23" ht="12.75">
      <c r="A23"/>
    </row>
    <row r="24" ht="12.75">
      <c r="A24"/>
    </row>
    <row r="25" ht="12.75">
      <c r="A25"/>
    </row>
    <row r="26" ht="12.75">
      <c r="A26"/>
    </row>
    <row r="27" ht="12.75">
      <c r="A27"/>
    </row>
    <row r="28" ht="12.75">
      <c r="A28"/>
    </row>
    <row r="29" ht="12.75">
      <c r="A29"/>
    </row>
    <row r="30" ht="12.75">
      <c r="A30"/>
    </row>
    <row r="31" ht="12.75">
      <c r="A31"/>
    </row>
    <row r="32" ht="12.75">
      <c r="A32"/>
    </row>
    <row r="33" ht="12.75">
      <c r="A33"/>
    </row>
    <row r="34" ht="12.75">
      <c r="A34"/>
    </row>
    <row r="35" ht="12.75">
      <c r="A35"/>
    </row>
    <row r="36" ht="12.75">
      <c r="A36"/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AVillanueva</cp:lastModifiedBy>
  <dcterms:created xsi:type="dcterms:W3CDTF">2000-12-26T18:03:26Z</dcterms:created>
  <dcterms:modified xsi:type="dcterms:W3CDTF">2004-03-24T12:25:53Z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-160949317</vt:i4>
  </property>
  <property fmtid="{D5CDD505-2E9C-101B-9397-08002B2CF9AE}" pid="3" name="_EmailSubject">
    <vt:lpwstr>Cambiar estas tablas cap 27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ReviewingToolsShownOnce">
    <vt:lpwstr/>
  </property>
</Properties>
</file>