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7" sheetId="1" r:id="rId1"/>
  </sheets>
  <definedNames>
    <definedName name="_xlnm.Print_Area" localSheetId="0">'27.7'!$A$1:$H$15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<sst xmlns="http://schemas.openxmlformats.org/spreadsheetml/2006/main" count="11" uniqueCount="11">
  <si>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Intereses</t>
  </si>
  <si>
    <t>Coste de la deuda: Kd</t>
  </si>
  <si>
    <t>Coste de los recursos propios: Ke</t>
  </si>
  <si>
    <t>Valor de la deuda D</t>
  </si>
  <si>
    <t>Dividendos = CFac</t>
  </si>
  <si>
    <t>Pq (deuda)</t>
  </si>
  <si>
    <t>Pq (acciones)</t>
  </si>
  <si>
    <t>Kd si Pq = 0</t>
  </si>
  <si>
    <t>Ke si Pq = 0</t>
  </si>
  <si>
    <t>Valor acciones. E (L7/L10)</t>
  </si>
  <si>
    <t>Valor de mercado de la deuda;  D (L3/L9)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</si>
</sst>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8"/>
      <name val="Geneva"/>
      <family val="0"/>
    </font>
    <font>
      <b/>
      <sz val="8"/>
      <name val="Tms Rmn"/>
      <family val="0"/>
    </font>
    <font>
      <b/>
      <u val="single"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 Narrow"/>
      <family val="0"/>
    </font>
    <font>
      <b/>
      <i/>
      <u val="single"/>
      <sz val="10"/>
      <name val="Arial Narrow"/>
      <family val="0"/>
    </font>
    <font>
      <b/>
      <u val="single"/>
      <sz val="10"/>
      <name val="Tms Rmn"/>
      <family val="0"/>
    </font>
    <font>
      <b/>
      <sz val="10"/>
      <name val="Tms Rmn"/>
      <family val="0"/>
    </font>
    <font>
      <i/>
      <sz val="10"/>
      <name val="Arial Narrow"/>
      <family val="0"/>
    </font>
    <font>
      <b/>
      <i/>
      <sz val="10"/>
      <name val="Arial Narro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182" fontId="10" fillId="0" borderId="6" xfId="21" applyNumberFormat="1" applyFont="1" applyBorder="1" applyAlignment="1">
      <alignment/>
    </xf>
    <xf numFmtId="182" fontId="10" fillId="0" borderId="7" xfId="21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182" fontId="10" fillId="0" borderId="10" xfId="21" applyNumberFormat="1" applyFont="1" applyBorder="1" applyAlignment="1">
      <alignment/>
    </xf>
    <xf numFmtId="0" fontId="14" fillId="0" borderId="5" xfId="0" applyFont="1" applyBorder="1" applyAlignment="1">
      <alignment/>
    </xf>
    <xf numFmtId="10" fontId="15" fillId="0" borderId="6" xfId="0" applyNumberFormat="1" applyFont="1" applyBorder="1" applyAlignment="1">
      <alignment/>
    </xf>
    <xf numFmtId="10" fontId="15" fillId="0" borderId="7" xfId="0" applyNumberFormat="1" applyFont="1" applyBorder="1" applyAlignment="1">
      <alignment/>
    </xf>
    <xf numFmtId="0" fontId="14" fillId="0" borderId="11" xfId="0" applyFont="1" applyBorder="1" applyAlignment="1">
      <alignment/>
    </xf>
    <xf numFmtId="10" fontId="15" fillId="0" borderId="12" xfId="0" applyNumberFormat="1" applyFont="1" applyBorder="1" applyAlignment="1">
      <alignment/>
    </xf>
    <xf numFmtId="10" fontId="15" fillId="0" borderId="13" xfId="0" applyNumberFormat="1" applyFont="1" applyBorder="1" applyAlignment="1">
      <alignment/>
    </xf>
    <xf numFmtId="182" fontId="10" fillId="0" borderId="14" xfId="21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B19" sqref="B19"/>
    </sheetView>
  </sheetViews>
  <sheetFormatPr defaultColWidth="11.00390625" defaultRowHeight="12.75"/>
  <cols>
    <col min="1" max="1" width="2.875" style="1" customWidth="1"/>
    <col min="2" max="2" width="29.625" style="3" customWidth="1"/>
    <col min="3" max="8" width="9.875" style="3" customWidth="1"/>
    <col min="9" max="9" width="7.75390625" style="3" customWidth="1"/>
    <col min="10" max="16384" width="12.375" style="3" customWidth="1"/>
  </cols>
  <sheetData>
    <row r="1" ht="12.75"/>
    <row r="2" spans="1:8" ht="11.25">
      <c r="A2" s="1">
        <v>3</v>
      </c>
      <c r="B2" s="2" t="s">
        <v>0</v>
      </c>
      <c r="C2" s="4">
        <v>0</v>
      </c>
      <c r="D2" s="4">
        <v>4125</v>
      </c>
      <c r="E2" s="4">
        <v>8750</v>
      </c>
      <c r="F2" s="4">
        <v>14625</v>
      </c>
      <c r="G2" s="4">
        <v>22000</v>
      </c>
      <c r="H2" s="4">
        <v>31250</v>
      </c>
    </row>
    <row r="3" spans="1:8" ht="11.25">
      <c r="A3" s="1">
        <v>7</v>
      </c>
      <c r="B3" s="2" t="s">
        <v>4</v>
      </c>
      <c r="C3" s="4">
        <v>60000</v>
      </c>
      <c r="D3" s="4">
        <v>57937.5</v>
      </c>
      <c r="E3" s="4">
        <v>55625</v>
      </c>
      <c r="F3" s="4">
        <v>52687.5</v>
      </c>
      <c r="G3" s="4">
        <v>49000</v>
      </c>
      <c r="H3" s="4">
        <v>44375</v>
      </c>
    </row>
    <row r="4" spans="1:8" ht="11.25">
      <c r="A4" s="1">
        <v>9</v>
      </c>
      <c r="B4" s="2" t="s">
        <v>1</v>
      </c>
      <c r="C4" s="5">
        <v>0.08</v>
      </c>
      <c r="D4" s="5">
        <v>0.0825</v>
      </c>
      <c r="E4" s="5">
        <v>0.0875</v>
      </c>
      <c r="F4" s="5">
        <v>0.0975</v>
      </c>
      <c r="G4" s="5">
        <v>0.11</v>
      </c>
      <c r="H4" s="5">
        <v>0.125</v>
      </c>
    </row>
    <row r="5" spans="1:8" ht="11.25">
      <c r="A5" s="1">
        <v>10</v>
      </c>
      <c r="B5" s="2" t="s">
        <v>2</v>
      </c>
      <c r="C5" s="5">
        <v>0.12</v>
      </c>
      <c r="D5" s="5">
        <v>0.125</v>
      </c>
      <c r="E5" s="5">
        <v>0.13</v>
      </c>
      <c r="F5" s="5">
        <v>0.135</v>
      </c>
      <c r="G5" s="5">
        <v>0.145</v>
      </c>
      <c r="H5" s="5">
        <v>0.16</v>
      </c>
    </row>
    <row r="6" spans="1:8" ht="11.25">
      <c r="A6" s="1">
        <v>11</v>
      </c>
      <c r="B6" s="2" t="s">
        <v>10</v>
      </c>
      <c r="C6" s="4">
        <f>C2/C4</f>
        <v>0</v>
      </c>
      <c r="D6" s="4">
        <f>D2/D4</f>
        <v>50000</v>
      </c>
      <c r="E6" s="4">
        <f>E2/E4</f>
        <v>100000</v>
      </c>
      <c r="F6" s="4">
        <f>F2/F4</f>
        <v>150000</v>
      </c>
      <c r="G6" s="4">
        <f>G2/G4</f>
        <v>200000</v>
      </c>
      <c r="H6" s="4">
        <f>H2/H4</f>
        <v>250000</v>
      </c>
    </row>
    <row r="7" spans="1:8" ht="11.25">
      <c r="A7" s="1">
        <v>12</v>
      </c>
      <c r="B7" s="2" t="s">
        <v>9</v>
      </c>
      <c r="C7" s="4">
        <v>500000</v>
      </c>
      <c r="D7" s="4">
        <v>463500</v>
      </c>
      <c r="E7" s="4">
        <v>427884.6153846154</v>
      </c>
      <c r="F7" s="4">
        <v>390277.77777777775</v>
      </c>
      <c r="G7" s="4">
        <v>337931.03448275867</v>
      </c>
      <c r="H7" s="4">
        <v>277343.75</v>
      </c>
    </row>
    <row r="8" spans="2:8" ht="11.25">
      <c r="B8" s="6"/>
      <c r="C8" s="2"/>
      <c r="D8" s="2"/>
      <c r="E8" s="2"/>
      <c r="F8" s="2"/>
      <c r="G8" s="2"/>
      <c r="H8" s="2"/>
    </row>
    <row r="9" spans="1:7" s="10" customFormat="1" ht="12.75">
      <c r="A9" s="7"/>
      <c r="B9" s="8"/>
      <c r="C9" s="9"/>
      <c r="D9" s="9"/>
      <c r="E9" s="9"/>
      <c r="F9" s="9"/>
      <c r="G9" s="9"/>
    </row>
    <row r="10" spans="1:7" s="10" customFormat="1" ht="13.5" thickBot="1">
      <c r="A10" s="7"/>
      <c r="B10" s="11"/>
      <c r="C10" s="9"/>
      <c r="D10" s="9"/>
      <c r="E10" s="9"/>
      <c r="F10" s="9"/>
      <c r="G10" s="9"/>
    </row>
    <row r="11" spans="1:8" s="17" customFormat="1" ht="12.75">
      <c r="A11" s="12"/>
      <c r="B11" s="13" t="s">
        <v>3</v>
      </c>
      <c r="C11" s="14">
        <v>0</v>
      </c>
      <c r="D11" s="15">
        <f>C11+50000</f>
        <v>50000</v>
      </c>
      <c r="E11" s="15">
        <f>D11+50000</f>
        <v>100000</v>
      </c>
      <c r="F11" s="15">
        <f>E11+50000</f>
        <v>150000</v>
      </c>
      <c r="G11" s="15">
        <f>F11+50000</f>
        <v>200000</v>
      </c>
      <c r="H11" s="16">
        <f>G11+50000</f>
        <v>250000</v>
      </c>
    </row>
    <row r="12" spans="1:8" s="10" customFormat="1" ht="12.75">
      <c r="A12" s="18">
        <v>46</v>
      </c>
      <c r="B12" s="19" t="s">
        <v>5</v>
      </c>
      <c r="C12" s="20">
        <v>0</v>
      </c>
      <c r="D12" s="20">
        <f>(D2-D14*D6)/(D6+D2)</f>
        <v>0.00046189376443418013</v>
      </c>
      <c r="E12" s="20">
        <f>(E2-E14*E6)/(E6+E2)</f>
        <v>0.0030344827586206895</v>
      </c>
      <c r="F12" s="20">
        <f>(F2-F14*F6)/(F6+F2)</f>
        <v>0.009840546697038724</v>
      </c>
      <c r="G12" s="20">
        <f>(G2-G14*G6)/(G6+G2)</f>
        <v>0.0181981981981982</v>
      </c>
      <c r="H12" s="21">
        <f>(H2-H14*H6)/(H6+H2)</f>
        <v>0.02808888888888889</v>
      </c>
    </row>
    <row r="13" spans="1:8" s="10" customFormat="1" ht="12.75">
      <c r="A13" s="22">
        <v>47</v>
      </c>
      <c r="B13" s="23" t="s">
        <v>6</v>
      </c>
      <c r="C13" s="24">
        <f>(C3-C15*C7)/(C3+C7)</f>
        <v>0</v>
      </c>
      <c r="D13" s="24">
        <f>(D3-D15*D7)/(D3+D7)</f>
        <v>0.0026666666666666527</v>
      </c>
      <c r="E13" s="24">
        <f>(E3-E15*E7)/(E3+E7)</f>
        <v>0.0051327433628318665</v>
      </c>
      <c r="F13" s="24">
        <f>(F3-F15*F7)/(F3+F7)</f>
        <v>0.0073127753303965076</v>
      </c>
      <c r="G13" s="24">
        <f>(G3-G15*G7)/(G3+G7)</f>
        <v>0.013275109170305685</v>
      </c>
      <c r="H13" s="31">
        <f>(H3-H15*H7)/(H3+H7)</f>
        <v>0.022931034482758645</v>
      </c>
    </row>
    <row r="14" spans="1:8" s="10" customFormat="1" ht="12.75">
      <c r="A14" s="7"/>
      <c r="B14" s="25" t="s">
        <v>7</v>
      </c>
      <c r="C14" s="26">
        <v>0.08</v>
      </c>
      <c r="D14" s="26">
        <v>0.082</v>
      </c>
      <c r="E14" s="26">
        <v>0.0842</v>
      </c>
      <c r="F14" s="26">
        <v>0.0867</v>
      </c>
      <c r="G14" s="26">
        <v>0.0898</v>
      </c>
      <c r="H14" s="27">
        <v>0.0934</v>
      </c>
    </row>
    <row r="15" spans="1:8" s="10" customFormat="1" ht="13.5" thickBot="1">
      <c r="A15" s="7"/>
      <c r="B15" s="28" t="s">
        <v>8</v>
      </c>
      <c r="C15" s="29">
        <v>0.12</v>
      </c>
      <c r="D15" s="29">
        <f>C15+D14-C14</f>
        <v>0.12200000000000001</v>
      </c>
      <c r="E15" s="29">
        <f>D15+E14-D14</f>
        <v>0.12419999999999999</v>
      </c>
      <c r="F15" s="29">
        <f>E15+F14-E14</f>
        <v>0.12669999999999998</v>
      </c>
      <c r="G15" s="29">
        <f>F15+G14-F14</f>
        <v>0.12979999999999997</v>
      </c>
      <c r="H15" s="30">
        <f>G15+H14-G14</f>
        <v>0.13339999999999996</v>
      </c>
    </row>
  </sheetData>
  <printOptions/>
  <pageMargins left="0.7874015748031497" right="0.6" top="0.984251968503937" bottom="0.984251968503937" header="0" footer="0"/>
  <pageSetup orientation="portrait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2004-03-02T10:04:32Z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127462183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