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6" sheetId="1" r:id="rId1"/>
  </sheets>
  <definedNames>
    <definedName name="_xlnm.Print_Area" localSheetId="0">'27.6'!$A$1:$H$17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<sst xmlns="http://schemas.openxmlformats.org/spreadsheetml/2006/main" count="11" uniqueCount="11">
  <si>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Coste de la deuda: Kd</t>
  </si>
  <si>
    <t>Coste de los recursos propios: Ke</t>
  </si>
  <si>
    <t>Valor de mercado de la deuda;  VD (L3/L9)</t>
  </si>
  <si>
    <t>Valor acciones. VE (L7/L10)</t>
  </si>
  <si>
    <t>Valor de mercado de la empresa VF (L11+L12)</t>
  </si>
  <si>
    <t xml:space="preserve">Valor contable de la deuda, BVD </t>
  </si>
  <si>
    <t>Número de acciones en circulación, N</t>
  </si>
  <si>
    <t>Cotización de la acción, P (L12/L19)</t>
  </si>
  <si>
    <t>Precio por acción en la recompra para pasar desde D=0 hasta endeudamiento actual</t>
  </si>
  <si>
    <t>Precio por acción en la recompra para pasar desde endeudamiento anterior hasta endeudamiento actual</t>
  </si>
  <si>
    <t>Valor de la deuda 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</si>
</sst>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mm\-yy"/>
    <numFmt numFmtId="181" formatCode="0.0%"/>
    <numFmt numFmtId="182" formatCode="0.000%"/>
    <numFmt numFmtId="183" formatCode="#,##0.0"/>
    <numFmt numFmtId="184" formatCode="#,##0.000"/>
    <numFmt numFmtId="185" formatCode="#,##0.0000"/>
    <numFmt numFmtId="186" formatCode="#,##0.00000"/>
    <numFmt numFmtId="187" formatCode="0.000000"/>
    <numFmt numFmtId="188" formatCode="0.00000"/>
    <numFmt numFmtId="189" formatCode="0.0000"/>
    <numFmt numFmtId="190" formatCode="0.00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sz val="8"/>
      <name val="Geneva"/>
      <family val="0"/>
    </font>
    <font>
      <b/>
      <sz val="8"/>
      <name val="Tms Rmn"/>
      <family val="0"/>
    </font>
    <font>
      <u val="single"/>
      <sz val="8"/>
      <name val="Tms Rmn"/>
      <family val="0"/>
    </font>
    <font>
      <b/>
      <u val="single"/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  <font>
      <b/>
      <u val="single"/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2" fontId="13" fillId="0" borderId="1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20" sqref="D20"/>
    </sheetView>
  </sheetViews>
  <sheetFormatPr defaultColWidth="11.00390625" defaultRowHeight="12.75"/>
  <cols>
    <col min="1" max="1" width="2.875" style="1" customWidth="1"/>
    <col min="2" max="2" width="29.625" style="3" customWidth="1"/>
    <col min="3" max="3" width="8.00390625" style="3" customWidth="1"/>
    <col min="4" max="8" width="10.375" style="3" customWidth="1"/>
    <col min="9" max="9" width="7.75390625" style="3" customWidth="1"/>
    <col min="10" max="16384" width="12.375" style="3" customWidth="1"/>
  </cols>
  <sheetData>
    <row r="1" spans="2:8" ht="11.25">
      <c r="B1" s="2"/>
      <c r="C1" s="2"/>
      <c r="D1" s="2"/>
      <c r="E1" s="2"/>
      <c r="F1" s="2"/>
      <c r="G1" s="2"/>
      <c r="H1" s="2"/>
    </row>
    <row r="2" spans="2:8" ht="11.25">
      <c r="B2" s="2"/>
      <c r="C2" s="2"/>
      <c r="D2" s="2"/>
      <c r="E2" s="2"/>
      <c r="F2" s="2"/>
      <c r="G2" s="2"/>
      <c r="H2" s="2"/>
    </row>
    <row r="3" spans="1:8" ht="11.25">
      <c r="A3" s="1">
        <v>9</v>
      </c>
      <c r="B3" s="2" t="s">
        <v>0</v>
      </c>
      <c r="C3" s="8">
        <v>0.08</v>
      </c>
      <c r="D3" s="8">
        <v>0.0825</v>
      </c>
      <c r="E3" s="8">
        <v>0.0875</v>
      </c>
      <c r="F3" s="8">
        <v>0.0975</v>
      </c>
      <c r="G3" s="8">
        <v>0.11</v>
      </c>
      <c r="H3" s="8">
        <v>0.125</v>
      </c>
    </row>
    <row r="4" spans="1:8" ht="11.25">
      <c r="A4" s="1">
        <v>10</v>
      </c>
      <c r="B4" s="2" t="s">
        <v>1</v>
      </c>
      <c r="C4" s="8">
        <v>0.12</v>
      </c>
      <c r="D4" s="8">
        <v>0.125</v>
      </c>
      <c r="E4" s="8">
        <v>0.13</v>
      </c>
      <c r="F4" s="8">
        <v>0.135</v>
      </c>
      <c r="G4" s="8">
        <v>0.145</v>
      </c>
      <c r="H4" s="8">
        <v>0.16</v>
      </c>
    </row>
    <row r="5" spans="1:8" ht="11.25">
      <c r="A5" s="1">
        <v>11</v>
      </c>
      <c r="B5" s="2" t="s">
        <v>2</v>
      </c>
      <c r="C5" s="4">
        <v>0</v>
      </c>
      <c r="D5" s="4">
        <v>50000</v>
      </c>
      <c r="E5" s="4">
        <v>100000</v>
      </c>
      <c r="F5" s="4">
        <v>150000</v>
      </c>
      <c r="G5" s="4">
        <v>200000</v>
      </c>
      <c r="H5" s="4">
        <v>250000</v>
      </c>
    </row>
    <row r="6" spans="1:8" ht="11.25">
      <c r="A6" s="1">
        <v>12</v>
      </c>
      <c r="B6" s="2" t="s">
        <v>3</v>
      </c>
      <c r="C6" s="9">
        <v>500000</v>
      </c>
      <c r="D6" s="9">
        <v>463500</v>
      </c>
      <c r="E6" s="9">
        <v>427884.6153846154</v>
      </c>
      <c r="F6" s="9">
        <v>390277.77777777775</v>
      </c>
      <c r="G6" s="9">
        <v>337931.03448275867</v>
      </c>
      <c r="H6" s="9">
        <v>277343.75</v>
      </c>
    </row>
    <row r="7" spans="1:8" ht="12" thickBot="1">
      <c r="A7" s="5">
        <v>13</v>
      </c>
      <c r="B7" s="6" t="s">
        <v>4</v>
      </c>
      <c r="C7" s="7">
        <f aca="true" t="shared" si="0" ref="C7:H7">C5+C6</f>
        <v>500000</v>
      </c>
      <c r="D7" s="7">
        <f t="shared" si="0"/>
        <v>513500</v>
      </c>
      <c r="E7" s="7">
        <f t="shared" si="0"/>
        <v>527884.6153846154</v>
      </c>
      <c r="F7" s="10">
        <f t="shared" si="0"/>
        <v>540277.7777777778</v>
      </c>
      <c r="G7" s="7">
        <f t="shared" si="0"/>
        <v>537931.0344827587</v>
      </c>
      <c r="H7" s="7">
        <f t="shared" si="0"/>
        <v>527343.75</v>
      </c>
    </row>
    <row r="8" spans="1:8" ht="11.25">
      <c r="A8" s="1">
        <v>14</v>
      </c>
      <c r="B8" s="2" t="s">
        <v>5</v>
      </c>
      <c r="C8" s="2">
        <v>0</v>
      </c>
      <c r="D8" s="4">
        <v>50000</v>
      </c>
      <c r="E8" s="4">
        <v>100000</v>
      </c>
      <c r="F8" s="4">
        <v>150000</v>
      </c>
      <c r="G8" s="4">
        <v>200000</v>
      </c>
      <c r="H8" s="4">
        <v>250000</v>
      </c>
    </row>
    <row r="9" spans="1:8" ht="11.25">
      <c r="A9" s="1">
        <v>19</v>
      </c>
      <c r="B9" s="2" t="s">
        <v>6</v>
      </c>
      <c r="C9" s="4">
        <v>5000</v>
      </c>
      <c r="D9" s="4">
        <f>5000/(1+D8/D6)</f>
        <v>4513.145082765336</v>
      </c>
      <c r="E9" s="4">
        <f>5000/(1+E8/E6)</f>
        <v>4052.8233151183967</v>
      </c>
      <c r="F9" s="4">
        <f>5000/(1+F8/F6)</f>
        <v>3611.8251928020563</v>
      </c>
      <c r="G9" s="4">
        <f>5000/(1+G8/G6)</f>
        <v>3141.025641025641</v>
      </c>
      <c r="H9" s="4">
        <f>5000/(1+H8/H6)</f>
        <v>2629.6296296296296</v>
      </c>
    </row>
    <row r="10" spans="1:8" ht="12" thickBot="1">
      <c r="A10" s="5">
        <v>20</v>
      </c>
      <c r="B10" s="6" t="s">
        <v>7</v>
      </c>
      <c r="C10" s="6">
        <f>C6/C9</f>
        <v>100</v>
      </c>
      <c r="D10" s="6">
        <f>D6/D9</f>
        <v>102.69999999999999</v>
      </c>
      <c r="E10" s="6">
        <f>E6/E9</f>
        <v>105.57692307692308</v>
      </c>
      <c r="F10" s="11">
        <f>F6/F9</f>
        <v>108.05555555555556</v>
      </c>
      <c r="G10" s="6">
        <f>G6/G9</f>
        <v>107.58620689655173</v>
      </c>
      <c r="H10" s="6">
        <f>H6/H9</f>
        <v>105.46875</v>
      </c>
    </row>
    <row r="11" spans="2:8" ht="11.25">
      <c r="B11" s="12"/>
      <c r="C11" s="2"/>
      <c r="D11" s="2"/>
      <c r="E11" s="2"/>
      <c r="F11" s="2"/>
      <c r="G11" s="2"/>
      <c r="H11" s="2"/>
    </row>
    <row r="12" spans="1:2" s="15" customFormat="1" ht="13.5" thickBot="1">
      <c r="A12" s="13"/>
      <c r="B12" s="14"/>
    </row>
    <row r="13" spans="1:8" s="20" customFormat="1" ht="13.5" thickBot="1">
      <c r="A13" s="13"/>
      <c r="B13" s="16" t="s">
        <v>10</v>
      </c>
      <c r="C13" s="17">
        <v>0</v>
      </c>
      <c r="D13" s="18">
        <f>C13+50000</f>
        <v>50000</v>
      </c>
      <c r="E13" s="18">
        <f>D13+50000</f>
        <v>100000</v>
      </c>
      <c r="F13" s="18">
        <f>E13+50000</f>
        <v>150000</v>
      </c>
      <c r="G13" s="18">
        <f>F13+50000</f>
        <v>200000</v>
      </c>
      <c r="H13" s="19">
        <f>G13+50000</f>
        <v>250000</v>
      </c>
    </row>
    <row r="14" spans="1:8" s="15" customFormat="1" ht="12.75">
      <c r="A14" s="13">
        <v>20</v>
      </c>
      <c r="B14" s="21" t="s">
        <v>8</v>
      </c>
      <c r="C14" s="22"/>
      <c r="D14" s="22"/>
      <c r="E14" s="22"/>
      <c r="F14" s="22"/>
      <c r="G14" s="22"/>
      <c r="H14" s="23"/>
    </row>
    <row r="15" spans="1:8" s="15" customFormat="1" ht="12.75">
      <c r="A15" s="13"/>
      <c r="B15" s="21"/>
      <c r="C15" s="22"/>
      <c r="D15" s="24">
        <f>D13/($C9-D9)</f>
        <v>102.70000000000005</v>
      </c>
      <c r="E15" s="24">
        <f>E13/($C9-E9)</f>
        <v>105.57692307692304</v>
      </c>
      <c r="F15" s="25">
        <f>F13/($C9-F9)</f>
        <v>108.05555555555554</v>
      </c>
      <c r="G15" s="24">
        <f>G13/($C9-G9)</f>
        <v>107.58620689655173</v>
      </c>
      <c r="H15" s="24">
        <f>H13/($C9-H9)</f>
        <v>105.46875</v>
      </c>
    </row>
    <row r="16" spans="1:8" s="15" customFormat="1" ht="12.75">
      <c r="A16" s="13">
        <v>45</v>
      </c>
      <c r="B16" s="21" t="s">
        <v>9</v>
      </c>
      <c r="C16" s="22"/>
      <c r="D16" s="22"/>
      <c r="E16" s="22"/>
      <c r="F16" s="22"/>
      <c r="G16" s="22"/>
      <c r="H16" s="23"/>
    </row>
    <row r="17" spans="1:8" s="15" customFormat="1" ht="13.5" thickBot="1">
      <c r="A17" s="13"/>
      <c r="B17" s="26"/>
      <c r="C17" s="27"/>
      <c r="D17" s="28">
        <f>50000/(C9-D9)</f>
        <v>102.70000000000005</v>
      </c>
      <c r="E17" s="28">
        <f>50000/(D9-E9)</f>
        <v>108.61967326808957</v>
      </c>
      <c r="F17" s="29">
        <f>50000/(E9-F9)</f>
        <v>113.37916755149716</v>
      </c>
      <c r="G17" s="28">
        <f>50000/(F9-G9)</f>
        <v>106.20231011550584</v>
      </c>
      <c r="H17" s="30">
        <f>50000/(G9-H9)</f>
        <v>97.77158774373257</v>
      </c>
    </row>
  </sheetData>
  <printOptions/>
  <pageMargins left="0.7874015748031497" right="0.6" top="0.984251968503937" bottom="0.984251968503937" header="0" footer="0"/>
  <pageSetup orientation="portrait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2000-12-26T18:03:26Z</dcterms:created>
  <dcterms:modified xsi:type="dcterms:W3CDTF">2004-03-02T10:04:24Z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612956962</vt:i4>
  </property>
  <property fmtid="{D5CDD505-2E9C-101B-9397-08002B2CF9AE}" pid="3" name="_EmailSubject">
    <vt:lpwstr>Cambiar estas tablas cap 27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