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0275" windowHeight="4875" activeTab="0"/>
  </bookViews>
  <sheets>
    <sheet name="20.14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'20.14'!#REF!</definedName>
  </definedNames>
  <calcPr fullCalcOnLoad="1" iterate="1" iterateCount="100" iterateDelta="1E-06"/>
</workbook>
</file>

<file path=xl/sharedStrings.xml><?xml version="1.0" encoding="utf-8"?>
<sst xmlns="http://schemas.openxmlformats.org/spreadsheetml/2006/main" count="15" uniqueCount="14">
  <si>
    <t>($ millones)</t>
  </si>
  <si>
    <t>KKR</t>
  </si>
  <si>
    <t>Grupo de Dirección</t>
  </si>
  <si>
    <t>Anterior a la oferta</t>
  </si>
  <si>
    <t>KKR - Anterior</t>
  </si>
  <si>
    <t>Dirección - Anterior</t>
  </si>
  <si>
    <t>KKR - Dirección</t>
  </si>
  <si>
    <t>g=0</t>
  </si>
  <si>
    <t>g=1%</t>
  </si>
  <si>
    <t>g=2%</t>
  </si>
  <si>
    <t>g=3%</t>
  </si>
  <si>
    <t>g=4%</t>
  </si>
  <si>
    <t>TIR según crecimiento tras 2001:</t>
  </si>
  <si>
    <t>Capital cash flows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</si>
</sst>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  <numFmt numFmtId="183" formatCode="0.00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8"/>
      <name val="Arial Narrow"/>
      <family val="2"/>
    </font>
    <font>
      <u val="single"/>
      <sz val="8"/>
      <name val="Arial Narrow"/>
      <family val="2"/>
    </font>
    <font>
      <sz val="8"/>
      <name val="Arial Narrow"/>
      <family val="2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82" fontId="6" fillId="0" borderId="2" xfId="0" applyNumberFormat="1" applyFont="1" applyBorder="1" applyAlignment="1">
      <alignment/>
    </xf>
    <xf numFmtId="182" fontId="6" fillId="0" borderId="2" xfId="21" applyNumberFormat="1" applyFont="1" applyBorder="1" applyAlignment="1">
      <alignment/>
    </xf>
    <xf numFmtId="10" fontId="6" fillId="0" borderId="0" xfId="21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Cap.%2018.%20RJR%20Nabisco%20libro%20G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isco%202\Documentos\CURSOS\CASOS\RJR%20Nabisco\RJR%20Nabisco%20libro%202mm-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isco%202\Documentos\CURSOS\CASOS\RJR%20Nabisco\RJR%20Nabisco%20libro%202m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Tablas%20libro%20val%202004\Cap.%2018.%20RJR%20Nabisc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2"/>
      <sheetName val="Chart3"/>
      <sheetName val="Chart4"/>
      <sheetName val="RJR Nabisco libro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RJR Nabisco libro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RJR Nabisco libro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JR Nabisco libr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R14"/>
  <sheetViews>
    <sheetView tabSelected="1" workbookViewId="0" topLeftCell="A1">
      <selection activeCell="B22" sqref="B22"/>
    </sheetView>
  </sheetViews>
  <sheetFormatPr defaultColWidth="9.00390625" defaultRowHeight="12.75"/>
  <cols>
    <col min="1" max="1" width="9.125" style="4" customWidth="1"/>
    <col min="2" max="2" width="2.75390625" style="4" customWidth="1"/>
    <col min="3" max="3" width="12.75390625" style="4" customWidth="1"/>
    <col min="4" max="4" width="5.125" style="4" customWidth="1"/>
    <col min="5" max="5" width="5.00390625" style="4" customWidth="1"/>
    <col min="6" max="13" width="5.125" style="4" customWidth="1"/>
    <col min="14" max="14" width="5.125" style="9" customWidth="1"/>
    <col min="15" max="17" width="5.125" style="4" customWidth="1"/>
    <col min="18" max="19" width="6.75390625" style="4" customWidth="1"/>
    <col min="20" max="16384" width="10.75390625" style="4" customWidth="1"/>
  </cols>
  <sheetData>
    <row r="2" ht="12.75">
      <c r="C2" s="4" t="s">
        <v>0</v>
      </c>
    </row>
    <row r="3" spans="3:17" s="1" customFormat="1" ht="12.75">
      <c r="C3" s="3" t="s">
        <v>13</v>
      </c>
      <c r="E3" s="1">
        <v>1989</v>
      </c>
      <c r="F3" s="1">
        <f aca="true" t="shared" si="0" ref="F3:Q3">E3+1</f>
        <v>1990</v>
      </c>
      <c r="G3" s="1">
        <f t="shared" si="0"/>
        <v>1991</v>
      </c>
      <c r="H3" s="1">
        <f t="shared" si="0"/>
        <v>1992</v>
      </c>
      <c r="I3" s="1">
        <f t="shared" si="0"/>
        <v>1993</v>
      </c>
      <c r="J3" s="1">
        <f t="shared" si="0"/>
        <v>1994</v>
      </c>
      <c r="K3" s="1">
        <f t="shared" si="0"/>
        <v>1995</v>
      </c>
      <c r="L3" s="1">
        <f t="shared" si="0"/>
        <v>1996</v>
      </c>
      <c r="M3" s="1">
        <f t="shared" si="0"/>
        <v>1997</v>
      </c>
      <c r="N3" s="2">
        <f t="shared" si="0"/>
        <v>1998</v>
      </c>
      <c r="O3" s="1">
        <f t="shared" si="0"/>
        <v>1999</v>
      </c>
      <c r="P3" s="1">
        <f t="shared" si="0"/>
        <v>2000</v>
      </c>
      <c r="Q3" s="1">
        <f t="shared" si="0"/>
        <v>2001</v>
      </c>
    </row>
    <row r="4" spans="3:17" ht="12.75">
      <c r="C4" s="4" t="s">
        <v>1</v>
      </c>
      <c r="D4" s="5"/>
      <c r="E4" s="5">
        <v>6279</v>
      </c>
      <c r="F4" s="5">
        <v>5625.42</v>
      </c>
      <c r="G4" s="5">
        <v>3100.24</v>
      </c>
      <c r="H4" s="5">
        <v>3262.32</v>
      </c>
      <c r="I4" s="5">
        <v>3304.42</v>
      </c>
      <c r="J4" s="5">
        <v>3470.88</v>
      </c>
      <c r="K4" s="5">
        <v>3638.1</v>
      </c>
      <c r="L4" s="5">
        <v>3817.48</v>
      </c>
      <c r="M4" s="5">
        <v>3971.24</v>
      </c>
      <c r="N4" s="5">
        <v>4319.32</v>
      </c>
      <c r="O4" s="5">
        <v>4650.962479999999</v>
      </c>
      <c r="P4" s="5">
        <v>5012.121140719999</v>
      </c>
      <c r="Q4" s="5">
        <v>5405.422922244079</v>
      </c>
    </row>
    <row r="5" spans="3:17" ht="12.75">
      <c r="C5" s="4" t="s">
        <v>2</v>
      </c>
      <c r="D5" s="5"/>
      <c r="E5" s="5">
        <v>14810</v>
      </c>
      <c r="F5" s="5">
        <v>1945.12</v>
      </c>
      <c r="G5" s="5">
        <v>2204.48</v>
      </c>
      <c r="H5" s="5">
        <v>2463.78</v>
      </c>
      <c r="I5" s="5">
        <v>2629.32</v>
      </c>
      <c r="J5" s="5">
        <v>2795.7</v>
      </c>
      <c r="K5" s="5">
        <v>2965.58</v>
      </c>
      <c r="L5" s="5">
        <v>3147.22</v>
      </c>
      <c r="M5" s="5">
        <v>3331.38</v>
      </c>
      <c r="N5" s="5">
        <v>3664.56</v>
      </c>
      <c r="O5" s="5">
        <v>3859.8549383999994</v>
      </c>
      <c r="P5" s="5">
        <v>4145.660898287199</v>
      </c>
      <c r="Q5" s="5">
        <v>4456.338752845037</v>
      </c>
    </row>
    <row r="6" spans="3:17" ht="12.75">
      <c r="C6" s="7" t="s">
        <v>3</v>
      </c>
      <c r="D6" s="8"/>
      <c r="E6" s="8">
        <v>1099</v>
      </c>
      <c r="F6" s="8">
        <v>1610</v>
      </c>
      <c r="G6" s="8">
        <v>2092</v>
      </c>
      <c r="H6" s="8">
        <v>2763</v>
      </c>
      <c r="I6" s="8">
        <v>3209</v>
      </c>
      <c r="J6" s="8">
        <v>3463</v>
      </c>
      <c r="K6" s="8">
        <v>3711</v>
      </c>
      <c r="L6" s="8">
        <v>4027</v>
      </c>
      <c r="M6" s="8">
        <v>4334</v>
      </c>
      <c r="N6" s="8">
        <v>4589</v>
      </c>
      <c r="O6" s="8">
        <v>4680.78</v>
      </c>
      <c r="P6" s="8">
        <v>4774.3956</v>
      </c>
      <c r="Q6" s="8">
        <v>4869.883512</v>
      </c>
    </row>
    <row r="7" spans="3:17" ht="12.75">
      <c r="C7" s="4" t="s">
        <v>4</v>
      </c>
      <c r="D7" s="5"/>
      <c r="E7" s="5">
        <f>E4-E6</f>
        <v>5180</v>
      </c>
      <c r="F7" s="5">
        <f aca="true" t="shared" si="1" ref="F7:Q7">F4-F6</f>
        <v>4015.42</v>
      </c>
      <c r="G7" s="5">
        <f t="shared" si="1"/>
        <v>1008.2399999999998</v>
      </c>
      <c r="H7" s="5">
        <f t="shared" si="1"/>
        <v>499.32000000000016</v>
      </c>
      <c r="I7" s="5">
        <f t="shared" si="1"/>
        <v>95.42000000000007</v>
      </c>
      <c r="J7" s="5">
        <f t="shared" si="1"/>
        <v>7.880000000000109</v>
      </c>
      <c r="K7" s="5">
        <f t="shared" si="1"/>
        <v>-72.90000000000009</v>
      </c>
      <c r="L7" s="5">
        <f t="shared" si="1"/>
        <v>-209.51999999999998</v>
      </c>
      <c r="M7" s="5">
        <f t="shared" si="1"/>
        <v>-362.7600000000002</v>
      </c>
      <c r="N7" s="5">
        <f t="shared" si="1"/>
        <v>-269.6800000000003</v>
      </c>
      <c r="O7" s="5">
        <f t="shared" si="1"/>
        <v>-29.817520000000513</v>
      </c>
      <c r="P7" s="5">
        <f t="shared" si="1"/>
        <v>237.72554071999912</v>
      </c>
      <c r="Q7" s="5">
        <f t="shared" si="1"/>
        <v>535.5394102440787</v>
      </c>
    </row>
    <row r="8" spans="3:18" ht="12.75">
      <c r="C8" s="4" t="s">
        <v>5</v>
      </c>
      <c r="D8" s="5"/>
      <c r="E8" s="5">
        <f>E5-E6</f>
        <v>13711</v>
      </c>
      <c r="F8" s="5">
        <f aca="true" t="shared" si="2" ref="F8:Q8">F5-F6</f>
        <v>335.1199999999999</v>
      </c>
      <c r="G8" s="5">
        <f t="shared" si="2"/>
        <v>112.48000000000002</v>
      </c>
      <c r="H8" s="5">
        <f t="shared" si="2"/>
        <v>-299.2199999999998</v>
      </c>
      <c r="I8" s="5">
        <f t="shared" si="2"/>
        <v>-579.6799999999998</v>
      </c>
      <c r="J8" s="5">
        <f t="shared" si="2"/>
        <v>-667.3000000000002</v>
      </c>
      <c r="K8" s="5">
        <f t="shared" si="2"/>
        <v>-745.4200000000001</v>
      </c>
      <c r="L8" s="5">
        <f t="shared" si="2"/>
        <v>-879.7800000000002</v>
      </c>
      <c r="M8" s="5">
        <f t="shared" si="2"/>
        <v>-1002.6199999999999</v>
      </c>
      <c r="N8" s="5">
        <f t="shared" si="2"/>
        <v>-924.44</v>
      </c>
      <c r="O8" s="5">
        <f t="shared" si="2"/>
        <v>-820.9250616000004</v>
      </c>
      <c r="P8" s="5">
        <f t="shared" si="2"/>
        <v>-628.7347017128004</v>
      </c>
      <c r="Q8" s="5">
        <f t="shared" si="2"/>
        <v>-413.5447591549637</v>
      </c>
      <c r="R8" s="4">
        <f>Q8*1/(E12-0)*(1+E10)</f>
        <v>-3093.3358867123934</v>
      </c>
    </row>
    <row r="9" spans="3:18" ht="12.75">
      <c r="C9" s="7" t="s">
        <v>6</v>
      </c>
      <c r="D9" s="8"/>
      <c r="E9" s="8">
        <f aca="true" t="shared" si="3" ref="E9:Q9">E4-E5</f>
        <v>-8531</v>
      </c>
      <c r="F9" s="8">
        <f t="shared" si="3"/>
        <v>3680.3</v>
      </c>
      <c r="G9" s="8">
        <f t="shared" si="3"/>
        <v>895.7599999999998</v>
      </c>
      <c r="H9" s="8">
        <f t="shared" si="3"/>
        <v>798.54</v>
      </c>
      <c r="I9" s="8">
        <f t="shared" si="3"/>
        <v>675.0999999999999</v>
      </c>
      <c r="J9" s="8">
        <f t="shared" si="3"/>
        <v>675.1800000000003</v>
      </c>
      <c r="K9" s="8">
        <f t="shared" si="3"/>
        <v>672.52</v>
      </c>
      <c r="L9" s="8">
        <f t="shared" si="3"/>
        <v>670.2600000000002</v>
      </c>
      <c r="M9" s="8">
        <f t="shared" si="3"/>
        <v>639.8599999999997</v>
      </c>
      <c r="N9" s="8">
        <f t="shared" si="3"/>
        <v>654.7599999999998</v>
      </c>
      <c r="O9" s="8">
        <f t="shared" si="3"/>
        <v>791.1075415999999</v>
      </c>
      <c r="P9" s="8">
        <f t="shared" si="3"/>
        <v>866.4602424327995</v>
      </c>
      <c r="Q9" s="8">
        <f t="shared" si="3"/>
        <v>949.0841693990424</v>
      </c>
      <c r="R9" s="4">
        <f>Q9*1/(E12-0)*(1+E12)</f>
        <v>8048.282153945533</v>
      </c>
    </row>
    <row r="10" spans="4:17" ht="12.75"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5"/>
      <c r="P10" s="5"/>
      <c r="Q10" s="5"/>
    </row>
    <row r="11" spans="3:17" s="11" customFormat="1" ht="12.75">
      <c r="C11" s="9" t="s">
        <v>6</v>
      </c>
      <c r="D11" s="12"/>
      <c r="E11" s="13" t="s">
        <v>7</v>
      </c>
      <c r="F11" s="13" t="s">
        <v>8</v>
      </c>
      <c r="G11" s="13" t="s">
        <v>9</v>
      </c>
      <c r="H11" s="13" t="s">
        <v>10</v>
      </c>
      <c r="I11" s="13" t="s">
        <v>11</v>
      </c>
      <c r="J11" s="12"/>
      <c r="K11" s="12"/>
      <c r="L11" s="12"/>
      <c r="M11" s="12"/>
      <c r="N11" s="14"/>
      <c r="O11" s="12"/>
      <c r="P11" s="12"/>
      <c r="Q11" s="12"/>
    </row>
    <row r="12" spans="2:17" ht="12.75">
      <c r="B12" s="4" t="s">
        <v>12</v>
      </c>
      <c r="D12" s="5"/>
      <c r="E12" s="15">
        <f>IRR(E9:R9,0)</f>
        <v>0.13368892816695727</v>
      </c>
      <c r="F12" s="16">
        <v>0.1364</v>
      </c>
      <c r="G12" s="16">
        <v>0.1393</v>
      </c>
      <c r="H12" s="16">
        <v>0.1424</v>
      </c>
      <c r="I12" s="16">
        <v>0.1457</v>
      </c>
      <c r="J12" s="5"/>
      <c r="K12" s="5"/>
      <c r="L12" s="5"/>
      <c r="M12" s="5"/>
      <c r="N12" s="6"/>
      <c r="O12" s="5"/>
      <c r="P12" s="5"/>
      <c r="Q12" s="5"/>
    </row>
    <row r="13" ht="12.75">
      <c r="E13" s="17"/>
    </row>
    <row r="14" ht="12.75">
      <c r="E14" s="10"/>
    </row>
  </sheetData>
  <printOptions/>
  <pageMargins left="0.7480314960629921" right="0.3937007874015748" top="0.7874015748031497" bottom="0.7874015748031497" header="0.5" footer="0.5"/>
  <pageSetup orientation="portrait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2003-11-18T15:13:21Z</dcterms:created>
  <dcterms:modified xsi:type="dcterms:W3CDTF">2004-03-06T13:07:26Z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-183135555</vt:i4>
  </property>
  <property fmtid="{D5CDD505-2E9C-101B-9397-08002B2CF9AE}" pid="4" name="_EmailSubje">
    <vt:lpwstr>Cambiar estas tablas cap 20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