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0275" windowHeight="4875" activeTab="0"/>
  </bookViews>
  <sheets>
    <sheet name="20.13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'20.13'!$C$1:$Q$14</definedName>
  </definedNames>
  <calcPr fullCalcOnLoad="1" iterate="1" iterateCount="100" iterateDelta="1E-06"/>
</workbook>
</file>

<file path=xl/sharedStrings.xml><?xml version="1.0" encoding="utf-8"?>
<sst xmlns="http://schemas.openxmlformats.org/spreadsheetml/2006/main" count="14" uniqueCount="13">
  <si>
    <t>Free cash flows ($ millones)</t>
  </si>
  <si>
    <t>KKR</t>
  </si>
  <si>
    <t>Grupo de Dirección</t>
  </si>
  <si>
    <t>Anterior a la oferta</t>
  </si>
  <si>
    <t>KKR - Anterior</t>
  </si>
  <si>
    <t>Dirección - Anterior</t>
  </si>
  <si>
    <t>KKR - Dirección</t>
  </si>
  <si>
    <t>g=0</t>
  </si>
  <si>
    <t>g=1%</t>
  </si>
  <si>
    <t>g=2%</t>
  </si>
  <si>
    <t>g=3%</t>
  </si>
  <si>
    <t>g=4%</t>
  </si>
  <si>
    <t>TIR según crecimiento tras 2001: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</si>
</sst>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0.0"/>
    <numFmt numFmtId="181" formatCode="0.000"/>
    <numFmt numFmtId="182" formatCode="0.0%"/>
    <numFmt numFmtId="183" formatCode="0.000%"/>
  </numFmts>
  <fonts count="1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8"/>
      <name val="Arial Narrow"/>
      <family val="2"/>
    </font>
    <font>
      <u val="single"/>
      <sz val="8"/>
      <name val="Arial Narrow"/>
      <family val="2"/>
    </font>
    <font>
      <sz val="8"/>
      <name val="Arial Narrow"/>
      <family val="2"/>
    </font>
    <font>
      <sz val="8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0" borderId="2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182" fontId="6" fillId="0" borderId="2" xfId="0" applyNumberFormat="1" applyFont="1" applyBorder="1" applyAlignment="1">
      <alignment/>
    </xf>
    <xf numFmtId="182" fontId="6" fillId="0" borderId="2" xfId="21" applyNumberFormat="1" applyFont="1" applyBorder="1" applyAlignment="1">
      <alignment/>
    </xf>
    <xf numFmtId="3" fontId="6" fillId="0" borderId="0" xfId="21" applyNumberFormat="1" applyFont="1" applyAlignment="1">
      <alignment/>
    </xf>
    <xf numFmtId="182" fontId="6" fillId="0" borderId="0" xfId="0" applyNumberFormat="1" applyFont="1" applyBorder="1" applyAlignment="1">
      <alignment/>
    </xf>
    <xf numFmtId="182" fontId="6" fillId="0" borderId="0" xfId="21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villanueva\Desktop\Tablas%20libro%20val%202004\Cap.%2018.%20RJR%20Nabisco%20libro%20G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s_PFernandez\Disco%202\Documentos\CURSOS\CASOS\RJR%20Nabisco\RJR%20Nabisco%20libro%202mm-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s_PFernandez\Disco%202\Documentos\CURSOS\CASOS\RJR%20Nabisco\RJR%20Nabisco%20libro%202m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villanueva\Desktop\Tablas%20libro%20val%202004\Cap.%2018.%20RJR%20Nabisco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2"/>
      <sheetName val="Chart3"/>
      <sheetName val="Chart4"/>
      <sheetName val="RJR Nabisco libro 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"/>
      <sheetName val="RJR Nabisco libro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"/>
      <sheetName val="RJR Nabisco libro 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JR Nabisco libr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R14"/>
  <sheetViews>
    <sheetView tabSelected="1" workbookViewId="0" topLeftCell="A1">
      <selection activeCell="C20" sqref="C20"/>
    </sheetView>
  </sheetViews>
  <sheetFormatPr defaultColWidth="9.00390625" defaultRowHeight="12.75"/>
  <cols>
    <col min="1" max="1" width="9.125" style="4" customWidth="1"/>
    <col min="2" max="2" width="3.875" style="4" customWidth="1"/>
    <col min="3" max="3" width="12.75390625" style="4" customWidth="1"/>
    <col min="4" max="4" width="5.125" style="4" customWidth="1"/>
    <col min="5" max="5" width="6.00390625" style="4" customWidth="1"/>
    <col min="6" max="13" width="5.125" style="4" customWidth="1"/>
    <col min="14" max="14" width="5.125" style="9" customWidth="1"/>
    <col min="15" max="17" width="5.125" style="4" customWidth="1"/>
    <col min="18" max="19" width="6.75390625" style="4" customWidth="1"/>
    <col min="20" max="16384" width="10.75390625" style="4" customWidth="1"/>
  </cols>
  <sheetData>
    <row r="1" spans="4:17" ht="12.75">
      <c r="D1" s="5"/>
      <c r="E1" s="5"/>
      <c r="F1" s="5"/>
      <c r="G1" s="5"/>
      <c r="H1" s="5"/>
      <c r="I1" s="5"/>
      <c r="J1" s="5"/>
      <c r="K1" s="5"/>
      <c r="L1" s="5"/>
      <c r="M1" s="5"/>
      <c r="N1" s="6"/>
      <c r="O1" s="5"/>
      <c r="P1" s="5"/>
      <c r="Q1" s="5"/>
    </row>
    <row r="2" spans="3:17" s="1" customFormat="1" ht="12.75">
      <c r="C2" s="3" t="s">
        <v>0</v>
      </c>
      <c r="E2" s="1">
        <v>1989</v>
      </c>
      <c r="F2" s="1">
        <f aca="true" t="shared" si="0" ref="F2:Q2">E2+1</f>
        <v>1990</v>
      </c>
      <c r="G2" s="1">
        <f t="shared" si="0"/>
        <v>1991</v>
      </c>
      <c r="H2" s="1">
        <f t="shared" si="0"/>
        <v>1992</v>
      </c>
      <c r="I2" s="1">
        <f t="shared" si="0"/>
        <v>1993</v>
      </c>
      <c r="J2" s="1">
        <f t="shared" si="0"/>
        <v>1994</v>
      </c>
      <c r="K2" s="1">
        <f t="shared" si="0"/>
        <v>1995</v>
      </c>
      <c r="L2" s="1">
        <f t="shared" si="0"/>
        <v>1996</v>
      </c>
      <c r="M2" s="1">
        <f t="shared" si="0"/>
        <v>1997</v>
      </c>
      <c r="N2" s="2">
        <f t="shared" si="0"/>
        <v>1998</v>
      </c>
      <c r="O2" s="1">
        <f t="shared" si="0"/>
        <v>1999</v>
      </c>
      <c r="P2" s="1">
        <f t="shared" si="0"/>
        <v>2000</v>
      </c>
      <c r="Q2" s="1">
        <f t="shared" si="0"/>
        <v>2001</v>
      </c>
    </row>
    <row r="3" spans="3:17" ht="12.75">
      <c r="C3" s="4" t="s">
        <v>1</v>
      </c>
      <c r="D3" s="5"/>
      <c r="E3" s="5">
        <v>5342.64</v>
      </c>
      <c r="F3" s="5">
        <v>4829.48</v>
      </c>
      <c r="G3" s="5">
        <v>2421.26</v>
      </c>
      <c r="H3" s="5">
        <v>2620.4</v>
      </c>
      <c r="I3" s="5">
        <v>2855.28</v>
      </c>
      <c r="J3" s="5">
        <v>3100.96</v>
      </c>
      <c r="K3" s="5">
        <v>3364.06</v>
      </c>
      <c r="L3" s="5">
        <v>3651.9</v>
      </c>
      <c r="M3" s="5">
        <v>3964.1</v>
      </c>
      <c r="N3" s="6">
        <v>4319.32</v>
      </c>
      <c r="O3" s="5">
        <v>4650.962479999999</v>
      </c>
      <c r="P3" s="5">
        <v>5012.121140719999</v>
      </c>
      <c r="Q3" s="5">
        <v>5405.422922244079</v>
      </c>
    </row>
    <row r="4" spans="3:17" ht="12.75">
      <c r="C4" s="4" t="s">
        <v>2</v>
      </c>
      <c r="D4" s="5"/>
      <c r="E4" s="5">
        <v>13860.72</v>
      </c>
      <c r="F4" s="5">
        <v>1485.1</v>
      </c>
      <c r="G4" s="5">
        <v>1767.24</v>
      </c>
      <c r="H4" s="5">
        <v>2061.56</v>
      </c>
      <c r="I4" s="5">
        <v>2276.74</v>
      </c>
      <c r="J4" s="5">
        <v>2506.7</v>
      </c>
      <c r="K4" s="5">
        <v>2753.42</v>
      </c>
      <c r="L4" s="5">
        <v>3027.88</v>
      </c>
      <c r="M4" s="5">
        <v>3331.38</v>
      </c>
      <c r="N4" s="5">
        <v>3664.56</v>
      </c>
      <c r="O4" s="5">
        <v>3859.8549383999994</v>
      </c>
      <c r="P4" s="5">
        <v>4145.660898287199</v>
      </c>
      <c r="Q4" s="5">
        <v>4456.338752845037</v>
      </c>
    </row>
    <row r="5" spans="3:17" ht="12.75">
      <c r="C5" s="7" t="s">
        <v>3</v>
      </c>
      <c r="D5" s="8"/>
      <c r="E5" s="8">
        <v>901.12</v>
      </c>
      <c r="F5" s="8">
        <v>1384.92</v>
      </c>
      <c r="G5" s="8">
        <v>1856.38</v>
      </c>
      <c r="H5" s="8">
        <v>2528.4</v>
      </c>
      <c r="I5" s="8">
        <v>2985.28</v>
      </c>
      <c r="J5" s="8">
        <v>3261.04</v>
      </c>
      <c r="K5" s="8">
        <v>3555.28</v>
      </c>
      <c r="L5" s="8">
        <v>3887.6</v>
      </c>
      <c r="M5" s="8">
        <v>4245.94</v>
      </c>
      <c r="N5" s="8">
        <v>4589</v>
      </c>
      <c r="O5" s="8">
        <v>4680.78</v>
      </c>
      <c r="P5" s="8">
        <v>4774.3956</v>
      </c>
      <c r="Q5" s="8">
        <v>4869.883512</v>
      </c>
    </row>
    <row r="6" spans="3:17" ht="12.75">
      <c r="C6" s="4" t="s">
        <v>4</v>
      </c>
      <c r="D6" s="5"/>
      <c r="E6" s="5">
        <f>E3-E5</f>
        <v>4441.52</v>
      </c>
      <c r="F6" s="5">
        <f aca="true" t="shared" si="1" ref="F6:Q6">F3-F5</f>
        <v>3444.5599999999995</v>
      </c>
      <c r="G6" s="5">
        <f t="shared" si="1"/>
        <v>564.8800000000001</v>
      </c>
      <c r="H6" s="5">
        <f t="shared" si="1"/>
        <v>92</v>
      </c>
      <c r="I6" s="5">
        <f t="shared" si="1"/>
        <v>-130</v>
      </c>
      <c r="J6" s="5">
        <f t="shared" si="1"/>
        <v>-160.07999999999993</v>
      </c>
      <c r="K6" s="5">
        <f t="shared" si="1"/>
        <v>-191.22000000000025</v>
      </c>
      <c r="L6" s="5">
        <f t="shared" si="1"/>
        <v>-235.69999999999982</v>
      </c>
      <c r="M6" s="5">
        <f t="shared" si="1"/>
        <v>-281.8399999999997</v>
      </c>
      <c r="N6" s="5">
        <f t="shared" si="1"/>
        <v>-269.6800000000003</v>
      </c>
      <c r="O6" s="5">
        <f t="shared" si="1"/>
        <v>-29.817520000000513</v>
      </c>
      <c r="P6" s="5">
        <f t="shared" si="1"/>
        <v>237.72554071999912</v>
      </c>
      <c r="Q6" s="5">
        <f t="shared" si="1"/>
        <v>535.5394102440787</v>
      </c>
    </row>
    <row r="7" spans="3:17" ht="12.75">
      <c r="C7" s="4" t="s">
        <v>5</v>
      </c>
      <c r="D7" s="5"/>
      <c r="E7" s="5">
        <f>E4-E5</f>
        <v>12959.599999999999</v>
      </c>
      <c r="F7" s="5">
        <f aca="true" t="shared" si="2" ref="F7:Q7">F4-F5</f>
        <v>100.17999999999984</v>
      </c>
      <c r="G7" s="5">
        <f t="shared" si="2"/>
        <v>-89.1400000000001</v>
      </c>
      <c r="H7" s="5">
        <f t="shared" si="2"/>
        <v>-466.84000000000015</v>
      </c>
      <c r="I7" s="5">
        <f t="shared" si="2"/>
        <v>-708.5400000000004</v>
      </c>
      <c r="J7" s="5">
        <f t="shared" si="2"/>
        <v>-754.3400000000001</v>
      </c>
      <c r="K7" s="5">
        <f t="shared" si="2"/>
        <v>-801.8600000000001</v>
      </c>
      <c r="L7" s="5">
        <f t="shared" si="2"/>
        <v>-859.7199999999998</v>
      </c>
      <c r="M7" s="5">
        <f t="shared" si="2"/>
        <v>-914.5599999999995</v>
      </c>
      <c r="N7" s="5">
        <f t="shared" si="2"/>
        <v>-924.44</v>
      </c>
      <c r="O7" s="5">
        <f t="shared" si="2"/>
        <v>-820.9250616000004</v>
      </c>
      <c r="P7" s="5">
        <f t="shared" si="2"/>
        <v>-628.7347017128004</v>
      </c>
      <c r="Q7" s="5">
        <f t="shared" si="2"/>
        <v>-413.5447591549637</v>
      </c>
    </row>
    <row r="8" spans="3:18" ht="12.75">
      <c r="C8" s="7" t="s">
        <v>6</v>
      </c>
      <c r="D8" s="8"/>
      <c r="E8" s="8">
        <f aca="true" t="shared" si="3" ref="E8:Q8">E3-E4</f>
        <v>-8518.079999999998</v>
      </c>
      <c r="F8" s="8">
        <f t="shared" si="3"/>
        <v>3344.3799999999997</v>
      </c>
      <c r="G8" s="8">
        <f t="shared" si="3"/>
        <v>654.0200000000002</v>
      </c>
      <c r="H8" s="8">
        <f t="shared" si="3"/>
        <v>558.8400000000001</v>
      </c>
      <c r="I8" s="8">
        <f t="shared" si="3"/>
        <v>578.5400000000004</v>
      </c>
      <c r="J8" s="8">
        <f t="shared" si="3"/>
        <v>594.2600000000002</v>
      </c>
      <c r="K8" s="8">
        <f t="shared" si="3"/>
        <v>610.6399999999999</v>
      </c>
      <c r="L8" s="8">
        <f t="shared" si="3"/>
        <v>624.02</v>
      </c>
      <c r="M8" s="8">
        <f t="shared" si="3"/>
        <v>632.7199999999998</v>
      </c>
      <c r="N8" s="8">
        <f t="shared" si="3"/>
        <v>654.7599999999998</v>
      </c>
      <c r="O8" s="8">
        <f t="shared" si="3"/>
        <v>791.1075415999999</v>
      </c>
      <c r="P8" s="8">
        <f t="shared" si="3"/>
        <v>866.4602424327995</v>
      </c>
      <c r="Q8" s="8">
        <f t="shared" si="3"/>
        <v>949.0841693990424</v>
      </c>
      <c r="R8" s="4">
        <f>Q8*1/(E14-0)*(1+E14)</f>
        <v>8068.308363421831</v>
      </c>
    </row>
    <row r="9" spans="4:17" ht="12.75">
      <c r="D9" s="5"/>
      <c r="E9" s="5"/>
      <c r="F9" s="5"/>
      <c r="G9" s="5"/>
      <c r="H9" s="5"/>
      <c r="I9" s="5"/>
      <c r="J9" s="5"/>
      <c r="K9" s="5"/>
      <c r="L9" s="5"/>
      <c r="M9" s="5"/>
      <c r="N9" s="6"/>
      <c r="O9" s="5"/>
      <c r="P9" s="5"/>
      <c r="Q9" s="5"/>
    </row>
    <row r="10" spans="3:17" s="10" customFormat="1" ht="12.75">
      <c r="C10" s="9" t="s">
        <v>6</v>
      </c>
      <c r="D10" s="11"/>
      <c r="E10" s="12" t="s">
        <v>7</v>
      </c>
      <c r="F10" s="12" t="s">
        <v>8</v>
      </c>
      <c r="G10" s="12" t="s">
        <v>9</v>
      </c>
      <c r="H10" s="12" t="s">
        <v>10</v>
      </c>
      <c r="I10" s="12" t="s">
        <v>11</v>
      </c>
      <c r="J10" s="11"/>
      <c r="K10" s="11"/>
      <c r="L10" s="11"/>
      <c r="M10" s="11"/>
      <c r="N10" s="13"/>
      <c r="O10" s="11"/>
      <c r="P10" s="11"/>
      <c r="Q10" s="11"/>
    </row>
    <row r="11" spans="2:17" ht="12.75">
      <c r="B11" s="4" t="s">
        <v>12</v>
      </c>
      <c r="D11" s="5"/>
      <c r="E11" s="14">
        <v>0.119</v>
      </c>
      <c r="F11" s="15">
        <v>0.1225</v>
      </c>
      <c r="G11" s="15">
        <v>0.1259</v>
      </c>
      <c r="H11" s="15">
        <v>0.1295</v>
      </c>
      <c r="I11" s="15">
        <v>0.1333</v>
      </c>
      <c r="J11" s="5"/>
      <c r="K11" s="5"/>
      <c r="L11" s="5"/>
      <c r="M11" s="5"/>
      <c r="N11" s="6"/>
      <c r="O11" s="5"/>
      <c r="P11" s="5"/>
      <c r="Q11" s="16"/>
    </row>
    <row r="12" spans="4:17" ht="12.75">
      <c r="D12" s="5"/>
      <c r="E12" s="17"/>
      <c r="F12" s="18"/>
      <c r="G12" s="18"/>
      <c r="H12" s="18"/>
      <c r="I12" s="18"/>
      <c r="J12" s="5"/>
      <c r="K12" s="5"/>
      <c r="L12" s="5"/>
      <c r="M12" s="5"/>
      <c r="N12" s="6"/>
      <c r="O12" s="5"/>
      <c r="P12" s="5"/>
      <c r="Q12" s="16"/>
    </row>
    <row r="13" spans="4:17" ht="12.75">
      <c r="D13" s="5"/>
      <c r="E13" s="16">
        <f aca="true" t="shared" si="4" ref="E13:P13">E8</f>
        <v>-8518.079999999998</v>
      </c>
      <c r="F13" s="16">
        <f t="shared" si="4"/>
        <v>3344.3799999999997</v>
      </c>
      <c r="G13" s="16">
        <f t="shared" si="4"/>
        <v>654.0200000000002</v>
      </c>
      <c r="H13" s="16">
        <f t="shared" si="4"/>
        <v>558.8400000000001</v>
      </c>
      <c r="I13" s="16">
        <f t="shared" si="4"/>
        <v>578.5400000000004</v>
      </c>
      <c r="J13" s="16">
        <f t="shared" si="4"/>
        <v>594.2600000000002</v>
      </c>
      <c r="K13" s="16">
        <f t="shared" si="4"/>
        <v>610.6399999999999</v>
      </c>
      <c r="L13" s="16">
        <f t="shared" si="4"/>
        <v>624.02</v>
      </c>
      <c r="M13" s="16">
        <f t="shared" si="4"/>
        <v>632.7199999999998</v>
      </c>
      <c r="N13" s="16">
        <f t="shared" si="4"/>
        <v>654.7599999999998</v>
      </c>
      <c r="O13" s="16">
        <f t="shared" si="4"/>
        <v>791.1075415999999</v>
      </c>
      <c r="P13" s="16">
        <f t="shared" si="4"/>
        <v>866.4602424327995</v>
      </c>
      <c r="Q13" s="16">
        <f>Q8+Q8*(1+0.04)/(E14-0.04)</f>
        <v>11526.913312642802</v>
      </c>
    </row>
    <row r="14" spans="4:17" ht="12.75">
      <c r="D14" s="5"/>
      <c r="E14" s="14">
        <f>IRR(E13:Q13,0)</f>
        <v>0.13331286437025258</v>
      </c>
      <c r="F14" s="5"/>
      <c r="G14" s="5"/>
      <c r="H14" s="5"/>
      <c r="I14" s="5"/>
      <c r="J14" s="5"/>
      <c r="K14" s="5"/>
      <c r="L14" s="5"/>
      <c r="M14" s="5"/>
      <c r="N14" s="6"/>
      <c r="O14" s="5"/>
      <c r="P14" s="5"/>
      <c r="Q14" s="5"/>
    </row>
  </sheetData>
  <printOptions/>
  <pageMargins left="0.7480314960629921" right="0.3937007874015748" top="0.7874015748031497" bottom="0.7874015748031497" header="0.5" footer="0.5"/>
  <pageSetup orientation="portrait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PFernandez</cp:lastModifiedBy>
  <dcterms:created xsi:type="dcterms:W3CDTF">2003-11-18T15:13:21Z</dcterms:created>
  <dcterms:modified xsi:type="dcterms:W3CDTF">2004-03-06T13:09:45Z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476439206</vt:i4>
  </property>
  <property fmtid="{D5CDD505-2E9C-101B-9397-08002B2CF9AE}" pid="4" name="_EmailSubje">
    <vt:lpwstr>Cambiar estas tablas cap 20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