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75 empresas" sheetId="1" r:id="rId1"/>
    <sheet name="Rentabilidad" sheetId="2" r:id="rId2"/>
  </sheets>
  <definedNames>
    <definedName name="_xlnm.Print_Area" localSheetId="1">'Rentabilidad'!$A$1:$P$84</definedName>
  </definedNames>
  <calcPr fullCalcOnLoad="1"/>
</workbook>
</file>

<file path=xl/sharedStrings.xml><?xml version="1.0" encoding="utf-8"?>
<sst xmlns="http://schemas.openxmlformats.org/spreadsheetml/2006/main" count="606" uniqueCount="124">
  <si>
    <t>Name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</si>
  <si>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</si>
  <si>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</si>
  <si>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</si>
  <si>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</si>
  <si>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</si>
  <si>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</si>
  <si>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</si>
  <si>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</si>
  <si>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</si>
  <si>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</si>
  <si>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</si>
  <si>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</si>
  <si>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Telefónica</t>
  </si>
  <si>
    <t>BSCH</t>
  </si>
  <si>
    <t>BBVA</t>
  </si>
  <si>
    <t>Repsol YPF</t>
  </si>
  <si>
    <t>Endesa</t>
  </si>
  <si>
    <t>Iberdrola</t>
  </si>
  <si>
    <t>Banco Popular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</si>
  <si>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</si>
  <si>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</si>
  <si>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</si>
  <si>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</si>
  <si>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</si>
  <si>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</si>
  <si>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</si>
  <si>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</si>
  <si>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>FCC</t>
  </si>
  <si>
    <t>Zardoya Otis</t>
  </si>
  <si>
    <t>Acciona</t>
  </si>
  <si>
    <t>Sacyr Vallehermoso</t>
  </si>
  <si>
    <t>Bankinter</t>
  </si>
  <si>
    <t>Acerinox</t>
  </si>
  <si>
    <t>Corp. Mapfre</t>
  </si>
  <si>
    <t>Aguas De Barcelona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</si>
  <si>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</si>
  <si>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</si>
  <si>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</si>
  <si>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</si>
  <si>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</si>
  <si>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</si>
  <si>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</si>
  <si>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</si>
  <si>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</si>
  <si>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</si>
  <si>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</si>
  <si>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>NH Hoteles (exCofir)</t>
  </si>
  <si>
    <t>Inmobiliaria Urbis</t>
  </si>
  <si>
    <t>Prosegur</t>
  </si>
  <si>
    <t>Uralita</t>
  </si>
  <si>
    <t>Banco Guipuzcóano</t>
  </si>
  <si>
    <t>Banco de Castilla</t>
  </si>
  <si>
    <t>Faes Farma</t>
  </si>
  <si>
    <t>Europistas</t>
  </si>
  <si>
    <t>OHL</t>
  </si>
  <si>
    <t>Banco de Galicia</t>
  </si>
  <si>
    <t>Campofrío</t>
  </si>
  <si>
    <t>Tafisa</t>
  </si>
  <si>
    <t>Grupo Emp.Ence</t>
  </si>
  <si>
    <t>Viscofán</t>
  </si>
  <si>
    <t>Banco de Vasconia</t>
  </si>
  <si>
    <t>Grupo Inmocaral</t>
  </si>
  <si>
    <t>Elecnor</t>
  </si>
  <si>
    <t>Sotogrande</t>
  </si>
  <si>
    <t>B. De Credito Balear</t>
  </si>
  <si>
    <t>Vidrala</t>
  </si>
  <si>
    <t>CAF(Const aux ferr)</t>
  </si>
  <si>
    <t>Tubacex</t>
  </si>
  <si>
    <t>Unipapel</t>
  </si>
  <si>
    <t>Acumulador Tudor</t>
  </si>
  <si>
    <t>Service Point</t>
  </si>
  <si>
    <t>Amper</t>
  </si>
  <si>
    <t>Tavex Algodonera</t>
  </si>
  <si>
    <t>Azkoyen</t>
  </si>
  <si>
    <t>Duro Felguera</t>
  </si>
  <si>
    <t>Ercros</t>
  </si>
  <si>
    <t>Avanzit</t>
  </si>
  <si>
    <t>Tecnocom</t>
  </si>
  <si>
    <t>Seda Barcel.</t>
  </si>
  <si>
    <t>Lingotes Especiales</t>
  </si>
  <si>
    <t>Indo Internacional</t>
  </si>
  <si>
    <t>Nicolas Correa</t>
  </si>
  <si>
    <t>Sniace</t>
  </si>
  <si>
    <t>Inbesos</t>
  </si>
  <si>
    <t>Española del Zinc</t>
  </si>
  <si>
    <t>Cia General de Invers.</t>
  </si>
  <si>
    <t>Nueva Montaña</t>
  </si>
  <si>
    <t>Capitalización a fin de año (millones de euros)</t>
  </si>
  <si>
    <t>Rentabilidad anual</t>
  </si>
  <si>
    <t>Promedio</t>
  </si>
  <si>
    <t>Suma</t>
  </si>
  <si>
    <t>PM</t>
  </si>
  <si>
    <t>Bono 10 fin de año</t>
  </si>
  <si>
    <t>Ke IBEX</t>
  </si>
  <si>
    <t>Aumento de valor para los accionistas (millones de euros)</t>
  </si>
  <si>
    <t>Ke</t>
  </si>
  <si>
    <t>Media</t>
  </si>
  <si>
    <t>IBEX 35 (con div)</t>
  </si>
  <si>
    <t>Creación de valor para los accionistas (millones de euros)</t>
  </si>
  <si>
    <t>Max</t>
  </si>
  <si>
    <t>Min</t>
  </si>
  <si>
    <t>Para transformar en € de 2003</t>
  </si>
  <si>
    <t>Creación de valor para los accionistas (millones de € de 2003)</t>
  </si>
  <si>
    <t>Empresa</t>
  </si>
  <si>
    <t>ACS Constr.</t>
  </si>
  <si>
    <t>Total</t>
  </si>
  <si>
    <t>Capitalización</t>
  </si>
  <si>
    <r>
      <t>D</t>
    </r>
    <r>
      <rPr>
        <sz val="8"/>
        <rFont val="Times"/>
        <family val="1"/>
      </rPr>
      <t xml:space="preserve"> Valor para los accionistas</t>
    </r>
  </si>
  <si>
    <t xml:space="preserve">   en euros corrientes</t>
  </si>
  <si>
    <t xml:space="preserve">   en euros de 2003</t>
  </si>
  <si>
    <t>Creación de valor</t>
  </si>
  <si>
    <t>Rentabilidad ponderada</t>
  </si>
  <si>
    <t>31/dic/92-31/dic/03</t>
  </si>
  <si>
    <t>vol. Datos</t>
  </si>
  <si>
    <t>mensuales</t>
  </si>
  <si>
    <t>anuales</t>
  </si>
  <si>
    <t>1 al principio en todas</t>
  </si>
  <si>
    <t>75 empresas</t>
  </si>
  <si>
    <r>
      <t>D</t>
    </r>
    <r>
      <rPr>
        <sz val="8"/>
        <rFont val="Times"/>
        <family val="1"/>
      </rPr>
      <t xml:space="preserve"> Capitalización</t>
    </r>
  </si>
  <si>
    <t>millones de euros</t>
  </si>
  <si>
    <t>Rentabilidad promedio [1]</t>
  </si>
  <si>
    <t>Rentabilidad promedio [2]</t>
  </si>
  <si>
    <t>Rentabilidad ponderada [3]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</si>
</sst>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0.0000"/>
    <numFmt numFmtId="175" formatCode="0.000"/>
    <numFmt numFmtId="176" formatCode="0.00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  <numFmt numFmtId="184" formatCode="#,##0.0000"/>
  </numFmts>
  <fonts count="10">
    <font>
      <sz val="10"/>
      <name val="Arial"/>
      <family val="0"/>
    </font>
    <font>
      <sz val="10"/>
      <name val="Times"/>
      <family val="1"/>
    </font>
    <font>
      <sz val="8"/>
      <name val="Arial"/>
      <family val="0"/>
    </font>
    <font>
      <sz val="8"/>
      <name val="Times"/>
      <family val="1"/>
    </font>
    <font>
      <b/>
      <sz val="8"/>
      <name val="Times"/>
      <family val="1"/>
    </font>
    <font>
      <b/>
      <sz val="10"/>
      <name val="Times"/>
      <family val="1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Symbol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3" fillId="0" borderId="0" xfId="21" applyFont="1" applyAlignment="1">
      <alignment/>
    </xf>
    <xf numFmtId="0" fontId="4" fillId="0" borderId="0" xfId="0" applyFont="1" applyAlignment="1" quotePrefix="1">
      <alignment horizontal="right"/>
    </xf>
    <xf numFmtId="3" fontId="3" fillId="0" borderId="0" xfId="0" applyNumberFormat="1" applyFont="1" applyAlignment="1">
      <alignment/>
    </xf>
    <xf numFmtId="173" fontId="3" fillId="0" borderId="0" xfId="21" applyNumberFormat="1" applyFont="1" applyAlignment="1">
      <alignment/>
    </xf>
    <xf numFmtId="9" fontId="1" fillId="0" borderId="0" xfId="21" applyFont="1" applyAlignment="1">
      <alignment/>
    </xf>
    <xf numFmtId="173" fontId="1" fillId="0" borderId="0" xfId="21" applyNumberFormat="1" applyFont="1" applyAlignment="1">
      <alignment/>
    </xf>
    <xf numFmtId="0" fontId="5" fillId="0" borderId="0" xfId="0" applyFont="1" applyAlignment="1">
      <alignment/>
    </xf>
    <xf numFmtId="173" fontId="5" fillId="0" borderId="0" xfId="21" applyNumberFormat="1" applyFont="1" applyAlignment="1">
      <alignment/>
    </xf>
    <xf numFmtId="3" fontId="1" fillId="0" borderId="0" xfId="0" applyNumberFormat="1" applyFont="1" applyAlignment="1">
      <alignment/>
    </xf>
    <xf numFmtId="173" fontId="6" fillId="0" borderId="0" xfId="21" applyNumberFormat="1" applyFont="1" applyAlignment="1">
      <alignment/>
    </xf>
    <xf numFmtId="9" fontId="3" fillId="0" borderId="0" xfId="0" applyNumberFormat="1" applyFont="1" applyAlignment="1">
      <alignment/>
    </xf>
    <xf numFmtId="9" fontId="4" fillId="0" borderId="0" xfId="21" applyFont="1" applyAlignment="1">
      <alignment/>
    </xf>
    <xf numFmtId="9" fontId="4" fillId="0" borderId="1" xfId="21" applyFont="1" applyBorder="1" applyAlignment="1">
      <alignment/>
    </xf>
    <xf numFmtId="9" fontId="4" fillId="0" borderId="2" xfId="21" applyFont="1" applyBorder="1" applyAlignment="1">
      <alignment/>
    </xf>
    <xf numFmtId="9" fontId="4" fillId="0" borderId="3" xfId="21" applyFont="1" applyBorder="1" applyAlignment="1">
      <alignment/>
    </xf>
    <xf numFmtId="9" fontId="4" fillId="0" borderId="4" xfId="21" applyFont="1" applyBorder="1" applyAlignment="1">
      <alignment/>
    </xf>
    <xf numFmtId="9" fontId="3" fillId="0" borderId="0" xfId="21" applyNumberFormat="1" applyFont="1" applyAlignment="1">
      <alignment/>
    </xf>
    <xf numFmtId="9" fontId="3" fillId="0" borderId="0" xfId="2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 quotePrefix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9" fillId="0" borderId="6" xfId="0" applyFont="1" applyBorder="1" applyAlignment="1">
      <alignment/>
    </xf>
    <xf numFmtId="3" fontId="3" fillId="0" borderId="11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173" fontId="3" fillId="0" borderId="11" xfId="21" applyNumberFormat="1" applyFont="1" applyBorder="1" applyAlignment="1">
      <alignment/>
    </xf>
    <xf numFmtId="9" fontId="3" fillId="0" borderId="8" xfId="0" applyNumberFormat="1" applyFont="1" applyBorder="1" applyAlignment="1">
      <alignment/>
    </xf>
    <xf numFmtId="173" fontId="3" fillId="0" borderId="12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415"/>
  <sheetViews>
    <sheetView tabSelected="1" workbookViewId="0" topLeftCell="A1">
      <pane ySplit="5400" topLeftCell="BM408" activePane="topLeft" state="split"/>
      <selection pane="topLeft" activeCell="O19" sqref="O19"/>
      <selection pane="bottomLeft" activeCell="O412" sqref="O412"/>
    </sheetView>
  </sheetViews>
  <sheetFormatPr defaultColWidth="9.140625" defaultRowHeight="12.75"/>
  <cols>
    <col min="1" max="1" width="4.00390625" style="1" customWidth="1"/>
    <col min="2" max="2" width="17.7109375" style="1" customWidth="1"/>
    <col min="3" max="10" width="6.57421875" style="1" customWidth="1"/>
    <col min="11" max="11" width="7.140625" style="1" customWidth="1"/>
    <col min="12" max="12" width="6.57421875" style="1" customWidth="1"/>
    <col min="13" max="13" width="7.140625" style="1" customWidth="1"/>
    <col min="14" max="14" width="6.57421875" style="1" customWidth="1"/>
    <col min="15" max="15" width="7.421875" style="1" customWidth="1"/>
    <col min="16" max="16384" width="9.140625" style="1" customWidth="1"/>
  </cols>
  <sheetData>
    <row r="1" spans="2:3" ht="13.5" thickBot="1">
      <c r="B1" s="10" t="s">
        <v>118</v>
      </c>
      <c r="C1" s="10" t="s">
        <v>120</v>
      </c>
    </row>
    <row r="2" spans="2:15" s="2" customFormat="1" ht="11.25">
      <c r="B2" s="24"/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12</v>
      </c>
      <c r="O2" s="29" t="s">
        <v>106</v>
      </c>
    </row>
    <row r="3" spans="2:15" s="2" customFormat="1" ht="11.25">
      <c r="B3" s="25" t="s">
        <v>107</v>
      </c>
      <c r="C3" s="23">
        <f aca="true" t="shared" si="0" ref="C3:N3">C91</f>
        <v>46042.41000000001</v>
      </c>
      <c r="D3" s="23">
        <f t="shared" si="0"/>
        <v>72225.22000000004</v>
      </c>
      <c r="E3" s="23">
        <f t="shared" si="0"/>
        <v>67719.98999999995</v>
      </c>
      <c r="F3" s="23">
        <f t="shared" si="0"/>
        <v>80381.23999999999</v>
      </c>
      <c r="G3" s="23">
        <f t="shared" si="0"/>
        <v>114316.18000000001</v>
      </c>
      <c r="H3" s="23">
        <f t="shared" si="0"/>
        <v>162170.20000000004</v>
      </c>
      <c r="I3" s="23">
        <f t="shared" si="0"/>
        <v>227036.5</v>
      </c>
      <c r="J3" s="23">
        <f t="shared" si="0"/>
        <v>295488.3499999999</v>
      </c>
      <c r="K3" s="23">
        <f t="shared" si="0"/>
        <v>312164.9500000001</v>
      </c>
      <c r="L3" s="23">
        <f t="shared" si="0"/>
        <v>297694.35</v>
      </c>
      <c r="M3" s="23">
        <f t="shared" si="0"/>
        <v>223432.37999999998</v>
      </c>
      <c r="N3" s="23">
        <f t="shared" si="0"/>
        <v>295026.99999999994</v>
      </c>
      <c r="O3" s="30"/>
    </row>
    <row r="4" spans="2:15" s="2" customFormat="1" ht="11.25">
      <c r="B4" s="31" t="s">
        <v>119</v>
      </c>
      <c r="C4" s="23"/>
      <c r="D4" s="23">
        <f>D3-C3</f>
        <v>26182.810000000034</v>
      </c>
      <c r="E4" s="23">
        <f aca="true" t="shared" si="1" ref="E4:N4">E3-D3</f>
        <v>-4505.230000000098</v>
      </c>
      <c r="F4" s="23">
        <f t="shared" si="1"/>
        <v>12661.250000000044</v>
      </c>
      <c r="G4" s="23">
        <f t="shared" si="1"/>
        <v>33934.94000000002</v>
      </c>
      <c r="H4" s="23">
        <f t="shared" si="1"/>
        <v>47854.02000000003</v>
      </c>
      <c r="I4" s="23">
        <f t="shared" si="1"/>
        <v>64866.29999999996</v>
      </c>
      <c r="J4" s="23">
        <f t="shared" si="1"/>
        <v>68451.84999999992</v>
      </c>
      <c r="K4" s="23">
        <f t="shared" si="1"/>
        <v>16676.60000000021</v>
      </c>
      <c r="L4" s="23">
        <f t="shared" si="1"/>
        <v>-14470.600000000151</v>
      </c>
      <c r="M4" s="23">
        <f t="shared" si="1"/>
        <v>-74261.97</v>
      </c>
      <c r="N4" s="23">
        <f t="shared" si="1"/>
        <v>71594.61999999997</v>
      </c>
      <c r="O4" s="32">
        <f>SUM(D4:N4)</f>
        <v>248984.5899999999</v>
      </c>
    </row>
    <row r="5" spans="2:15" ht="12.75">
      <c r="B5" s="31" t="s">
        <v>108</v>
      </c>
      <c r="C5" s="22"/>
      <c r="D5" s="23">
        <f aca="true" t="shared" si="2" ref="D5:N5">D174</f>
        <v>26838.0890493369</v>
      </c>
      <c r="E5" s="23">
        <f t="shared" si="2"/>
        <v>-6611.334957277439</v>
      </c>
      <c r="F5" s="23">
        <f t="shared" si="2"/>
        <v>14999.276821421647</v>
      </c>
      <c r="G5" s="23">
        <f t="shared" si="2"/>
        <v>36951.959290427985</v>
      </c>
      <c r="H5" s="23">
        <f t="shared" si="2"/>
        <v>49735.62539116046</v>
      </c>
      <c r="I5" s="23">
        <f t="shared" si="2"/>
        <v>64181.437718700014</v>
      </c>
      <c r="J5" s="23">
        <f t="shared" si="2"/>
        <v>45575.026754547784</v>
      </c>
      <c r="K5" s="23">
        <f t="shared" si="2"/>
        <v>-29170.700149757915</v>
      </c>
      <c r="L5" s="23">
        <f t="shared" si="2"/>
        <v>-15651.407424045517</v>
      </c>
      <c r="M5" s="23">
        <f t="shared" si="2"/>
        <v>-70381.85140118837</v>
      </c>
      <c r="N5" s="23">
        <f t="shared" si="2"/>
        <v>75898.14914231935</v>
      </c>
      <c r="O5" s="32">
        <f>SUM(D5:N5)</f>
        <v>192364.27023564492</v>
      </c>
    </row>
    <row r="6" spans="2:15" ht="12.75">
      <c r="B6" s="25" t="s">
        <v>111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0"/>
    </row>
    <row r="7" spans="2:15" ht="12.75">
      <c r="B7" s="25" t="s">
        <v>109</v>
      </c>
      <c r="C7" s="22"/>
      <c r="D7" s="23">
        <f aca="true" t="shared" si="3" ref="D7:N7">D333</f>
        <v>18682.93231446677</v>
      </c>
      <c r="E7" s="23">
        <f t="shared" si="3"/>
        <v>-15248.51297454569</v>
      </c>
      <c r="F7" s="23">
        <f t="shared" si="3"/>
        <v>3586.3103340251564</v>
      </c>
      <c r="G7" s="23">
        <f t="shared" si="3"/>
        <v>25631.703136329135</v>
      </c>
      <c r="H7" s="23">
        <f t="shared" si="3"/>
        <v>37231.49573288133</v>
      </c>
      <c r="I7" s="23">
        <f t="shared" si="3"/>
        <v>48839.311914720245</v>
      </c>
      <c r="J7" s="23">
        <f t="shared" si="3"/>
        <v>28795.09211841776</v>
      </c>
      <c r="K7" s="23">
        <f t="shared" si="3"/>
        <v>-59326.30060175274</v>
      </c>
      <c r="L7" s="23">
        <f t="shared" si="3"/>
        <v>-46012.351671755525</v>
      </c>
      <c r="M7" s="23">
        <f t="shared" si="3"/>
        <v>-99427.17851140506</v>
      </c>
      <c r="N7" s="23">
        <f t="shared" si="3"/>
        <v>57359.11274852669</v>
      </c>
      <c r="O7" s="32">
        <f>SUM(D7:N7)</f>
        <v>111.61453990809241</v>
      </c>
    </row>
    <row r="8" spans="2:15" ht="12.75">
      <c r="B8" s="25" t="s">
        <v>110</v>
      </c>
      <c r="C8" s="22"/>
      <c r="D8" s="23">
        <f aca="true" t="shared" si="4" ref="D8:N8">D412</f>
        <v>51521.28540449983</v>
      </c>
      <c r="E8" s="23">
        <f t="shared" si="4"/>
        <v>-37687.22310728004</v>
      </c>
      <c r="F8" s="23">
        <f t="shared" si="4"/>
        <v>7316.887309545367</v>
      </c>
      <c r="G8" s="23">
        <f t="shared" si="4"/>
        <v>47926.770726915776</v>
      </c>
      <c r="H8" s="23">
        <f t="shared" si="4"/>
        <v>63159.98038400123</v>
      </c>
      <c r="I8" s="23">
        <f t="shared" si="4"/>
        <v>74916.67902940944</v>
      </c>
      <c r="J8" s="23">
        <f t="shared" si="4"/>
        <v>43211.887438473546</v>
      </c>
      <c r="K8" s="23">
        <f t="shared" si="4"/>
        <v>-77519.41614735412</v>
      </c>
      <c r="L8" s="23">
        <f t="shared" si="4"/>
        <v>-55169.855602622425</v>
      </c>
      <c r="M8" s="23">
        <f t="shared" si="4"/>
        <v>-107962.19952556613</v>
      </c>
      <c r="N8" s="23">
        <f t="shared" si="4"/>
        <v>57359.11274852669</v>
      </c>
      <c r="O8" s="32">
        <f>SUM(D8:N8)</f>
        <v>67073.90865854919</v>
      </c>
    </row>
    <row r="9" spans="2:15" ht="12.75">
      <c r="B9" s="25" t="s">
        <v>121</v>
      </c>
      <c r="C9" s="22"/>
      <c r="D9" s="33">
        <f>Rentabilidad!AG80</f>
        <v>0.5688532639616337</v>
      </c>
      <c r="E9" s="33">
        <f>Rentabilidad!AH80</f>
        <v>0.0850512713279592</v>
      </c>
      <c r="F9" s="33">
        <f>Rentabilidad!AI80</f>
        <v>0.04388881868907579</v>
      </c>
      <c r="G9" s="33">
        <f>Rentabilidad!AJ80</f>
        <v>0.4240513797749885</v>
      </c>
      <c r="H9" s="33">
        <f>Rentabilidad!AK80</f>
        <v>0.5725969889931561</v>
      </c>
      <c r="I9" s="33">
        <f>Rentabilidad!AL80</f>
        <v>0.3997484421215196</v>
      </c>
      <c r="J9" s="33">
        <f>Rentabilidad!AM80</f>
        <v>-0.11515491667288602</v>
      </c>
      <c r="K9" s="33">
        <f>Rentabilidad!AN80</f>
        <v>-0.059366831330910697</v>
      </c>
      <c r="L9" s="33">
        <f>Rentabilidad!AO80</f>
        <v>0.015691688419478655</v>
      </c>
      <c r="M9" s="33">
        <f>Rentabilidad!AP80</f>
        <v>-0.0796072126926256</v>
      </c>
      <c r="N9" s="33">
        <f>Rentabilidad!AQ80</f>
        <v>0.31394274700810687</v>
      </c>
      <c r="O9" s="34">
        <f>((1+D9)*(1+E9)*(1+F9)*(1+G9)*(1+H9)*(1+I9)*(1+J9)*(1+K9)*(1+L9)*(1+M9)*(1+N9))^(1/11)-1</f>
        <v>0.17133173327937667</v>
      </c>
    </row>
    <row r="10" spans="2:15" ht="12.75">
      <c r="B10" s="25" t="s">
        <v>122</v>
      </c>
      <c r="C10" s="22"/>
      <c r="D10" s="21">
        <f>Rentabilidad!C79</f>
        <v>0.5688532639616344</v>
      </c>
      <c r="E10" s="21">
        <f>Rentabilidad!D79</f>
        <v>0.15213892503313783</v>
      </c>
      <c r="F10" s="21">
        <f>Rentabilidad!E79</f>
        <v>0.13605475686120275</v>
      </c>
      <c r="G10" s="21">
        <f>Rentabilidad!F79</f>
        <v>0.3847091810824493</v>
      </c>
      <c r="H10" s="21">
        <f>Rentabilidad!G79</f>
        <v>0.64998815977343</v>
      </c>
      <c r="I10" s="21">
        <f>Rentabilidad!H79</f>
        <v>0.4679879499030653</v>
      </c>
      <c r="J10" s="21">
        <f>Rentabilidad!I79</f>
        <v>-0.06715598465794644</v>
      </c>
      <c r="K10" s="21">
        <f>Rentabilidad!J79</f>
        <v>-0.05491073100524857</v>
      </c>
      <c r="L10" s="21">
        <f>Rentabilidad!K79</f>
        <v>0.09373144160944813</v>
      </c>
      <c r="M10" s="21">
        <f>Rentabilidad!L79</f>
        <v>-0.0270996418355017</v>
      </c>
      <c r="N10" s="21">
        <f>Rentabilidad!M79</f>
        <v>0.3420165194845262</v>
      </c>
      <c r="O10" s="34">
        <f>((1+D10)*(1+E10)*(1+F10)*(1+G10)*(1+H10)*(1+I10)*(1+J10)*(1+K10)*(1+L10)*(1+M10)*(1+N10))^(1/11)-1</f>
        <v>0.21696707480565847</v>
      </c>
    </row>
    <row r="11" spans="2:15" ht="13.5" thickBot="1">
      <c r="B11" s="26" t="s">
        <v>123</v>
      </c>
      <c r="C11" s="27"/>
      <c r="D11" s="35">
        <f>Rentabilidad!S79</f>
        <v>0.582899310642881</v>
      </c>
      <c r="E11" s="35">
        <f>Rentabilidad!T79</f>
        <v>-0.09153776142568253</v>
      </c>
      <c r="F11" s="35">
        <f>Rentabilidad!U79</f>
        <v>0.22148964908916347</v>
      </c>
      <c r="G11" s="35">
        <f>Rentabilidad!V79</f>
        <v>0.4597087490865778</v>
      </c>
      <c r="H11" s="35">
        <f>Rentabilidad!W79</f>
        <v>0.4350707431892883</v>
      </c>
      <c r="I11" s="35">
        <f>Rentabilidad!X79</f>
        <v>0.39576591580142345</v>
      </c>
      <c r="J11" s="35">
        <f>Rentabilidad!Y79</f>
        <v>0.20073876559296758</v>
      </c>
      <c r="K11" s="35">
        <f>Rentabilidad!Z79</f>
        <v>-0.09872030538516298</v>
      </c>
      <c r="L11" s="35">
        <f>Rentabilidad!AA79</f>
        <v>-0.05013825999378057</v>
      </c>
      <c r="M11" s="35">
        <f>Rentabilidad!AB79</f>
        <v>-0.23642320185515234</v>
      </c>
      <c r="N11" s="35">
        <f>Rentabilidad!AC79</f>
        <v>0.33969180806434307</v>
      </c>
      <c r="O11" s="36">
        <f>((1+D11)*(1+E11)*(1+F11)*(1+G11)*(1+H11)*(1+I11)*(1+J11)*(1+K11)*(1+L11)*(1+M11)*(1+N11))^(1/11)-1</f>
        <v>0.1656935213147661</v>
      </c>
    </row>
    <row r="14" spans="1:15" ht="11.25" customHeight="1">
      <c r="A14" s="2"/>
      <c r="B14" s="2"/>
      <c r="C14" s="3" t="s">
        <v>88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>
      <c r="A15" s="2"/>
      <c r="B15" s="2" t="s">
        <v>0</v>
      </c>
      <c r="C15" s="5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6</v>
      </c>
      <c r="I15" s="5" t="s">
        <v>7</v>
      </c>
      <c r="J15" s="5" t="s">
        <v>8</v>
      </c>
      <c r="K15" s="5" t="s">
        <v>9</v>
      </c>
      <c r="L15" s="5" t="s">
        <v>10</v>
      </c>
      <c r="M15" s="5" t="s">
        <v>11</v>
      </c>
      <c r="N15" s="5" t="s">
        <v>12</v>
      </c>
      <c r="O15" s="2"/>
    </row>
    <row r="16" spans="1:15" ht="11.25" customHeight="1">
      <c r="A16" s="2">
        <v>1</v>
      </c>
      <c r="B16" s="2" t="s">
        <v>13</v>
      </c>
      <c r="C16" s="6">
        <v>6351.09</v>
      </c>
      <c r="D16" s="6">
        <v>10390.15</v>
      </c>
      <c r="E16" s="6">
        <v>8780.05</v>
      </c>
      <c r="F16" s="6">
        <v>9485.84</v>
      </c>
      <c r="G16" s="6">
        <v>17023.69</v>
      </c>
      <c r="H16" s="6">
        <v>24561.54</v>
      </c>
      <c r="I16" s="6">
        <v>39644.66</v>
      </c>
      <c r="J16" s="6">
        <v>80917.75</v>
      </c>
      <c r="K16" s="6">
        <v>76396.44</v>
      </c>
      <c r="L16" s="6">
        <v>70218.81</v>
      </c>
      <c r="M16" s="6">
        <v>41461.42</v>
      </c>
      <c r="N16" s="6">
        <v>57686.55</v>
      </c>
      <c r="O16" s="2"/>
    </row>
    <row r="17" spans="1:15" ht="11.25" customHeight="1">
      <c r="A17" s="2">
        <v>2</v>
      </c>
      <c r="B17" s="2" t="s">
        <v>14</v>
      </c>
      <c r="C17" s="6">
        <v>2885.69</v>
      </c>
      <c r="D17" s="6">
        <v>4481.86</v>
      </c>
      <c r="E17" s="6">
        <v>4837.93</v>
      </c>
      <c r="F17" s="6">
        <v>5845.82</v>
      </c>
      <c r="G17" s="6">
        <v>7976.82</v>
      </c>
      <c r="H17" s="6">
        <v>14657.79</v>
      </c>
      <c r="I17" s="6">
        <v>19836.96</v>
      </c>
      <c r="J17" s="6">
        <v>41225.97</v>
      </c>
      <c r="K17" s="6">
        <v>51476.52</v>
      </c>
      <c r="L17" s="6">
        <v>44870.65</v>
      </c>
      <c r="M17" s="6">
        <v>31185.34</v>
      </c>
      <c r="N17" s="6">
        <v>44775.26</v>
      </c>
      <c r="O17" s="2"/>
    </row>
    <row r="18" spans="1:15" ht="11.25" customHeight="1">
      <c r="A18" s="2">
        <v>3</v>
      </c>
      <c r="B18" s="2" t="s">
        <v>15</v>
      </c>
      <c r="C18" s="6">
        <v>3248.71</v>
      </c>
      <c r="D18" s="6">
        <v>4394.08</v>
      </c>
      <c r="E18" s="6">
        <v>4532.91</v>
      </c>
      <c r="F18" s="6">
        <v>5902.35</v>
      </c>
      <c r="G18" s="6">
        <v>9468.08</v>
      </c>
      <c r="H18" s="6">
        <v>20039.9</v>
      </c>
      <c r="I18" s="6">
        <v>27316</v>
      </c>
      <c r="J18" s="6">
        <v>29877.94</v>
      </c>
      <c r="K18" s="6">
        <v>50654.25</v>
      </c>
      <c r="L18" s="6">
        <v>44422.35</v>
      </c>
      <c r="M18" s="6">
        <v>29146.18</v>
      </c>
      <c r="N18" s="6">
        <v>34994.58</v>
      </c>
      <c r="O18" s="2"/>
    </row>
    <row r="19" spans="1:15" ht="11.25" customHeight="1">
      <c r="A19" s="2">
        <v>4</v>
      </c>
      <c r="B19" s="2" t="s">
        <v>16</v>
      </c>
      <c r="C19" s="6">
        <v>4985.39</v>
      </c>
      <c r="D19" s="6">
        <v>8023.5</v>
      </c>
      <c r="E19" s="6">
        <v>6436.84</v>
      </c>
      <c r="F19" s="6">
        <v>7167.07</v>
      </c>
      <c r="G19" s="6">
        <v>8979.11</v>
      </c>
      <c r="H19" s="6">
        <v>11719.73</v>
      </c>
      <c r="I19" s="6">
        <v>13648.98</v>
      </c>
      <c r="J19" s="6">
        <v>26242.79</v>
      </c>
      <c r="K19" s="6">
        <v>20779.07</v>
      </c>
      <c r="L19" s="6">
        <v>19997.72</v>
      </c>
      <c r="M19" s="6">
        <v>15382.87</v>
      </c>
      <c r="N19" s="6">
        <v>18874.54</v>
      </c>
      <c r="O19" s="2"/>
    </row>
    <row r="20" spans="1:15" ht="11.25" customHeight="1">
      <c r="A20" s="2">
        <v>5</v>
      </c>
      <c r="B20" s="2" t="s">
        <v>17</v>
      </c>
      <c r="C20" s="6">
        <v>5789.65</v>
      </c>
      <c r="D20" s="6">
        <v>10626.09</v>
      </c>
      <c r="E20" s="6">
        <v>8375.86</v>
      </c>
      <c r="F20" s="6">
        <v>10735.48</v>
      </c>
      <c r="G20" s="6">
        <v>14438.98</v>
      </c>
      <c r="H20" s="6">
        <v>16908.02</v>
      </c>
      <c r="I20" s="6">
        <v>21576.8</v>
      </c>
      <c r="J20" s="6">
        <v>20867.99</v>
      </c>
      <c r="K20" s="6">
        <v>19216.34</v>
      </c>
      <c r="L20" s="6">
        <v>18602.26</v>
      </c>
      <c r="M20" s="6">
        <v>11805.08</v>
      </c>
      <c r="N20" s="6">
        <v>16145.96</v>
      </c>
      <c r="O20" s="2"/>
    </row>
    <row r="21" spans="1:15" ht="11.25" customHeight="1">
      <c r="A21" s="2">
        <v>6</v>
      </c>
      <c r="B21" s="2" t="s">
        <v>18</v>
      </c>
      <c r="C21" s="6">
        <v>3368.22</v>
      </c>
      <c r="D21" s="6">
        <v>5391.11</v>
      </c>
      <c r="E21" s="6">
        <v>4513.98</v>
      </c>
      <c r="F21" s="6">
        <v>6191.19</v>
      </c>
      <c r="G21" s="6">
        <v>10167.92</v>
      </c>
      <c r="H21" s="6">
        <v>10863.92</v>
      </c>
      <c r="I21" s="6">
        <v>14385.9</v>
      </c>
      <c r="J21" s="6">
        <v>12405.31</v>
      </c>
      <c r="K21" s="6">
        <v>12035.68</v>
      </c>
      <c r="L21" s="6">
        <v>13180.64</v>
      </c>
      <c r="M21" s="6">
        <v>12035.68</v>
      </c>
      <c r="N21" s="6">
        <v>14127.27</v>
      </c>
      <c r="O21" s="2"/>
    </row>
    <row r="22" spans="1:15" ht="11.25" customHeight="1">
      <c r="A22" s="2">
        <v>7</v>
      </c>
      <c r="B22" s="2" t="s">
        <v>19</v>
      </c>
      <c r="C22" s="6">
        <v>1872.4</v>
      </c>
      <c r="D22" s="6">
        <v>2780.82</v>
      </c>
      <c r="E22" s="6">
        <v>2718.28</v>
      </c>
      <c r="F22" s="6">
        <v>3885.5</v>
      </c>
      <c r="G22" s="6">
        <v>4429.15</v>
      </c>
      <c r="H22" s="6">
        <v>7090.46</v>
      </c>
      <c r="I22" s="6">
        <v>7123.75</v>
      </c>
      <c r="J22" s="6">
        <v>7172.68</v>
      </c>
      <c r="K22" s="6">
        <v>8056.41</v>
      </c>
      <c r="L22" s="6">
        <v>8008.63</v>
      </c>
      <c r="M22" s="6">
        <v>8462.48</v>
      </c>
      <c r="N22" s="6">
        <v>10755.39</v>
      </c>
      <c r="O22" s="2"/>
    </row>
    <row r="23" spans="1:15" ht="11.25" customHeight="1">
      <c r="A23" s="2">
        <v>8</v>
      </c>
      <c r="B23" s="2" t="s">
        <v>20</v>
      </c>
      <c r="C23" s="6">
        <v>1320.94</v>
      </c>
      <c r="D23" s="6">
        <v>1906.27</v>
      </c>
      <c r="E23" s="6">
        <v>2538.71</v>
      </c>
      <c r="F23" s="6">
        <v>4238.65</v>
      </c>
      <c r="G23" s="6">
        <v>6772.88</v>
      </c>
      <c r="H23" s="6">
        <v>7086.81</v>
      </c>
      <c r="I23" s="6">
        <v>13859.64</v>
      </c>
      <c r="J23" s="6">
        <v>10240.63</v>
      </c>
      <c r="K23" s="6">
        <v>8686.85</v>
      </c>
      <c r="L23" s="6">
        <v>8373.41</v>
      </c>
      <c r="M23" s="6">
        <v>8091.3</v>
      </c>
      <c r="N23" s="6">
        <v>8306.23</v>
      </c>
      <c r="O23" s="2"/>
    </row>
    <row r="24" spans="1:15" ht="11.25" customHeight="1">
      <c r="A24" s="2">
        <v>9</v>
      </c>
      <c r="B24" s="2" t="s">
        <v>21</v>
      </c>
      <c r="C24" s="6">
        <v>1372.3</v>
      </c>
      <c r="D24" s="6">
        <v>1316.01</v>
      </c>
      <c r="E24" s="6">
        <v>1768.98</v>
      </c>
      <c r="F24" s="6">
        <v>1779.7</v>
      </c>
      <c r="G24" s="6">
        <v>2122.78</v>
      </c>
      <c r="H24" s="6">
        <v>2465.85</v>
      </c>
      <c r="I24" s="6">
        <v>2825.01</v>
      </c>
      <c r="J24" s="6">
        <v>2614.21</v>
      </c>
      <c r="K24" s="6">
        <v>2461.69</v>
      </c>
      <c r="L24" s="6">
        <v>3342.01</v>
      </c>
      <c r="M24" s="6">
        <v>4653.13</v>
      </c>
      <c r="N24" s="6">
        <v>7358.3</v>
      </c>
      <c r="O24" s="2"/>
    </row>
    <row r="25" spans="1:15" ht="11.25" customHeight="1">
      <c r="A25" s="2">
        <v>10</v>
      </c>
      <c r="B25" s="2" t="s">
        <v>22</v>
      </c>
      <c r="C25" s="6">
        <v>1210.57</v>
      </c>
      <c r="D25" s="6">
        <v>1950.31</v>
      </c>
      <c r="E25" s="6">
        <v>3405.99</v>
      </c>
      <c r="F25" s="6">
        <v>3093.01</v>
      </c>
      <c r="G25" s="6">
        <v>3700.56</v>
      </c>
      <c r="H25" s="6">
        <v>5523.23</v>
      </c>
      <c r="I25" s="6">
        <v>6885.63</v>
      </c>
      <c r="J25" s="6">
        <v>9655.5</v>
      </c>
      <c r="K25" s="6">
        <v>8797.78</v>
      </c>
      <c r="L25" s="6">
        <v>8485.32</v>
      </c>
      <c r="M25" s="6">
        <v>4908.91</v>
      </c>
      <c r="N25" s="6">
        <v>6596.13</v>
      </c>
      <c r="O25" s="2"/>
    </row>
    <row r="26" spans="1:15" ht="11.25" customHeight="1">
      <c r="A26" s="2">
        <v>11</v>
      </c>
      <c r="B26" s="2" t="s">
        <v>23</v>
      </c>
      <c r="C26" s="6">
        <v>891.88</v>
      </c>
      <c r="D26" s="6">
        <v>885.24</v>
      </c>
      <c r="E26" s="6">
        <v>779.01</v>
      </c>
      <c r="F26" s="6">
        <v>1018.03</v>
      </c>
      <c r="G26" s="6">
        <v>1237.13</v>
      </c>
      <c r="H26" s="6">
        <v>2733.19</v>
      </c>
      <c r="I26" s="6">
        <v>3961.5</v>
      </c>
      <c r="J26" s="6">
        <v>4560.48</v>
      </c>
      <c r="K26" s="6">
        <v>5040.27</v>
      </c>
      <c r="L26" s="6">
        <v>5834.49</v>
      </c>
      <c r="M26" s="6">
        <v>6640.93</v>
      </c>
      <c r="N26" s="6">
        <v>6535.59</v>
      </c>
      <c r="O26" s="2"/>
    </row>
    <row r="27" spans="1:15" ht="11.25" customHeight="1">
      <c r="A27" s="2">
        <v>12</v>
      </c>
      <c r="B27" s="2" t="s">
        <v>24</v>
      </c>
      <c r="C27" s="6">
        <v>1212.39</v>
      </c>
      <c r="D27" s="6">
        <v>1824.89</v>
      </c>
      <c r="E27" s="6">
        <v>1246.72</v>
      </c>
      <c r="F27" s="6">
        <v>1808.03</v>
      </c>
      <c r="G27" s="6">
        <v>2462.49</v>
      </c>
      <c r="H27" s="6">
        <v>2953.95</v>
      </c>
      <c r="I27" s="6">
        <v>3579.4</v>
      </c>
      <c r="J27" s="6">
        <v>2557.01</v>
      </c>
      <c r="K27" s="6">
        <v>2590.27</v>
      </c>
      <c r="L27" s="6">
        <v>3268.99</v>
      </c>
      <c r="M27" s="6">
        <v>3312.8</v>
      </c>
      <c r="N27" s="6">
        <v>5853.31</v>
      </c>
      <c r="O27" s="2"/>
    </row>
    <row r="28" spans="1:15" ht="11.25" customHeight="1">
      <c r="A28" s="2">
        <v>13</v>
      </c>
      <c r="B28" s="2" t="s">
        <v>25</v>
      </c>
      <c r="C28" s="6">
        <v>1802.76</v>
      </c>
      <c r="D28" s="6">
        <v>2149.67</v>
      </c>
      <c r="E28" s="6">
        <v>2257.72</v>
      </c>
      <c r="F28" s="6">
        <v>2894.66</v>
      </c>
      <c r="G28" s="6">
        <v>3127.82</v>
      </c>
      <c r="H28" s="6">
        <v>2581.88</v>
      </c>
      <c r="I28" s="6">
        <v>5004.52</v>
      </c>
      <c r="J28" s="6">
        <v>2935.2</v>
      </c>
      <c r="K28" s="6">
        <v>3688.38</v>
      </c>
      <c r="L28" s="6">
        <v>4262.12</v>
      </c>
      <c r="M28" s="6">
        <v>3773.89</v>
      </c>
      <c r="N28" s="6">
        <v>4607.65</v>
      </c>
      <c r="O28" s="2"/>
    </row>
    <row r="29" spans="1:15" ht="11.25" customHeight="1">
      <c r="A29" s="2">
        <v>14</v>
      </c>
      <c r="B29" s="2" t="s">
        <v>26</v>
      </c>
      <c r="C29" s="6">
        <v>50.3</v>
      </c>
      <c r="D29" s="6">
        <v>87.95</v>
      </c>
      <c r="E29" s="6">
        <v>99.86</v>
      </c>
      <c r="F29" s="6">
        <v>118.52</v>
      </c>
      <c r="G29" s="6">
        <v>128.08</v>
      </c>
      <c r="H29" s="6">
        <v>1059.99</v>
      </c>
      <c r="I29" s="6">
        <v>1608.65</v>
      </c>
      <c r="J29" s="6">
        <v>1294.43</v>
      </c>
      <c r="K29" s="6">
        <v>1607.96</v>
      </c>
      <c r="L29" s="6">
        <v>1755.3</v>
      </c>
      <c r="M29" s="6">
        <v>1963.5</v>
      </c>
      <c r="N29" s="6">
        <v>4586.99</v>
      </c>
      <c r="O29" s="2"/>
    </row>
    <row r="30" spans="1:15" ht="11.25" customHeight="1">
      <c r="A30" s="2">
        <v>15</v>
      </c>
      <c r="B30" s="2" t="s">
        <v>27</v>
      </c>
      <c r="C30" s="6">
        <v>725.49</v>
      </c>
      <c r="D30" s="6">
        <v>1040.63</v>
      </c>
      <c r="E30" s="6">
        <v>948.86</v>
      </c>
      <c r="F30" s="6">
        <v>1276.62</v>
      </c>
      <c r="G30" s="6">
        <v>2439.58</v>
      </c>
      <c r="H30" s="6">
        <v>2673.49</v>
      </c>
      <c r="I30" s="6">
        <v>4495.48</v>
      </c>
      <c r="J30" s="6">
        <v>5283.13</v>
      </c>
      <c r="K30" s="6">
        <v>5956.46</v>
      </c>
      <c r="L30" s="6">
        <v>5539.06</v>
      </c>
      <c r="M30" s="6">
        <v>3823.72</v>
      </c>
      <c r="N30" s="6">
        <v>4536.67</v>
      </c>
      <c r="O30" s="2"/>
    </row>
    <row r="31" spans="1:15" ht="11.25" customHeight="1">
      <c r="A31" s="2">
        <v>16</v>
      </c>
      <c r="B31" s="2" t="s">
        <v>28</v>
      </c>
      <c r="C31" s="6">
        <v>623.35</v>
      </c>
      <c r="D31" s="6">
        <v>1405.82</v>
      </c>
      <c r="E31" s="6">
        <v>1162.16</v>
      </c>
      <c r="F31" s="6">
        <v>839.14</v>
      </c>
      <c r="G31" s="6">
        <v>1091.78</v>
      </c>
      <c r="H31" s="6">
        <v>2093.33</v>
      </c>
      <c r="I31" s="6">
        <v>3807.7</v>
      </c>
      <c r="J31" s="6">
        <v>2426.06</v>
      </c>
      <c r="K31" s="6">
        <v>2426.06</v>
      </c>
      <c r="L31" s="6">
        <v>2792.37</v>
      </c>
      <c r="M31" s="6">
        <v>2794.13</v>
      </c>
      <c r="N31" s="6">
        <v>3817.78</v>
      </c>
      <c r="O31" s="2"/>
    </row>
    <row r="32" spans="1:15" ht="11.25" customHeight="1">
      <c r="A32" s="2">
        <v>17</v>
      </c>
      <c r="B32" s="2" t="s">
        <v>29</v>
      </c>
      <c r="C32" s="6">
        <v>344.5</v>
      </c>
      <c r="D32" s="6">
        <v>593.09</v>
      </c>
      <c r="E32" s="6">
        <v>657.08</v>
      </c>
      <c r="F32" s="6">
        <v>699.19</v>
      </c>
      <c r="G32" s="6">
        <v>876.49</v>
      </c>
      <c r="H32" s="6">
        <v>1133.36</v>
      </c>
      <c r="I32" s="6">
        <v>1650.06</v>
      </c>
      <c r="J32" s="6">
        <v>1332.08</v>
      </c>
      <c r="K32" s="6">
        <v>1402.3</v>
      </c>
      <c r="L32" s="6">
        <v>1719.06</v>
      </c>
      <c r="M32" s="6">
        <v>2245.23</v>
      </c>
      <c r="N32" s="6">
        <v>3247.1</v>
      </c>
      <c r="O32" s="2"/>
    </row>
    <row r="33" spans="1:15" ht="11.25" customHeight="1">
      <c r="A33" s="2">
        <v>18</v>
      </c>
      <c r="B33" s="2" t="s">
        <v>30</v>
      </c>
      <c r="C33" s="6">
        <v>115.02</v>
      </c>
      <c r="D33" s="6">
        <v>319.68</v>
      </c>
      <c r="E33" s="6">
        <v>291.45</v>
      </c>
      <c r="F33" s="6">
        <v>210.83</v>
      </c>
      <c r="G33" s="6">
        <v>313.73</v>
      </c>
      <c r="H33" s="6">
        <v>1686.11</v>
      </c>
      <c r="I33" s="6">
        <v>4614.01</v>
      </c>
      <c r="J33" s="6">
        <v>3709.38</v>
      </c>
      <c r="K33" s="6">
        <v>2583.32</v>
      </c>
      <c r="L33" s="6">
        <v>2605.55</v>
      </c>
      <c r="M33" s="6">
        <v>2494.34</v>
      </c>
      <c r="N33" s="6">
        <v>3066.29</v>
      </c>
      <c r="O33" s="2"/>
    </row>
    <row r="34" spans="1:15" ht="11.25" customHeight="1">
      <c r="A34" s="2">
        <v>19</v>
      </c>
      <c r="B34" s="2" t="s">
        <v>31</v>
      </c>
      <c r="C34" s="6">
        <v>260.41</v>
      </c>
      <c r="D34" s="6">
        <v>717.51</v>
      </c>
      <c r="E34" s="6">
        <v>590.81</v>
      </c>
      <c r="F34" s="6">
        <v>583.06</v>
      </c>
      <c r="G34" s="6">
        <v>727.85</v>
      </c>
      <c r="H34" s="6">
        <v>1207.48</v>
      </c>
      <c r="I34" s="6">
        <v>1574.64</v>
      </c>
      <c r="J34" s="6">
        <v>900.86</v>
      </c>
      <c r="K34" s="6">
        <v>836.33</v>
      </c>
      <c r="L34" s="6">
        <v>1081.8</v>
      </c>
      <c r="M34" s="6">
        <v>1532.16</v>
      </c>
      <c r="N34" s="6">
        <v>2949.72</v>
      </c>
      <c r="O34" s="2"/>
    </row>
    <row r="35" spans="1:15" ht="11.25" customHeight="1">
      <c r="A35" s="2">
        <v>20</v>
      </c>
      <c r="B35" s="2" t="s">
        <v>32</v>
      </c>
      <c r="C35" s="6">
        <v>623.73</v>
      </c>
      <c r="D35" s="6">
        <v>1142.95</v>
      </c>
      <c r="E35" s="6">
        <v>1009.77</v>
      </c>
      <c r="F35" s="6">
        <v>1042.59</v>
      </c>
      <c r="G35" s="6">
        <v>1689.66</v>
      </c>
      <c r="H35" s="6">
        <v>2149.43</v>
      </c>
      <c r="I35" s="6">
        <v>2458.56</v>
      </c>
      <c r="J35" s="6">
        <v>3726.39</v>
      </c>
      <c r="K35" s="6">
        <v>2733.02</v>
      </c>
      <c r="L35" s="6">
        <v>2472.45</v>
      </c>
      <c r="M35" s="6">
        <v>1788.93</v>
      </c>
      <c r="N35" s="6">
        <v>2471.98</v>
      </c>
      <c r="O35" s="2"/>
    </row>
    <row r="36" spans="1:15" ht="11.25" customHeight="1">
      <c r="A36" s="2">
        <v>21</v>
      </c>
      <c r="B36" s="2" t="s">
        <v>33</v>
      </c>
      <c r="C36" s="6">
        <v>371.26</v>
      </c>
      <c r="D36" s="6">
        <v>643.75</v>
      </c>
      <c r="E36" s="6">
        <v>878.7</v>
      </c>
      <c r="F36" s="6">
        <v>862.51</v>
      </c>
      <c r="G36" s="6">
        <v>1318.72</v>
      </c>
      <c r="H36" s="6">
        <v>1586.54</v>
      </c>
      <c r="I36" s="6">
        <v>1161.61</v>
      </c>
      <c r="J36" s="6">
        <v>2315.81</v>
      </c>
      <c r="K36" s="6">
        <v>1925.3</v>
      </c>
      <c r="L36" s="6">
        <v>2253</v>
      </c>
      <c r="M36" s="6">
        <v>2302.34</v>
      </c>
      <c r="N36" s="6">
        <v>2459.6</v>
      </c>
      <c r="O36" s="2"/>
    </row>
    <row r="37" spans="1:15" ht="11.25" customHeight="1">
      <c r="A37" s="2">
        <v>22</v>
      </c>
      <c r="B37" s="2" t="s">
        <v>34</v>
      </c>
      <c r="C37" s="6">
        <v>530.31</v>
      </c>
      <c r="D37" s="6">
        <v>1148.8</v>
      </c>
      <c r="E37" s="6">
        <v>898.19</v>
      </c>
      <c r="F37" s="6">
        <v>1110.2</v>
      </c>
      <c r="G37" s="6">
        <v>1438.42</v>
      </c>
      <c r="H37" s="6">
        <v>1469.33</v>
      </c>
      <c r="I37" s="6">
        <v>1400.4</v>
      </c>
      <c r="J37" s="6">
        <v>987.71</v>
      </c>
      <c r="K37" s="6">
        <v>1228.59</v>
      </c>
      <c r="L37" s="6">
        <v>1181.98</v>
      </c>
      <c r="M37" s="6">
        <v>1403.49</v>
      </c>
      <c r="N37" s="6">
        <v>2038.96</v>
      </c>
      <c r="O37" s="2"/>
    </row>
    <row r="38" spans="1:15" ht="11.25" customHeight="1">
      <c r="A38" s="2">
        <v>23</v>
      </c>
      <c r="B38" s="2" t="s">
        <v>35</v>
      </c>
      <c r="C38" s="6">
        <v>681.21</v>
      </c>
      <c r="D38" s="6">
        <v>814.8</v>
      </c>
      <c r="E38" s="6">
        <v>589.74</v>
      </c>
      <c r="F38" s="6">
        <v>938.47</v>
      </c>
      <c r="G38" s="6">
        <v>1435.7</v>
      </c>
      <c r="H38" s="6">
        <v>1707.4</v>
      </c>
      <c r="I38" s="6">
        <v>2608.71</v>
      </c>
      <c r="J38" s="6">
        <v>2012.74</v>
      </c>
      <c r="K38" s="6">
        <v>1818.85</v>
      </c>
      <c r="L38" s="6">
        <v>1976.83</v>
      </c>
      <c r="M38" s="6">
        <v>1369.09</v>
      </c>
      <c r="N38" s="6">
        <v>1725.67</v>
      </c>
      <c r="O38" s="2"/>
    </row>
    <row r="39" spans="1:15" ht="11.25" customHeight="1">
      <c r="A39" s="2">
        <v>24</v>
      </c>
      <c r="B39" s="2" t="s">
        <v>36</v>
      </c>
      <c r="C39" s="6">
        <v>414.83</v>
      </c>
      <c r="D39" s="6">
        <v>622.8</v>
      </c>
      <c r="E39" s="6">
        <v>586.89</v>
      </c>
      <c r="F39" s="6">
        <v>716.53</v>
      </c>
      <c r="G39" s="6">
        <v>1195.57</v>
      </c>
      <c r="H39" s="6">
        <v>1389.43</v>
      </c>
      <c r="I39" s="6">
        <v>1949.15</v>
      </c>
      <c r="J39" s="6">
        <v>2704.5</v>
      </c>
      <c r="K39" s="6">
        <v>1969.45</v>
      </c>
      <c r="L39" s="6">
        <v>1896.18</v>
      </c>
      <c r="M39" s="6">
        <v>1314.72</v>
      </c>
      <c r="N39" s="6">
        <v>1567.81</v>
      </c>
      <c r="O39" s="2"/>
    </row>
    <row r="40" spans="1:15" ht="11.25" customHeight="1">
      <c r="A40" s="2">
        <v>25</v>
      </c>
      <c r="B40" s="2" t="s">
        <v>37</v>
      </c>
      <c r="C40" s="6">
        <v>333.6</v>
      </c>
      <c r="D40" s="6">
        <v>695.62</v>
      </c>
      <c r="E40" s="6">
        <v>572.03</v>
      </c>
      <c r="F40" s="6">
        <v>540.29</v>
      </c>
      <c r="G40" s="6">
        <v>644.97</v>
      </c>
      <c r="H40" s="6">
        <v>974.35</v>
      </c>
      <c r="I40" s="6">
        <v>1268.74</v>
      </c>
      <c r="J40" s="6">
        <v>894.95</v>
      </c>
      <c r="K40" s="6">
        <v>918.05</v>
      </c>
      <c r="L40" s="6">
        <v>967.7</v>
      </c>
      <c r="M40" s="6">
        <v>1324.19</v>
      </c>
      <c r="N40" s="6">
        <v>1559.47</v>
      </c>
      <c r="O40" s="2"/>
    </row>
    <row r="41" spans="1:15" ht="11.25" customHeight="1">
      <c r="A41" s="2">
        <v>26</v>
      </c>
      <c r="B41" s="2" t="s">
        <v>38</v>
      </c>
      <c r="C41" s="6">
        <v>79.33</v>
      </c>
      <c r="D41" s="6">
        <v>68.05</v>
      </c>
      <c r="E41" s="6">
        <v>43.63</v>
      </c>
      <c r="F41" s="6">
        <v>71.67</v>
      </c>
      <c r="G41" s="6">
        <v>81.99</v>
      </c>
      <c r="H41" s="6">
        <v>447.21</v>
      </c>
      <c r="I41" s="6">
        <v>988.91</v>
      </c>
      <c r="J41" s="6">
        <v>1379.19</v>
      </c>
      <c r="K41" s="6">
        <v>1486.41</v>
      </c>
      <c r="L41" s="6">
        <v>1408.03</v>
      </c>
      <c r="M41" s="6">
        <v>958.4</v>
      </c>
      <c r="N41" s="6">
        <v>1504.16</v>
      </c>
      <c r="O41" s="2"/>
    </row>
    <row r="42" spans="1:15" ht="11.25" customHeight="1">
      <c r="A42" s="2">
        <v>27</v>
      </c>
      <c r="B42" s="2" t="s">
        <v>39</v>
      </c>
      <c r="C42" s="6">
        <v>295.13</v>
      </c>
      <c r="D42" s="6">
        <v>518.76</v>
      </c>
      <c r="E42" s="6">
        <v>479.91</v>
      </c>
      <c r="F42" s="6">
        <v>577.85</v>
      </c>
      <c r="G42" s="6">
        <v>620.29</v>
      </c>
      <c r="H42" s="6">
        <v>832.5</v>
      </c>
      <c r="I42" s="6">
        <v>841.03</v>
      </c>
      <c r="J42" s="6">
        <v>760.52</v>
      </c>
      <c r="K42" s="6">
        <v>627.75</v>
      </c>
      <c r="L42" s="6">
        <v>814.84</v>
      </c>
      <c r="M42" s="6">
        <v>1145.12</v>
      </c>
      <c r="N42" s="6">
        <v>1499.3</v>
      </c>
      <c r="O42" s="2"/>
    </row>
    <row r="43" spans="1:15" ht="11.25" customHeight="1">
      <c r="A43" s="2">
        <v>28</v>
      </c>
      <c r="B43" s="2" t="s">
        <v>40</v>
      </c>
      <c r="C43" s="6">
        <v>285.68</v>
      </c>
      <c r="D43" s="6">
        <v>379.22</v>
      </c>
      <c r="E43" s="6">
        <v>377.34</v>
      </c>
      <c r="F43" s="6">
        <v>376.71</v>
      </c>
      <c r="G43" s="6">
        <v>433.21</v>
      </c>
      <c r="H43" s="6">
        <v>636.64</v>
      </c>
      <c r="I43" s="6">
        <v>774.76</v>
      </c>
      <c r="J43" s="6">
        <v>756.33</v>
      </c>
      <c r="K43" s="6">
        <v>752.15</v>
      </c>
      <c r="L43" s="6">
        <v>760.5</v>
      </c>
      <c r="M43" s="6">
        <v>606.73</v>
      </c>
      <c r="N43" s="6">
        <v>1484.45</v>
      </c>
      <c r="O43" s="2"/>
    </row>
    <row r="44" spans="1:15" ht="11.25" customHeight="1">
      <c r="A44" s="2">
        <v>29</v>
      </c>
      <c r="B44" s="2" t="s">
        <v>41</v>
      </c>
      <c r="C44" s="6">
        <v>136.08</v>
      </c>
      <c r="D44" s="6">
        <v>205.78</v>
      </c>
      <c r="E44" s="6">
        <v>194.5</v>
      </c>
      <c r="F44" s="6">
        <v>225.7</v>
      </c>
      <c r="G44" s="6">
        <v>336.56</v>
      </c>
      <c r="H44" s="6">
        <v>524.57</v>
      </c>
      <c r="I44" s="6">
        <v>675.81</v>
      </c>
      <c r="J44" s="6">
        <v>655.6</v>
      </c>
      <c r="K44" s="6">
        <v>769.26</v>
      </c>
      <c r="L44" s="6">
        <v>874.16</v>
      </c>
      <c r="M44" s="6">
        <v>1065.51</v>
      </c>
      <c r="N44" s="6">
        <v>1426.05</v>
      </c>
      <c r="O44" s="2"/>
    </row>
    <row r="45" spans="1:15" ht="11.25" customHeight="1">
      <c r="A45" s="2">
        <v>30</v>
      </c>
      <c r="B45" s="2" t="s">
        <v>42</v>
      </c>
      <c r="C45" s="6">
        <v>274.15</v>
      </c>
      <c r="D45" s="6">
        <v>504.62</v>
      </c>
      <c r="E45" s="6">
        <v>419.32</v>
      </c>
      <c r="F45" s="6">
        <v>367.26</v>
      </c>
      <c r="G45" s="6">
        <v>660.78</v>
      </c>
      <c r="H45" s="6">
        <v>775.01</v>
      </c>
      <c r="I45" s="6">
        <v>1247.48</v>
      </c>
      <c r="J45" s="6">
        <v>960.23</v>
      </c>
      <c r="K45" s="6">
        <v>805.05</v>
      </c>
      <c r="L45" s="6">
        <v>1341.7</v>
      </c>
      <c r="M45" s="6">
        <v>1193.99</v>
      </c>
      <c r="N45" s="6">
        <v>1383.25</v>
      </c>
      <c r="O45" s="2"/>
    </row>
    <row r="46" spans="1:15" ht="11.25" customHeight="1">
      <c r="A46" s="2">
        <v>31</v>
      </c>
      <c r="B46" s="2" t="s">
        <v>43</v>
      </c>
      <c r="C46" s="6">
        <v>226.08</v>
      </c>
      <c r="D46" s="6">
        <v>376.79</v>
      </c>
      <c r="E46" s="6">
        <v>338.02</v>
      </c>
      <c r="F46" s="6">
        <v>349.49</v>
      </c>
      <c r="G46" s="6">
        <v>454.34</v>
      </c>
      <c r="H46" s="6">
        <v>701.71</v>
      </c>
      <c r="I46" s="6">
        <v>972.05</v>
      </c>
      <c r="J46" s="6">
        <v>735.99</v>
      </c>
      <c r="K46" s="6">
        <v>835.94</v>
      </c>
      <c r="L46" s="6">
        <v>823.22</v>
      </c>
      <c r="M46" s="6">
        <v>968.24</v>
      </c>
      <c r="N46" s="6">
        <v>1326.97</v>
      </c>
      <c r="O46" s="2"/>
    </row>
    <row r="47" spans="1:15" ht="11.25" customHeight="1">
      <c r="A47" s="2">
        <v>32</v>
      </c>
      <c r="B47" s="2" t="s">
        <v>44</v>
      </c>
      <c r="C47" s="6">
        <v>161.53</v>
      </c>
      <c r="D47" s="6">
        <v>450.06</v>
      </c>
      <c r="E47" s="6">
        <v>470.14</v>
      </c>
      <c r="F47" s="6">
        <v>423.29</v>
      </c>
      <c r="G47" s="6">
        <v>396.52</v>
      </c>
      <c r="H47" s="6">
        <v>640.8</v>
      </c>
      <c r="I47" s="6">
        <v>968.72</v>
      </c>
      <c r="J47" s="6">
        <v>737.71</v>
      </c>
      <c r="K47" s="6">
        <v>656.98</v>
      </c>
      <c r="L47" s="6">
        <v>804.52</v>
      </c>
      <c r="M47" s="6">
        <v>999.38</v>
      </c>
      <c r="N47" s="6">
        <v>1308.39</v>
      </c>
      <c r="O47" s="2"/>
    </row>
    <row r="48" spans="1:15" ht="11.25" customHeight="1">
      <c r="A48" s="2">
        <v>33</v>
      </c>
      <c r="B48" s="2" t="s">
        <v>45</v>
      </c>
      <c r="C48" s="6">
        <v>25.84</v>
      </c>
      <c r="D48" s="6">
        <v>9.12</v>
      </c>
      <c r="E48" s="6">
        <v>4.68</v>
      </c>
      <c r="F48" s="6">
        <v>34.65</v>
      </c>
      <c r="G48" s="6">
        <v>59.58</v>
      </c>
      <c r="H48" s="6">
        <v>168.41</v>
      </c>
      <c r="I48" s="6">
        <v>312.5</v>
      </c>
      <c r="J48" s="6">
        <v>347.99</v>
      </c>
      <c r="K48" s="6">
        <v>445.1</v>
      </c>
      <c r="L48" s="6">
        <v>939.97</v>
      </c>
      <c r="M48" s="6">
        <v>1163.99</v>
      </c>
      <c r="N48" s="6">
        <v>1271.38</v>
      </c>
      <c r="O48" s="2"/>
    </row>
    <row r="49" spans="1:15" ht="11.25" customHeight="1">
      <c r="A49" s="2">
        <v>34</v>
      </c>
      <c r="B49" s="2" t="s">
        <v>46</v>
      </c>
      <c r="C49" s="6">
        <v>24.82</v>
      </c>
      <c r="D49" s="6">
        <v>24.34</v>
      </c>
      <c r="E49" s="6">
        <v>91.04</v>
      </c>
      <c r="F49" s="6">
        <v>306.1</v>
      </c>
      <c r="G49" s="6">
        <v>382.62</v>
      </c>
      <c r="H49" s="6">
        <v>524.54</v>
      </c>
      <c r="I49" s="6">
        <v>960.03</v>
      </c>
      <c r="J49" s="6">
        <v>972.3</v>
      </c>
      <c r="K49" s="6">
        <v>659.77</v>
      </c>
      <c r="L49" s="6">
        <v>680.61</v>
      </c>
      <c r="M49" s="6">
        <v>951</v>
      </c>
      <c r="N49" s="6">
        <v>1133.89</v>
      </c>
      <c r="O49" s="2"/>
    </row>
    <row r="50" spans="1:15" ht="11.25" customHeight="1">
      <c r="A50" s="2">
        <v>35</v>
      </c>
      <c r="B50" s="2" t="s">
        <v>47</v>
      </c>
      <c r="C50" s="6">
        <v>176.87</v>
      </c>
      <c r="D50" s="6">
        <v>184.26</v>
      </c>
      <c r="E50" s="6">
        <v>213.83</v>
      </c>
      <c r="F50" s="6">
        <v>221.75</v>
      </c>
      <c r="G50" s="6">
        <v>213.67</v>
      </c>
      <c r="H50" s="6">
        <v>401.66</v>
      </c>
      <c r="I50" s="6">
        <v>1017.69</v>
      </c>
      <c r="J50" s="6">
        <v>916.76</v>
      </c>
      <c r="K50" s="6">
        <v>1565.88</v>
      </c>
      <c r="L50" s="6">
        <v>1335.18</v>
      </c>
      <c r="M50" s="6">
        <v>978.98</v>
      </c>
      <c r="N50" s="6">
        <v>1088.95</v>
      </c>
      <c r="O50" s="2"/>
    </row>
    <row r="51" spans="1:15" ht="11.25" customHeight="1">
      <c r="A51" s="2">
        <v>36</v>
      </c>
      <c r="B51" s="2" t="s">
        <v>48</v>
      </c>
      <c r="C51" s="6">
        <v>70.99</v>
      </c>
      <c r="D51" s="6">
        <v>153.71</v>
      </c>
      <c r="E51" s="6">
        <v>147.92</v>
      </c>
      <c r="F51" s="6">
        <v>142.7</v>
      </c>
      <c r="G51" s="6">
        <v>129.28</v>
      </c>
      <c r="H51" s="6">
        <v>358</v>
      </c>
      <c r="I51" s="6">
        <v>548.18</v>
      </c>
      <c r="J51" s="6">
        <v>372.28</v>
      </c>
      <c r="K51" s="6">
        <v>485.85</v>
      </c>
      <c r="L51" s="6">
        <v>592</v>
      </c>
      <c r="M51" s="6">
        <v>727.25</v>
      </c>
      <c r="N51" s="6">
        <v>1001.56</v>
      </c>
      <c r="O51" s="2"/>
    </row>
    <row r="52" spans="1:15" ht="11.25" customHeight="1">
      <c r="A52" s="2">
        <v>37</v>
      </c>
      <c r="B52" s="2" t="s">
        <v>49</v>
      </c>
      <c r="C52" s="6">
        <v>115.01</v>
      </c>
      <c r="D52" s="6">
        <v>169.49</v>
      </c>
      <c r="E52" s="6">
        <v>180.3</v>
      </c>
      <c r="F52" s="6">
        <v>217.09</v>
      </c>
      <c r="G52" s="6">
        <v>432.73</v>
      </c>
      <c r="H52" s="6">
        <v>551.73</v>
      </c>
      <c r="I52" s="6">
        <v>596.8</v>
      </c>
      <c r="J52" s="6">
        <v>533.4</v>
      </c>
      <c r="K52" s="6">
        <v>720</v>
      </c>
      <c r="L52" s="6">
        <v>908.4</v>
      </c>
      <c r="M52" s="6">
        <v>598.61</v>
      </c>
      <c r="N52" s="6">
        <v>796.08</v>
      </c>
      <c r="O52" s="2"/>
    </row>
    <row r="53" spans="1:15" ht="11.25" customHeight="1">
      <c r="A53" s="2">
        <v>38</v>
      </c>
      <c r="B53" s="2" t="s">
        <v>50</v>
      </c>
      <c r="C53" s="6">
        <v>109.91</v>
      </c>
      <c r="D53" s="6">
        <v>281.63</v>
      </c>
      <c r="E53" s="6">
        <v>404.62</v>
      </c>
      <c r="F53" s="6">
        <v>346.37</v>
      </c>
      <c r="G53" s="6">
        <v>319.61</v>
      </c>
      <c r="H53" s="6">
        <v>531.25</v>
      </c>
      <c r="I53" s="6">
        <v>482.4</v>
      </c>
      <c r="J53" s="6">
        <v>356.11</v>
      </c>
      <c r="K53" s="6">
        <v>309.88</v>
      </c>
      <c r="L53" s="6">
        <v>367.81</v>
      </c>
      <c r="M53" s="6">
        <v>366.56</v>
      </c>
      <c r="N53" s="6">
        <v>691.48</v>
      </c>
      <c r="O53" s="2"/>
    </row>
    <row r="54" spans="1:15" ht="11.25" customHeight="1">
      <c r="A54" s="2">
        <v>39</v>
      </c>
      <c r="B54" s="2" t="s">
        <v>51</v>
      </c>
      <c r="C54" s="6">
        <v>179.53</v>
      </c>
      <c r="D54" s="6">
        <v>169.41</v>
      </c>
      <c r="E54" s="6">
        <v>109.29</v>
      </c>
      <c r="F54" s="6">
        <v>132.87</v>
      </c>
      <c r="G54" s="6">
        <v>146.16</v>
      </c>
      <c r="H54" s="6">
        <v>225.88</v>
      </c>
      <c r="I54" s="6">
        <v>274.23</v>
      </c>
      <c r="J54" s="6">
        <v>338.99</v>
      </c>
      <c r="K54" s="6">
        <v>437.55</v>
      </c>
      <c r="L54" s="6">
        <v>559.51</v>
      </c>
      <c r="M54" s="6">
        <v>513.47</v>
      </c>
      <c r="N54" s="6">
        <v>619.65</v>
      </c>
      <c r="O54" s="2"/>
    </row>
    <row r="55" spans="1:15" ht="11.25" customHeight="1">
      <c r="A55" s="2">
        <v>40</v>
      </c>
      <c r="B55" s="2" t="s">
        <v>52</v>
      </c>
      <c r="C55" s="6">
        <v>183.06</v>
      </c>
      <c r="D55" s="6">
        <v>255.62</v>
      </c>
      <c r="E55" s="6">
        <v>261.36</v>
      </c>
      <c r="F55" s="6">
        <v>289.79</v>
      </c>
      <c r="G55" s="6">
        <v>344.83</v>
      </c>
      <c r="H55" s="6">
        <v>539.94</v>
      </c>
      <c r="I55" s="6">
        <v>847.59</v>
      </c>
      <c r="J55" s="6">
        <v>650.89</v>
      </c>
      <c r="K55" s="6">
        <v>481.23</v>
      </c>
      <c r="L55" s="6">
        <v>482.53</v>
      </c>
      <c r="M55" s="6">
        <v>512.47</v>
      </c>
      <c r="N55" s="6">
        <v>616.18</v>
      </c>
      <c r="O55" s="2"/>
    </row>
    <row r="56" spans="1:15" ht="11.25" customHeight="1">
      <c r="A56" s="2">
        <v>41</v>
      </c>
      <c r="B56" s="2" t="s">
        <v>53</v>
      </c>
      <c r="C56" s="6">
        <v>129.23</v>
      </c>
      <c r="D56" s="6">
        <v>154.52</v>
      </c>
      <c r="E56" s="6">
        <v>148.7</v>
      </c>
      <c r="F56" s="6">
        <v>142.02</v>
      </c>
      <c r="G56" s="6">
        <v>205.52</v>
      </c>
      <c r="H56" s="6">
        <v>253.46</v>
      </c>
      <c r="I56" s="6">
        <v>378.29</v>
      </c>
      <c r="J56" s="6">
        <v>290.19</v>
      </c>
      <c r="K56" s="6">
        <v>427.16</v>
      </c>
      <c r="L56" s="6">
        <v>449.85</v>
      </c>
      <c r="M56" s="6">
        <v>420.7</v>
      </c>
      <c r="N56" s="6">
        <v>570.29</v>
      </c>
      <c r="O56" s="2"/>
    </row>
    <row r="57" spans="1:15" ht="11.25" customHeight="1">
      <c r="A57" s="2">
        <v>42</v>
      </c>
      <c r="B57" s="2" t="s">
        <v>54</v>
      </c>
      <c r="C57" s="6">
        <v>256.17</v>
      </c>
      <c r="D57" s="6">
        <v>347.45</v>
      </c>
      <c r="E57" s="6">
        <v>322.49</v>
      </c>
      <c r="F57" s="6">
        <v>373.52</v>
      </c>
      <c r="G57" s="6">
        <v>489.8</v>
      </c>
      <c r="H57" s="6">
        <v>377.63</v>
      </c>
      <c r="I57" s="6">
        <v>472.98</v>
      </c>
      <c r="J57" s="6">
        <v>492.81</v>
      </c>
      <c r="K57" s="6">
        <v>465.19</v>
      </c>
      <c r="L57" s="6">
        <v>564.11</v>
      </c>
      <c r="M57" s="6">
        <v>558.22</v>
      </c>
      <c r="N57" s="6">
        <v>566.47</v>
      </c>
      <c r="O57" s="2"/>
    </row>
    <row r="58" spans="1:15" ht="11.25" customHeight="1">
      <c r="A58" s="2">
        <v>43</v>
      </c>
      <c r="B58" s="2" t="s">
        <v>55</v>
      </c>
      <c r="C58" s="6">
        <v>19.43</v>
      </c>
      <c r="D58" s="6">
        <v>48.96</v>
      </c>
      <c r="E58" s="6">
        <v>56.39</v>
      </c>
      <c r="F58" s="6">
        <v>46.6</v>
      </c>
      <c r="G58" s="6">
        <v>45.15</v>
      </c>
      <c r="H58" s="6">
        <v>148.96</v>
      </c>
      <c r="I58" s="6">
        <v>475.09</v>
      </c>
      <c r="J58" s="6">
        <v>528.31</v>
      </c>
      <c r="K58" s="6">
        <v>377.88</v>
      </c>
      <c r="L58" s="6">
        <v>490.7</v>
      </c>
      <c r="M58" s="6">
        <v>360.86</v>
      </c>
      <c r="N58" s="6">
        <v>530.1</v>
      </c>
      <c r="O58" s="2"/>
    </row>
    <row r="59" spans="1:15" ht="11.25" customHeight="1">
      <c r="A59" s="2">
        <v>44</v>
      </c>
      <c r="B59" s="2" t="s">
        <v>56</v>
      </c>
      <c r="C59" s="6">
        <v>120.71</v>
      </c>
      <c r="D59" s="6">
        <v>182.16</v>
      </c>
      <c r="E59" s="6">
        <v>188.37</v>
      </c>
      <c r="F59" s="6">
        <v>208.49</v>
      </c>
      <c r="G59" s="6">
        <v>250.74</v>
      </c>
      <c r="H59" s="6">
        <v>371.26</v>
      </c>
      <c r="I59" s="6">
        <v>502.93</v>
      </c>
      <c r="J59" s="6">
        <v>486.86</v>
      </c>
      <c r="K59" s="6">
        <v>398.62</v>
      </c>
      <c r="L59" s="6">
        <v>426.01</v>
      </c>
      <c r="M59" s="6">
        <v>468.61</v>
      </c>
      <c r="N59" s="6">
        <v>527.94</v>
      </c>
      <c r="O59" s="2"/>
    </row>
    <row r="60" spans="1:15" ht="11.25" customHeight="1">
      <c r="A60" s="2">
        <v>45</v>
      </c>
      <c r="B60" s="2" t="s">
        <v>57</v>
      </c>
      <c r="C60" s="6">
        <v>153.53</v>
      </c>
      <c r="D60" s="6">
        <v>228.24</v>
      </c>
      <c r="E60" s="6">
        <v>230.21</v>
      </c>
      <c r="F60" s="6">
        <v>132.86</v>
      </c>
      <c r="G60" s="6">
        <v>202.59</v>
      </c>
      <c r="H60" s="6">
        <v>547.85</v>
      </c>
      <c r="I60" s="6">
        <v>517.94</v>
      </c>
      <c r="J60" s="6">
        <v>367.04</v>
      </c>
      <c r="K60" s="6">
        <v>413.66</v>
      </c>
      <c r="L60" s="6">
        <v>377.54</v>
      </c>
      <c r="M60" s="6">
        <v>431.67</v>
      </c>
      <c r="N60" s="6">
        <v>511.69</v>
      </c>
      <c r="O60" s="2"/>
    </row>
    <row r="61" spans="1:15" ht="11.25" customHeight="1">
      <c r="A61" s="2">
        <v>46</v>
      </c>
      <c r="B61" s="2" t="s">
        <v>58</v>
      </c>
      <c r="C61" s="6">
        <v>21.66</v>
      </c>
      <c r="D61" s="6">
        <v>39.16</v>
      </c>
      <c r="E61" s="6">
        <v>73.12</v>
      </c>
      <c r="F61" s="6">
        <v>92.71</v>
      </c>
      <c r="G61" s="6">
        <v>92.71</v>
      </c>
      <c r="H61" s="6">
        <v>205.4</v>
      </c>
      <c r="I61" s="6">
        <v>273.51</v>
      </c>
      <c r="J61" s="6">
        <v>386.5</v>
      </c>
      <c r="K61" s="6">
        <v>158</v>
      </c>
      <c r="L61" s="6">
        <v>193.25</v>
      </c>
      <c r="M61" s="6">
        <v>111.31</v>
      </c>
      <c r="N61" s="6">
        <v>438.47</v>
      </c>
      <c r="O61" s="2"/>
    </row>
    <row r="62" spans="1:15" ht="11.25" customHeight="1">
      <c r="A62" s="2">
        <v>47</v>
      </c>
      <c r="B62" s="2" t="s">
        <v>59</v>
      </c>
      <c r="C62" s="6">
        <v>85.46</v>
      </c>
      <c r="D62" s="6">
        <v>84.6</v>
      </c>
      <c r="E62" s="6">
        <v>338.61</v>
      </c>
      <c r="F62" s="6">
        <v>251.31</v>
      </c>
      <c r="G62" s="6">
        <v>198.37</v>
      </c>
      <c r="H62" s="6">
        <v>264.71</v>
      </c>
      <c r="I62" s="6">
        <v>303.62</v>
      </c>
      <c r="J62" s="6">
        <v>421.34</v>
      </c>
      <c r="K62" s="6">
        <v>443.18</v>
      </c>
      <c r="L62" s="6">
        <v>362.44</v>
      </c>
      <c r="M62" s="6">
        <v>354.29</v>
      </c>
      <c r="N62" s="6">
        <v>436.81</v>
      </c>
      <c r="O62" s="2"/>
    </row>
    <row r="63" spans="1:15" ht="11.25" customHeight="1">
      <c r="A63" s="2">
        <v>48</v>
      </c>
      <c r="B63" s="2" t="s">
        <v>60</v>
      </c>
      <c r="C63" s="6">
        <v>129.81</v>
      </c>
      <c r="D63" s="6">
        <v>316.5</v>
      </c>
      <c r="E63" s="6">
        <v>279.47</v>
      </c>
      <c r="F63" s="6">
        <v>201.26</v>
      </c>
      <c r="G63" s="6">
        <v>265.55</v>
      </c>
      <c r="H63" s="6">
        <v>534.6</v>
      </c>
      <c r="I63" s="6">
        <v>673.59</v>
      </c>
      <c r="J63" s="6">
        <v>377.01</v>
      </c>
      <c r="K63" s="6">
        <v>222.2</v>
      </c>
      <c r="L63" s="6">
        <v>238.31</v>
      </c>
      <c r="M63" s="6">
        <v>315.96</v>
      </c>
      <c r="N63" s="6">
        <v>344.29</v>
      </c>
      <c r="O63" s="2"/>
    </row>
    <row r="64" spans="1:15" ht="11.25" customHeight="1">
      <c r="A64" s="2">
        <v>49</v>
      </c>
      <c r="B64" s="2" t="s">
        <v>61</v>
      </c>
      <c r="C64" s="6">
        <v>78.18</v>
      </c>
      <c r="D64" s="6">
        <v>75.01</v>
      </c>
      <c r="E64" s="6">
        <v>70.78</v>
      </c>
      <c r="F64" s="6">
        <v>103.85</v>
      </c>
      <c r="G64" s="6">
        <v>140.4</v>
      </c>
      <c r="H64" s="6">
        <v>225.98</v>
      </c>
      <c r="I64" s="6">
        <v>368.3</v>
      </c>
      <c r="J64" s="6">
        <v>315.84</v>
      </c>
      <c r="K64" s="6">
        <v>257.6</v>
      </c>
      <c r="L64" s="6">
        <v>287.68</v>
      </c>
      <c r="M64" s="6">
        <v>272</v>
      </c>
      <c r="N64" s="6">
        <v>300.8</v>
      </c>
      <c r="O64" s="2"/>
    </row>
    <row r="65" spans="1:15" ht="11.25" customHeight="1">
      <c r="A65" s="2">
        <v>50</v>
      </c>
      <c r="B65" s="2" t="s">
        <v>62</v>
      </c>
      <c r="C65" s="6">
        <v>32.15</v>
      </c>
      <c r="D65" s="6">
        <v>34.58</v>
      </c>
      <c r="E65" s="6">
        <v>31.89</v>
      </c>
      <c r="F65" s="6">
        <v>15.11</v>
      </c>
      <c r="G65" s="6">
        <v>12.46</v>
      </c>
      <c r="H65" s="6">
        <v>6.88</v>
      </c>
      <c r="I65" s="6">
        <v>7.89</v>
      </c>
      <c r="J65" s="6">
        <v>7.54</v>
      </c>
      <c r="K65" s="6">
        <v>7.54</v>
      </c>
      <c r="L65" s="6">
        <v>56.76</v>
      </c>
      <c r="M65" s="6">
        <v>86.66</v>
      </c>
      <c r="N65" s="6">
        <v>296.27</v>
      </c>
      <c r="O65" s="2"/>
    </row>
    <row r="66" spans="1:15" ht="11.25" customHeight="1">
      <c r="A66" s="2">
        <v>51</v>
      </c>
      <c r="B66" s="2" t="s">
        <v>63</v>
      </c>
      <c r="C66" s="6">
        <v>22.48</v>
      </c>
      <c r="D66" s="6">
        <v>40.33</v>
      </c>
      <c r="E66" s="6">
        <v>39.01</v>
      </c>
      <c r="F66" s="6">
        <v>44.29</v>
      </c>
      <c r="G66" s="6">
        <v>45.29</v>
      </c>
      <c r="H66" s="6">
        <v>48.92</v>
      </c>
      <c r="I66" s="6">
        <v>58.05</v>
      </c>
      <c r="J66" s="6">
        <v>83.49</v>
      </c>
      <c r="K66" s="6">
        <v>96.8</v>
      </c>
      <c r="L66" s="6">
        <v>175.5</v>
      </c>
      <c r="M66" s="6">
        <v>198.45</v>
      </c>
      <c r="N66" s="6">
        <v>288</v>
      </c>
      <c r="O66" s="2"/>
    </row>
    <row r="67" spans="1:15" ht="11.25" customHeight="1">
      <c r="A67" s="2">
        <v>52</v>
      </c>
      <c r="B67" s="2" t="s">
        <v>64</v>
      </c>
      <c r="C67" s="6">
        <v>26.78</v>
      </c>
      <c r="D67" s="6">
        <v>41.55</v>
      </c>
      <c r="E67" s="6">
        <v>58.26</v>
      </c>
      <c r="F67" s="6">
        <v>42.07</v>
      </c>
      <c r="G67" s="6">
        <v>54.17</v>
      </c>
      <c r="H67" s="6">
        <v>61.05</v>
      </c>
      <c r="I67" s="6">
        <v>84.73</v>
      </c>
      <c r="J67" s="6">
        <v>104.3</v>
      </c>
      <c r="K67" s="6">
        <v>88.71</v>
      </c>
      <c r="L67" s="6">
        <v>97.72</v>
      </c>
      <c r="M67" s="6">
        <v>232.17</v>
      </c>
      <c r="N67" s="6">
        <v>270.16</v>
      </c>
      <c r="O67" s="2"/>
    </row>
    <row r="68" spans="1:15" ht="11.25" customHeight="1">
      <c r="A68" s="2">
        <v>53</v>
      </c>
      <c r="B68" s="2" t="s">
        <v>65</v>
      </c>
      <c r="C68" s="6">
        <v>63.75</v>
      </c>
      <c r="D68" s="6">
        <v>65.66</v>
      </c>
      <c r="E68" s="6">
        <v>63.43</v>
      </c>
      <c r="F68" s="6">
        <v>70.1</v>
      </c>
      <c r="G68" s="6">
        <v>108.02</v>
      </c>
      <c r="H68" s="6">
        <v>185.32</v>
      </c>
      <c r="I68" s="6">
        <v>254.16</v>
      </c>
      <c r="J68" s="6">
        <v>253.74</v>
      </c>
      <c r="K68" s="6">
        <v>182.55</v>
      </c>
      <c r="L68" s="6">
        <v>176.21</v>
      </c>
      <c r="M68" s="6">
        <v>197.49</v>
      </c>
      <c r="N68" s="6">
        <v>259.37</v>
      </c>
      <c r="O68" s="2"/>
    </row>
    <row r="69" spans="1:15" ht="11.25" customHeight="1">
      <c r="A69" s="2">
        <v>54</v>
      </c>
      <c r="B69" s="2" t="s">
        <v>66</v>
      </c>
      <c r="C69" s="6">
        <v>30.11</v>
      </c>
      <c r="D69" s="6">
        <v>50.69</v>
      </c>
      <c r="E69" s="6">
        <v>87.22</v>
      </c>
      <c r="F69" s="6">
        <v>105.66</v>
      </c>
      <c r="G69" s="6">
        <v>198.29</v>
      </c>
      <c r="H69" s="6">
        <v>300.75</v>
      </c>
      <c r="I69" s="6">
        <v>218.6</v>
      </c>
      <c r="J69" s="6">
        <v>148.8</v>
      </c>
      <c r="K69" s="6">
        <v>122.34</v>
      </c>
      <c r="L69" s="6">
        <v>150.86</v>
      </c>
      <c r="M69" s="6">
        <v>175.56</v>
      </c>
      <c r="N69" s="6">
        <v>233.03</v>
      </c>
      <c r="O69" s="2"/>
    </row>
    <row r="70" spans="1:15" ht="11.25" customHeight="1">
      <c r="A70" s="2">
        <v>55</v>
      </c>
      <c r="B70" s="2" t="s">
        <v>67</v>
      </c>
      <c r="C70" s="6">
        <v>71.18</v>
      </c>
      <c r="D70" s="6">
        <v>133.92</v>
      </c>
      <c r="E70" s="6">
        <v>146.28</v>
      </c>
      <c r="F70" s="6">
        <v>88.59</v>
      </c>
      <c r="G70" s="6">
        <v>101.37</v>
      </c>
      <c r="H70" s="6">
        <v>115.79</v>
      </c>
      <c r="I70" s="6">
        <v>89.62</v>
      </c>
      <c r="J70" s="6">
        <v>66.85</v>
      </c>
      <c r="K70" s="6">
        <v>68.56</v>
      </c>
      <c r="L70" s="6">
        <v>102.84</v>
      </c>
      <c r="M70" s="6">
        <v>127.69</v>
      </c>
      <c r="N70" s="6">
        <v>202.59</v>
      </c>
      <c r="O70" s="2"/>
    </row>
    <row r="71" spans="1:15" ht="11.25" customHeight="1">
      <c r="A71" s="2">
        <v>56</v>
      </c>
      <c r="B71" s="2" t="s">
        <v>68</v>
      </c>
      <c r="C71" s="6">
        <v>10.39</v>
      </c>
      <c r="D71" s="6">
        <v>59</v>
      </c>
      <c r="E71" s="6">
        <v>96.31</v>
      </c>
      <c r="F71" s="6">
        <v>110.84</v>
      </c>
      <c r="G71" s="6">
        <v>175.68</v>
      </c>
      <c r="H71" s="6">
        <v>325.78</v>
      </c>
      <c r="I71" s="6">
        <v>240.58</v>
      </c>
      <c r="J71" s="6">
        <v>257.82</v>
      </c>
      <c r="K71" s="6">
        <v>149.26</v>
      </c>
      <c r="L71" s="6">
        <v>164.89</v>
      </c>
      <c r="M71" s="6">
        <v>166.22</v>
      </c>
      <c r="N71" s="6">
        <v>188.83</v>
      </c>
      <c r="O71" s="2"/>
    </row>
    <row r="72" spans="1:15" ht="11.25" customHeight="1">
      <c r="A72" s="2">
        <v>57</v>
      </c>
      <c r="B72" s="2" t="s">
        <v>69</v>
      </c>
      <c r="C72" s="6">
        <v>52.46</v>
      </c>
      <c r="D72" s="6">
        <v>84.59</v>
      </c>
      <c r="E72" s="6">
        <v>93.28</v>
      </c>
      <c r="F72" s="6">
        <v>69.05</v>
      </c>
      <c r="G72" s="6">
        <v>72.99</v>
      </c>
      <c r="H72" s="6">
        <v>96.61</v>
      </c>
      <c r="I72" s="6">
        <v>124.48</v>
      </c>
      <c r="J72" s="6">
        <v>81.64</v>
      </c>
      <c r="K72" s="6">
        <v>115.9</v>
      </c>
      <c r="L72" s="6">
        <v>77.27</v>
      </c>
      <c r="M72" s="6">
        <v>109.59</v>
      </c>
      <c r="N72" s="6">
        <v>148.16</v>
      </c>
      <c r="O72" s="2"/>
    </row>
    <row r="73" spans="1:15" ht="11.25" customHeight="1">
      <c r="A73" s="2">
        <v>58</v>
      </c>
      <c r="B73" s="2" t="s">
        <v>70</v>
      </c>
      <c r="C73" s="6">
        <v>74.55</v>
      </c>
      <c r="D73" s="6">
        <v>178.08</v>
      </c>
      <c r="E73" s="6">
        <v>164</v>
      </c>
      <c r="F73" s="6">
        <v>138.49</v>
      </c>
      <c r="G73" s="6">
        <v>96.91</v>
      </c>
      <c r="H73" s="6">
        <v>120.43</v>
      </c>
      <c r="I73" s="6">
        <v>337.94</v>
      </c>
      <c r="J73" s="6">
        <v>161.24</v>
      </c>
      <c r="K73" s="6">
        <v>110.53</v>
      </c>
      <c r="L73" s="6">
        <v>97.85</v>
      </c>
      <c r="M73" s="6">
        <v>102.81</v>
      </c>
      <c r="N73" s="6">
        <v>124.03</v>
      </c>
      <c r="O73" s="2"/>
    </row>
    <row r="74" spans="1:15" ht="11.25" customHeight="1">
      <c r="A74" s="2">
        <v>59</v>
      </c>
      <c r="B74" s="2" t="s">
        <v>71</v>
      </c>
      <c r="C74" s="6">
        <v>7.72</v>
      </c>
      <c r="D74" s="6">
        <v>6.35</v>
      </c>
      <c r="E74" s="6">
        <v>9.26</v>
      </c>
      <c r="F74" s="6">
        <v>17.89</v>
      </c>
      <c r="G74" s="6">
        <v>20.6</v>
      </c>
      <c r="H74" s="6">
        <v>43.36</v>
      </c>
      <c r="I74" s="6">
        <v>202.81</v>
      </c>
      <c r="J74" s="6">
        <v>159.35</v>
      </c>
      <c r="K74" s="6">
        <v>447.5</v>
      </c>
      <c r="L74" s="6">
        <v>183.83</v>
      </c>
      <c r="M74" s="6">
        <v>76.4</v>
      </c>
      <c r="N74" s="6">
        <v>113.69</v>
      </c>
      <c r="O74" s="2"/>
    </row>
    <row r="75" spans="1:15" ht="11.25" customHeight="1">
      <c r="A75" s="2">
        <v>60</v>
      </c>
      <c r="B75" s="2" t="s">
        <v>72</v>
      </c>
      <c r="C75" s="6">
        <v>14.26</v>
      </c>
      <c r="D75" s="6">
        <v>11.91</v>
      </c>
      <c r="E75" s="6">
        <v>52.84</v>
      </c>
      <c r="F75" s="6">
        <v>120.36</v>
      </c>
      <c r="G75" s="6">
        <v>249.52</v>
      </c>
      <c r="H75" s="6">
        <v>345.13</v>
      </c>
      <c r="I75" s="6">
        <v>275.1</v>
      </c>
      <c r="J75" s="6">
        <v>209.32</v>
      </c>
      <c r="K75" s="6">
        <v>158.52</v>
      </c>
      <c r="L75" s="6">
        <v>116.94</v>
      </c>
      <c r="M75" s="6">
        <v>50.24</v>
      </c>
      <c r="N75" s="6">
        <v>102.15</v>
      </c>
      <c r="O75" s="2"/>
    </row>
    <row r="76" spans="1:15" ht="11.25" customHeight="1">
      <c r="A76" s="2">
        <v>61</v>
      </c>
      <c r="B76" s="2" t="s">
        <v>73</v>
      </c>
      <c r="C76" s="6">
        <v>8.92</v>
      </c>
      <c r="D76" s="6">
        <v>21.83</v>
      </c>
      <c r="E76" s="6">
        <v>67.18</v>
      </c>
      <c r="F76" s="6">
        <v>40.63</v>
      </c>
      <c r="G76" s="6">
        <v>62.95</v>
      </c>
      <c r="H76" s="6">
        <v>107.92</v>
      </c>
      <c r="I76" s="6">
        <v>92.05</v>
      </c>
      <c r="J76" s="6">
        <v>55.94</v>
      </c>
      <c r="K76" s="6">
        <v>45.61</v>
      </c>
      <c r="L76" s="6">
        <v>82.91</v>
      </c>
      <c r="M76" s="6">
        <v>87.04</v>
      </c>
      <c r="N76" s="6">
        <v>96.35</v>
      </c>
      <c r="O76" s="2"/>
    </row>
    <row r="77" spans="1:15" ht="11.25" customHeight="1">
      <c r="A77" s="2">
        <v>62</v>
      </c>
      <c r="B77" s="2" t="s">
        <v>74</v>
      </c>
      <c r="C77" s="6">
        <v>23.29</v>
      </c>
      <c r="D77" s="6">
        <v>54.27</v>
      </c>
      <c r="E77" s="6">
        <v>88.13</v>
      </c>
      <c r="F77" s="6">
        <v>70.07</v>
      </c>
      <c r="G77" s="6">
        <v>163.94</v>
      </c>
      <c r="H77" s="6">
        <v>206.49</v>
      </c>
      <c r="I77" s="6">
        <v>327.01</v>
      </c>
      <c r="J77" s="6">
        <v>166.22</v>
      </c>
      <c r="K77" s="6">
        <v>124.83</v>
      </c>
      <c r="L77" s="6">
        <v>199.72</v>
      </c>
      <c r="M77" s="6">
        <v>84.71</v>
      </c>
      <c r="N77" s="6">
        <v>92.61</v>
      </c>
      <c r="O77" s="2"/>
    </row>
    <row r="78" spans="1:15" ht="11.25" customHeight="1">
      <c r="A78" s="2">
        <v>63</v>
      </c>
      <c r="B78" s="2" t="s">
        <v>75</v>
      </c>
      <c r="C78" s="6">
        <v>58.47</v>
      </c>
      <c r="D78" s="6">
        <v>39.05</v>
      </c>
      <c r="E78" s="6">
        <v>44.53</v>
      </c>
      <c r="F78" s="6">
        <v>31.24</v>
      </c>
      <c r="G78" s="6">
        <v>96.72</v>
      </c>
      <c r="H78" s="6">
        <v>118.98</v>
      </c>
      <c r="I78" s="6">
        <v>104.95</v>
      </c>
      <c r="J78" s="6">
        <v>102.65</v>
      </c>
      <c r="K78" s="6">
        <v>87.03</v>
      </c>
      <c r="L78" s="6">
        <v>101.16</v>
      </c>
      <c r="M78" s="6">
        <v>83.31</v>
      </c>
      <c r="N78" s="6">
        <v>90.15</v>
      </c>
      <c r="O78" s="2"/>
    </row>
    <row r="79" spans="1:15" ht="11.25" customHeight="1">
      <c r="A79" s="2">
        <v>64</v>
      </c>
      <c r="B79" s="2" t="s">
        <v>76</v>
      </c>
      <c r="C79" s="6">
        <v>47.52</v>
      </c>
      <c r="D79" s="6">
        <v>72.02</v>
      </c>
      <c r="E79" s="6">
        <v>64.13</v>
      </c>
      <c r="F79" s="6">
        <v>73.65</v>
      </c>
      <c r="G79" s="6">
        <v>73.48</v>
      </c>
      <c r="H79" s="6">
        <v>135.93</v>
      </c>
      <c r="I79" s="6">
        <v>175.42</v>
      </c>
      <c r="J79" s="6">
        <v>104.97</v>
      </c>
      <c r="K79" s="6">
        <v>74.85</v>
      </c>
      <c r="L79" s="6">
        <v>93.56</v>
      </c>
      <c r="M79" s="6">
        <v>79.53</v>
      </c>
      <c r="N79" s="6">
        <v>84.21</v>
      </c>
      <c r="O79" s="2"/>
    </row>
    <row r="80" spans="1:15" ht="11.25" customHeight="1">
      <c r="A80" s="2">
        <v>65</v>
      </c>
      <c r="B80" s="2" t="s">
        <v>77</v>
      </c>
      <c r="C80" s="6">
        <v>16.44</v>
      </c>
      <c r="D80" s="6">
        <v>54.54</v>
      </c>
      <c r="E80" s="6">
        <v>27.95</v>
      </c>
      <c r="F80" s="6">
        <v>17.12</v>
      </c>
      <c r="G80" s="6">
        <v>31.72</v>
      </c>
      <c r="H80" s="6">
        <v>40.91</v>
      </c>
      <c r="I80" s="6">
        <v>289.48</v>
      </c>
      <c r="J80" s="6">
        <v>173.6</v>
      </c>
      <c r="K80" s="6">
        <v>463.83</v>
      </c>
      <c r="L80" s="6">
        <v>282.4</v>
      </c>
      <c r="M80" s="6">
        <v>34.71</v>
      </c>
      <c r="N80" s="6">
        <v>74.15</v>
      </c>
      <c r="O80" s="2"/>
    </row>
    <row r="81" spans="1:15" ht="11.25" customHeight="1">
      <c r="A81" s="2">
        <v>66</v>
      </c>
      <c r="B81" s="2" t="s">
        <v>78</v>
      </c>
      <c r="C81" s="6">
        <v>573.62</v>
      </c>
      <c r="D81" s="6">
        <v>488.82</v>
      </c>
      <c r="E81" s="6">
        <v>439.89</v>
      </c>
      <c r="F81" s="6">
        <v>527.87</v>
      </c>
      <c r="G81" s="6">
        <v>439.89</v>
      </c>
      <c r="H81" s="6">
        <v>507.98</v>
      </c>
      <c r="I81" s="6">
        <v>22.46</v>
      </c>
      <c r="J81" s="6">
        <v>48.98</v>
      </c>
      <c r="K81" s="6">
        <v>93.15</v>
      </c>
      <c r="L81" s="6">
        <v>102.12</v>
      </c>
      <c r="M81" s="6">
        <v>54.65</v>
      </c>
      <c r="N81" s="6">
        <v>69.56</v>
      </c>
      <c r="O81" s="2"/>
    </row>
    <row r="82" spans="1:15" ht="11.25" customHeight="1">
      <c r="A82" s="2">
        <v>67</v>
      </c>
      <c r="B82" s="2" t="s">
        <v>79</v>
      </c>
      <c r="C82" s="6">
        <v>10.79</v>
      </c>
      <c r="D82" s="6">
        <v>10.79</v>
      </c>
      <c r="E82" s="6">
        <v>10.79</v>
      </c>
      <c r="F82" s="6">
        <v>10.79</v>
      </c>
      <c r="G82" s="6">
        <v>44.45</v>
      </c>
      <c r="H82" s="6">
        <v>41.42</v>
      </c>
      <c r="I82" s="6">
        <v>91.73</v>
      </c>
      <c r="J82" s="6">
        <v>89.99</v>
      </c>
      <c r="K82" s="6">
        <v>60.45</v>
      </c>
      <c r="L82" s="6">
        <v>57.94</v>
      </c>
      <c r="M82" s="6">
        <v>57.9</v>
      </c>
      <c r="N82" s="6">
        <v>61.95</v>
      </c>
      <c r="O82" s="2"/>
    </row>
    <row r="83" spans="1:15" ht="11.25" customHeight="1">
      <c r="A83" s="2">
        <v>68</v>
      </c>
      <c r="B83" s="2" t="s">
        <v>80</v>
      </c>
      <c r="C83" s="6">
        <v>12.66</v>
      </c>
      <c r="D83" s="6">
        <v>13.36</v>
      </c>
      <c r="E83" s="6">
        <v>20.01</v>
      </c>
      <c r="F83" s="6">
        <v>10.76</v>
      </c>
      <c r="G83" s="6">
        <v>13.52</v>
      </c>
      <c r="H83" s="6">
        <v>22.99</v>
      </c>
      <c r="I83" s="6">
        <v>34.62</v>
      </c>
      <c r="J83" s="6">
        <v>33.6</v>
      </c>
      <c r="K83" s="6">
        <v>31.68</v>
      </c>
      <c r="L83" s="6">
        <v>33.89</v>
      </c>
      <c r="M83" s="6">
        <v>34.94</v>
      </c>
      <c r="N83" s="6">
        <v>45.12</v>
      </c>
      <c r="O83" s="2"/>
    </row>
    <row r="84" spans="1:15" ht="11.25" customHeight="1">
      <c r="A84" s="2">
        <v>69</v>
      </c>
      <c r="B84" s="2" t="s">
        <v>81</v>
      </c>
      <c r="C84" s="6">
        <v>35</v>
      </c>
      <c r="D84" s="6">
        <v>35.58</v>
      </c>
      <c r="E84" s="6">
        <v>57.16</v>
      </c>
      <c r="F84" s="6">
        <v>50.74</v>
      </c>
      <c r="G84" s="6">
        <v>64.11</v>
      </c>
      <c r="H84" s="6">
        <v>70.24</v>
      </c>
      <c r="I84" s="6">
        <v>79.71</v>
      </c>
      <c r="J84" s="6">
        <v>42.29</v>
      </c>
      <c r="K84" s="6">
        <v>29.38</v>
      </c>
      <c r="L84" s="6">
        <v>32.17</v>
      </c>
      <c r="M84" s="6">
        <v>33.39</v>
      </c>
      <c r="N84" s="6">
        <v>40.85</v>
      </c>
      <c r="O84" s="2"/>
    </row>
    <row r="85" spans="1:15" ht="11.25" customHeight="1">
      <c r="A85" s="2">
        <v>70</v>
      </c>
      <c r="B85" s="2" t="s">
        <v>82</v>
      </c>
      <c r="C85" s="6">
        <v>3.03</v>
      </c>
      <c r="D85" s="6">
        <v>3.25</v>
      </c>
      <c r="E85" s="6">
        <v>2.92</v>
      </c>
      <c r="F85" s="6">
        <v>2.81</v>
      </c>
      <c r="G85" s="6">
        <v>10.01</v>
      </c>
      <c r="H85" s="6">
        <v>38.51</v>
      </c>
      <c r="I85" s="6">
        <v>59.77</v>
      </c>
      <c r="J85" s="6">
        <v>28.53</v>
      </c>
      <c r="K85" s="6">
        <v>20.43</v>
      </c>
      <c r="L85" s="6">
        <v>24.3</v>
      </c>
      <c r="M85" s="6">
        <v>19.89</v>
      </c>
      <c r="N85" s="6">
        <v>27.27</v>
      </c>
      <c r="O85" s="2"/>
    </row>
    <row r="86" spans="1:15" ht="11.25" customHeight="1">
      <c r="A86" s="2">
        <v>71</v>
      </c>
      <c r="B86" s="2" t="s">
        <v>83</v>
      </c>
      <c r="C86" s="6">
        <v>4.81</v>
      </c>
      <c r="D86" s="6">
        <v>13.92</v>
      </c>
      <c r="E86" s="6">
        <v>28.47</v>
      </c>
      <c r="F86" s="6">
        <v>23.15</v>
      </c>
      <c r="G86" s="6">
        <v>15.69</v>
      </c>
      <c r="H86" s="6">
        <v>37.2</v>
      </c>
      <c r="I86" s="6">
        <v>54.58</v>
      </c>
      <c r="J86" s="6">
        <v>37.94</v>
      </c>
      <c r="K86" s="6">
        <v>48.03</v>
      </c>
      <c r="L86" s="6">
        <v>30.27</v>
      </c>
      <c r="M86" s="6">
        <v>20.99</v>
      </c>
      <c r="N86" s="6">
        <v>25.43</v>
      </c>
      <c r="O86" s="2"/>
    </row>
    <row r="87" spans="1:15" ht="11.25" customHeight="1">
      <c r="A87" s="2">
        <v>72</v>
      </c>
      <c r="B87" s="2" t="s">
        <v>84</v>
      </c>
      <c r="C87" s="6">
        <v>9.85</v>
      </c>
      <c r="D87" s="6">
        <v>9.3</v>
      </c>
      <c r="E87" s="6">
        <v>9.77</v>
      </c>
      <c r="F87" s="6">
        <v>9.53</v>
      </c>
      <c r="G87" s="6">
        <v>11.45</v>
      </c>
      <c r="H87" s="6">
        <v>17.25</v>
      </c>
      <c r="I87" s="6">
        <v>23.52</v>
      </c>
      <c r="J87" s="6">
        <v>20.5</v>
      </c>
      <c r="K87" s="6">
        <v>16.46</v>
      </c>
      <c r="L87" s="6">
        <v>14.41</v>
      </c>
      <c r="M87" s="6">
        <v>12.96</v>
      </c>
      <c r="N87" s="6">
        <v>22.01</v>
      </c>
      <c r="O87" s="2"/>
    </row>
    <row r="88" spans="1:15" ht="11.25" customHeight="1">
      <c r="A88" s="2">
        <v>73</v>
      </c>
      <c r="B88" s="2" t="s">
        <v>85</v>
      </c>
      <c r="C88" s="6">
        <v>8.2</v>
      </c>
      <c r="D88" s="6">
        <v>9.55</v>
      </c>
      <c r="E88" s="6">
        <v>12.77</v>
      </c>
      <c r="F88" s="6">
        <v>9.05</v>
      </c>
      <c r="G88" s="6">
        <v>12.47</v>
      </c>
      <c r="H88" s="6">
        <v>29.18</v>
      </c>
      <c r="I88" s="6">
        <v>16.95</v>
      </c>
      <c r="J88" s="6">
        <v>18.13</v>
      </c>
      <c r="K88" s="6">
        <v>13.69</v>
      </c>
      <c r="L88" s="6">
        <v>23.63</v>
      </c>
      <c r="M88" s="6">
        <v>22.23</v>
      </c>
      <c r="N88" s="6">
        <v>17.2</v>
      </c>
      <c r="O88" s="2"/>
    </row>
    <row r="89" spans="1:15" ht="11.25" customHeight="1">
      <c r="A89" s="2">
        <v>74</v>
      </c>
      <c r="B89" s="2" t="s">
        <v>86</v>
      </c>
      <c r="C89" s="6">
        <v>71.04</v>
      </c>
      <c r="D89" s="6">
        <v>70.1</v>
      </c>
      <c r="E89" s="6">
        <v>38.94</v>
      </c>
      <c r="F89" s="6">
        <v>21.6</v>
      </c>
      <c r="G89" s="6">
        <v>4.87</v>
      </c>
      <c r="H89" s="6">
        <v>11.42</v>
      </c>
      <c r="I89" s="6">
        <v>17.02</v>
      </c>
      <c r="J89" s="6">
        <v>10.33</v>
      </c>
      <c r="K89" s="6">
        <v>9.74</v>
      </c>
      <c r="L89" s="6">
        <v>12.39</v>
      </c>
      <c r="M89" s="6">
        <v>10.41</v>
      </c>
      <c r="N89" s="6">
        <v>15.99</v>
      </c>
      <c r="O89" s="2"/>
    </row>
    <row r="90" spans="1:15" ht="11.25" customHeight="1">
      <c r="A90" s="2">
        <v>75</v>
      </c>
      <c r="B90" s="2" t="s">
        <v>87</v>
      </c>
      <c r="C90" s="6">
        <v>28.75</v>
      </c>
      <c r="D90" s="6">
        <v>41.32</v>
      </c>
      <c r="E90" s="6">
        <v>43.01</v>
      </c>
      <c r="F90" s="6">
        <v>40.59</v>
      </c>
      <c r="G90" s="6">
        <v>24.65</v>
      </c>
      <c r="H90" s="6">
        <v>27.55</v>
      </c>
      <c r="I90" s="6">
        <v>32.38</v>
      </c>
      <c r="J90" s="6">
        <v>18.9</v>
      </c>
      <c r="K90" s="6">
        <v>9.65</v>
      </c>
      <c r="L90" s="6">
        <v>11.26</v>
      </c>
      <c r="M90" s="6">
        <v>13.27</v>
      </c>
      <c r="N90" s="6">
        <v>14.47</v>
      </c>
      <c r="O90" s="2"/>
    </row>
    <row r="91" spans="1:15" ht="11.25" customHeight="1">
      <c r="A91" s="2"/>
      <c r="B91" s="2" t="s">
        <v>91</v>
      </c>
      <c r="C91" s="6">
        <f aca="true" t="shared" si="5" ref="C91:N91">SUM(C16:C90)</f>
        <v>46042.41000000001</v>
      </c>
      <c r="D91" s="6">
        <f t="shared" si="5"/>
        <v>72225.22000000004</v>
      </c>
      <c r="E91" s="6">
        <f t="shared" si="5"/>
        <v>67719.98999999995</v>
      </c>
      <c r="F91" s="6">
        <f t="shared" si="5"/>
        <v>80381.23999999999</v>
      </c>
      <c r="G91" s="6">
        <f t="shared" si="5"/>
        <v>114316.18000000001</v>
      </c>
      <c r="H91" s="6">
        <f t="shared" si="5"/>
        <v>162170.20000000004</v>
      </c>
      <c r="I91" s="6">
        <f t="shared" si="5"/>
        <v>227036.5</v>
      </c>
      <c r="J91" s="6">
        <f t="shared" si="5"/>
        <v>295488.3499999999</v>
      </c>
      <c r="K91" s="6">
        <f t="shared" si="5"/>
        <v>312164.9500000001</v>
      </c>
      <c r="L91" s="6">
        <f t="shared" si="5"/>
        <v>297694.35</v>
      </c>
      <c r="M91" s="6">
        <f t="shared" si="5"/>
        <v>223432.37999999998</v>
      </c>
      <c r="N91" s="6">
        <f t="shared" si="5"/>
        <v>295026.99999999994</v>
      </c>
      <c r="O91" s="2"/>
    </row>
    <row r="92" ht="12.75">
      <c r="O92" s="2"/>
    </row>
    <row r="93" spans="2:29" ht="12.75">
      <c r="B93" s="1" t="s">
        <v>93</v>
      </c>
      <c r="C93" s="9">
        <v>0.12475</v>
      </c>
      <c r="D93" s="9">
        <v>0.08121</v>
      </c>
      <c r="E93" s="9">
        <v>0.11862</v>
      </c>
      <c r="F93" s="9">
        <v>0.097</v>
      </c>
      <c r="G93" s="9">
        <v>0.06856</v>
      </c>
      <c r="H93" s="9">
        <v>0.05631</v>
      </c>
      <c r="I93" s="9">
        <v>0.03994</v>
      </c>
      <c r="J93" s="9">
        <v>0.05551</v>
      </c>
      <c r="K93" s="9">
        <v>0.051805</v>
      </c>
      <c r="L93" s="9">
        <v>0.051334</v>
      </c>
      <c r="M93" s="9">
        <v>0.042892</v>
      </c>
      <c r="N93" s="9">
        <v>0.042987000000000004</v>
      </c>
      <c r="O93" s="2"/>
      <c r="S93" s="1">
        <v>0</v>
      </c>
      <c r="T93" s="1">
        <v>1</v>
      </c>
      <c r="U93" s="1">
        <v>2</v>
      </c>
      <c r="V93" s="1">
        <v>3</v>
      </c>
      <c r="W93" s="1">
        <v>4</v>
      </c>
      <c r="X93" s="1">
        <v>5</v>
      </c>
      <c r="Y93" s="1">
        <v>6</v>
      </c>
      <c r="Z93" s="1">
        <v>7</v>
      </c>
      <c r="AA93" s="1">
        <v>8</v>
      </c>
      <c r="AB93" s="1">
        <v>9</v>
      </c>
      <c r="AC93" s="1">
        <v>10</v>
      </c>
    </row>
    <row r="94" spans="2:29" ht="12.75">
      <c r="B94" s="10" t="s">
        <v>92</v>
      </c>
      <c r="C94" s="11">
        <v>0.05</v>
      </c>
      <c r="D94" s="11">
        <v>0.055</v>
      </c>
      <c r="E94" s="11">
        <v>0.04</v>
      </c>
      <c r="F94" s="11">
        <v>0.052</v>
      </c>
      <c r="G94" s="11">
        <v>0.045</v>
      </c>
      <c r="H94" s="11">
        <v>0.04</v>
      </c>
      <c r="I94" s="11">
        <v>0.035</v>
      </c>
      <c r="J94" s="11">
        <v>0.03</v>
      </c>
      <c r="K94" s="11">
        <v>0.04</v>
      </c>
      <c r="L94" s="11">
        <v>0.04</v>
      </c>
      <c r="M94" s="11">
        <v>0.04</v>
      </c>
      <c r="N94" s="11">
        <v>0.04</v>
      </c>
      <c r="O94" s="2"/>
      <c r="T94" s="1">
        <v>8.1</v>
      </c>
      <c r="U94" s="1">
        <v>8.1</v>
      </c>
      <c r="V94" s="1">
        <v>8.1</v>
      </c>
      <c r="W94" s="1">
        <v>8.1</v>
      </c>
      <c r="X94" s="1">
        <v>8.1</v>
      </c>
      <c r="Y94" s="1">
        <v>8.1</v>
      </c>
      <c r="Z94" s="1">
        <v>8.1</v>
      </c>
      <c r="AA94" s="1">
        <v>8.1</v>
      </c>
      <c r="AB94" s="1">
        <v>8.1</v>
      </c>
      <c r="AC94" s="1">
        <v>108.1</v>
      </c>
    </row>
    <row r="95" spans="2:15" ht="12.75">
      <c r="B95" s="1" t="s">
        <v>94</v>
      </c>
      <c r="C95" s="9">
        <v>0.16257</v>
      </c>
      <c r="D95" s="9">
        <v>0.17975</v>
      </c>
      <c r="E95" s="9">
        <v>0.12121000000000001</v>
      </c>
      <c r="F95" s="9">
        <v>0.17062</v>
      </c>
      <c r="G95" s="9">
        <v>0.14200000000000002</v>
      </c>
      <c r="H95" s="9">
        <v>0.10855999999999999</v>
      </c>
      <c r="I95" s="9">
        <v>0.09131</v>
      </c>
      <c r="J95" s="9">
        <v>0.06994</v>
      </c>
      <c r="K95" s="9">
        <v>0.09551</v>
      </c>
      <c r="L95" s="9">
        <v>0.091805</v>
      </c>
      <c r="M95" s="9">
        <v>0.091334</v>
      </c>
      <c r="N95" s="9">
        <v>0.082892</v>
      </c>
      <c r="O95" s="2"/>
    </row>
    <row r="96" spans="15:20" ht="12.75">
      <c r="O96" s="2"/>
      <c r="T96" s="1" t="e">
        <f>#REF!/#REF!-1</f>
        <v>#REF!</v>
      </c>
    </row>
    <row r="97" spans="1:15" ht="12.75">
      <c r="A97" s="2"/>
      <c r="B97" s="2"/>
      <c r="C97" s="3" t="s">
        <v>95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/>
      <c r="D98" s="5" t="s">
        <v>2</v>
      </c>
      <c r="E98" s="5" t="s">
        <v>3</v>
      </c>
      <c r="F98" s="5" t="s">
        <v>4</v>
      </c>
      <c r="G98" s="5" t="s">
        <v>5</v>
      </c>
      <c r="H98" s="5" t="s">
        <v>6</v>
      </c>
      <c r="I98" s="5" t="s">
        <v>7</v>
      </c>
      <c r="J98" s="5" t="s">
        <v>8</v>
      </c>
      <c r="K98" s="5" t="s">
        <v>9</v>
      </c>
      <c r="L98" s="5" t="s">
        <v>10</v>
      </c>
      <c r="M98" s="5" t="s">
        <v>11</v>
      </c>
      <c r="N98" s="5" t="s">
        <v>12</v>
      </c>
      <c r="O98" s="2"/>
    </row>
    <row r="99" spans="1:16" ht="12.75">
      <c r="A99" s="2">
        <v>1</v>
      </c>
      <c r="B99" s="2" t="s">
        <v>13</v>
      </c>
      <c r="C99"/>
      <c r="D99" s="6">
        <f>C16*Rentabilidad!C4</f>
        <v>4378.9344281522535</v>
      </c>
      <c r="E99" s="6">
        <f>D16*Rentabilidad!D4</f>
        <v>-1355.0594028093872</v>
      </c>
      <c r="F99" s="6">
        <f>E16*Rentabilidad!E4</f>
        <v>1078.452001403954</v>
      </c>
      <c r="G99" s="6">
        <f>F16*Rentabilidad!F4</f>
        <v>7966.98266757954</v>
      </c>
      <c r="H99" s="6">
        <f>G16*Rentabilidad!G4</f>
        <v>8040.373742515524</v>
      </c>
      <c r="I99" s="6">
        <f>H16*Rentabilidad!H4</f>
        <v>13144.936850457281</v>
      </c>
      <c r="J99" s="6">
        <f>I16*Rentabilidad!I4</f>
        <v>41273.14772545882</v>
      </c>
      <c r="K99" s="6">
        <f>J16*Rentabilidad!J4</f>
        <v>-23492.477821464432</v>
      </c>
      <c r="L99" s="6">
        <f>K16*Rentabilidad!K4</f>
        <v>-8509.605425652699</v>
      </c>
      <c r="M99" s="6">
        <f>L16*Rentabilidad!L4</f>
        <v>-28757.50018899258</v>
      </c>
      <c r="N99" s="6">
        <f>M16*Rentabilidad!M4</f>
        <v>18984.219022603236</v>
      </c>
      <c r="O99" s="2"/>
      <c r="P99" s="12"/>
    </row>
    <row r="100" spans="1:15" ht="12.75">
      <c r="A100" s="2">
        <v>2</v>
      </c>
      <c r="B100" s="2" t="s">
        <v>14</v>
      </c>
      <c r="C100"/>
      <c r="D100" s="6">
        <f>C17*Rentabilidad!C5</f>
        <v>1706.5547380675198</v>
      </c>
      <c r="E100" s="6">
        <f>D17*Rentabilidad!D5</f>
        <v>-301.63212874908504</v>
      </c>
      <c r="F100" s="6">
        <f>E17*Rentabilidad!E5</f>
        <v>1248.3756627450982</v>
      </c>
      <c r="G100" s="6">
        <f>F17*Rentabilidad!F5</f>
        <v>2423.609912718204</v>
      </c>
      <c r="H100" s="6">
        <f>G17*Rentabilidad!G5</f>
        <v>7020.585958572059</v>
      </c>
      <c r="I100" s="6">
        <f>H17*Rentabilidad!H5</f>
        <v>2082.189578059071</v>
      </c>
      <c r="J100" s="6">
        <f>I17*Rentabilidad!I5</f>
        <v>6771.11339901478</v>
      </c>
      <c r="K100" s="6">
        <f>J17*Rentabilidad!J5</f>
        <v>1368.941926549357</v>
      </c>
      <c r="L100" s="6">
        <f>K17*Rentabilidad!K5</f>
        <v>-7982.2151125592445</v>
      </c>
      <c r="M100" s="6">
        <f>L17*Rentabilidad!L5</f>
        <v>-12662.882822085892</v>
      </c>
      <c r="N100" s="6">
        <f>M17*Rentabilidad!M5</f>
        <v>15170.011545787547</v>
      </c>
      <c r="O100" s="2"/>
    </row>
    <row r="101" spans="1:15" ht="12.75">
      <c r="A101" s="2">
        <v>3</v>
      </c>
      <c r="B101" s="2" t="s">
        <v>15</v>
      </c>
      <c r="C101"/>
      <c r="D101" s="6">
        <f>C18*Rentabilidad!C6</f>
        <v>1342.8557381258015</v>
      </c>
      <c r="E101" s="6">
        <f>D18*Rentabilidad!D6</f>
        <v>327.26118074477745</v>
      </c>
      <c r="F101" s="6">
        <f>E18*Rentabilidad!E6</f>
        <v>1781.7439983093832</v>
      </c>
      <c r="G101" s="6">
        <f>F18*Rentabilidad!F6</f>
        <v>3860.8818567961166</v>
      </c>
      <c r="H101" s="6">
        <f>G18*Rentabilidad!G6</f>
        <v>10850.433573000731</v>
      </c>
      <c r="I101" s="6">
        <f>H18*Rentabilidad!H6</f>
        <v>7293.153350427351</v>
      </c>
      <c r="J101" s="6">
        <f>I18*Rentabilidad!I6</f>
        <v>2036.9745582153134</v>
      </c>
      <c r="K101" s="6">
        <f>J18*Rentabilidad!J6</f>
        <v>4160.748817354791</v>
      </c>
      <c r="L101" s="6">
        <f>K18*Rentabilidad!K6</f>
        <v>-5346.491784398031</v>
      </c>
      <c r="M101" s="6">
        <f>L18*Rentabilidad!L6</f>
        <v>-14399.003685475564</v>
      </c>
      <c r="N101" s="6">
        <f>M18*Rentabilidad!M6</f>
        <v>6974.352640135473</v>
      </c>
      <c r="O101" s="2"/>
    </row>
    <row r="102" spans="1:15" ht="12.75">
      <c r="A102" s="2">
        <v>4</v>
      </c>
      <c r="B102" s="2" t="s">
        <v>16</v>
      </c>
      <c r="C102"/>
      <c r="D102" s="6">
        <f>C19*Rentabilidad!C7</f>
        <v>3250.6090202702703</v>
      </c>
      <c r="E102" s="6">
        <f>D19*Rentabilidad!D7</f>
        <v>-1454.8404907975457</v>
      </c>
      <c r="F102" s="6">
        <f>E19*Rentabilidad!E7</f>
        <v>937.9242298084932</v>
      </c>
      <c r="G102" s="6">
        <f>F19*Rentabilidad!F7</f>
        <v>2086.054894622093</v>
      </c>
      <c r="H102" s="6">
        <f>G19*Rentabilidad!G7</f>
        <v>3009.8846073740497</v>
      </c>
      <c r="I102" s="6">
        <f>H19*Rentabilidad!H7</f>
        <v>2203.6254553119747</v>
      </c>
      <c r="J102" s="6">
        <f>I19*Rentabilidad!I7</f>
        <v>7458.988360539389</v>
      </c>
      <c r="K102" s="6">
        <f>J19*Rentabilidad!J7</f>
        <v>-6518.545244378154</v>
      </c>
      <c r="L102" s="6">
        <f>K19*Rentabilidad!K7</f>
        <v>-326.7049626011319</v>
      </c>
      <c r="M102" s="6">
        <f>L19*Rentabilidad!L7</f>
        <v>-4431.876842431761</v>
      </c>
      <c r="N102" s="6">
        <f>M19*Rentabilidad!M7</f>
        <v>3864.873295477187</v>
      </c>
      <c r="O102" s="2"/>
    </row>
    <row r="103" spans="1:15" ht="12.75">
      <c r="A103" s="2">
        <v>5</v>
      </c>
      <c r="B103" s="2" t="s">
        <v>17</v>
      </c>
      <c r="C103"/>
      <c r="D103" s="6">
        <f>C20*Rentabilidad!C8</f>
        <v>5045.62370410367</v>
      </c>
      <c r="E103" s="6">
        <f>D20*Rentabilidad!D8</f>
        <v>-2172.635828043854</v>
      </c>
      <c r="F103" s="6">
        <f>E20*Rentabilidad!E8</f>
        <v>2586.067026112184</v>
      </c>
      <c r="G103" s="6">
        <f>F20*Rentabilidad!F8</f>
        <v>3968.5378680953268</v>
      </c>
      <c r="H103" s="6">
        <f>G20*Rentabilidad!G8</f>
        <v>2788.8615268411113</v>
      </c>
      <c r="I103" s="6">
        <f>H20*Rentabilidad!H8</f>
        <v>7033.858647976483</v>
      </c>
      <c r="J103" s="6">
        <f>I20*Rentabilidad!I8</f>
        <v>-2413.308063228483</v>
      </c>
      <c r="K103" s="6">
        <f>J20*Rentabilidad!J8</f>
        <v>-1187.3651838202234</v>
      </c>
      <c r="L103" s="6">
        <f>K20*Rentabilidad!K8</f>
        <v>-76.92396873808748</v>
      </c>
      <c r="M103" s="6">
        <f>L20*Rentabilidad!L8</f>
        <v>-6363.931052631578</v>
      </c>
      <c r="N103" s="6">
        <f>M20*Rentabilidad!M8</f>
        <v>5077.472226909092</v>
      </c>
      <c r="O103" s="2"/>
    </row>
    <row r="104" spans="1:15" ht="12.75">
      <c r="A104" s="2">
        <v>6</v>
      </c>
      <c r="B104" s="2" t="s">
        <v>18</v>
      </c>
      <c r="C104"/>
      <c r="D104" s="6">
        <f>C21*Rentabilidad!C9</f>
        <v>2070.0272880168195</v>
      </c>
      <c r="E104" s="6">
        <f>D21*Rentabilidad!D9</f>
        <v>-912.5576822916668</v>
      </c>
      <c r="F104" s="6">
        <f>E21*Rentabilidad!E9</f>
        <v>1992.8490595611272</v>
      </c>
      <c r="G104" s="6">
        <f>F21*Rentabilidad!F9</f>
        <v>4494.727644073941</v>
      </c>
      <c r="H104" s="6">
        <f>G21*Rentabilidad!G9</f>
        <v>1242.6983284334303</v>
      </c>
      <c r="I104" s="6">
        <f>H21*Rentabilidad!H9</f>
        <v>3882.875598802395</v>
      </c>
      <c r="J104" s="6">
        <f>I21*Rentabilidad!I9</f>
        <v>-1695.6085607940454</v>
      </c>
      <c r="K104" s="6">
        <f>J21*Rentabilidad!J9</f>
        <v>3.877265197687295</v>
      </c>
      <c r="L104" s="6">
        <f>K21*Rentabilidad!K9</f>
        <v>1560.6334010310902</v>
      </c>
      <c r="M104" s="6">
        <f>L21*Rentabilidad!L9</f>
        <v>-740.055295256535</v>
      </c>
      <c r="N104" s="6">
        <f>M21*Rentabilidad!M9</f>
        <v>2615.2254124542105</v>
      </c>
      <c r="O104" s="2"/>
    </row>
    <row r="105" spans="1:15" ht="12.75">
      <c r="A105" s="2">
        <v>7</v>
      </c>
      <c r="B105" s="2" t="s">
        <v>19</v>
      </c>
      <c r="C105"/>
      <c r="D105" s="6">
        <f>C22*Rentabilidad!C10</f>
        <v>1029.7580410324288</v>
      </c>
      <c r="E105" s="6">
        <f>D22*Rentabilidad!D10</f>
        <v>48.682160546541766</v>
      </c>
      <c r="F105" s="6">
        <f>E22*Rentabilidad!E10</f>
        <v>1316.3638774653798</v>
      </c>
      <c r="G105" s="6">
        <f>F22*Rentabilidad!F10</f>
        <v>684.3840825558385</v>
      </c>
      <c r="H105" s="6">
        <f>G22*Rentabilidad!G10</f>
        <v>3169.6104687499997</v>
      </c>
      <c r="I105" s="6">
        <f>H22*Rentabilidad!H10</f>
        <v>178.82622950819703</v>
      </c>
      <c r="J105" s="6">
        <f>I22*Rentabilidad!I10</f>
        <v>215.16314746480666</v>
      </c>
      <c r="K105" s="6">
        <f>J22*Rentabilidad!J10</f>
        <v>1251.2701247015123</v>
      </c>
      <c r="L105" s="6">
        <f>K22*Rentabilidad!K10</f>
        <v>163.80365977634787</v>
      </c>
      <c r="M105" s="6">
        <f>L22*Rentabilidad!L10</f>
        <v>697.7517779253851</v>
      </c>
      <c r="N105" s="6">
        <f>M22*Rentabilidad!M10</f>
        <v>2137.1639918533606</v>
      </c>
      <c r="O105" s="2"/>
    </row>
    <row r="106" spans="1:15" ht="12.75">
      <c r="A106" s="2">
        <v>8</v>
      </c>
      <c r="B106" s="2" t="s">
        <v>20</v>
      </c>
      <c r="C106"/>
      <c r="D106" s="6">
        <f>C23*Rentabilidad!C11</f>
        <v>609.0586503452603</v>
      </c>
      <c r="E106" s="6">
        <f>D23*Rentabilidad!D11</f>
        <v>656.4448571428571</v>
      </c>
      <c r="F106" s="6">
        <f>E23*Rentabilidad!E11</f>
        <v>1737.908859060403</v>
      </c>
      <c r="G106" s="6">
        <f>F23*Rentabilidad!F11</f>
        <v>2578.8940523619794</v>
      </c>
      <c r="H106" s="6">
        <f>G23*Rentabilidad!G11</f>
        <v>359.09525359754673</v>
      </c>
      <c r="I106" s="6">
        <f>H23*Rentabilidad!H11</f>
        <v>6856.60278633436</v>
      </c>
      <c r="J106" s="6">
        <f>I23*Rentabilidad!I11</f>
        <v>-3567.683590093937</v>
      </c>
      <c r="K106" s="6">
        <f>J23*Rentabilidad!J11</f>
        <v>-1467.377427070954</v>
      </c>
      <c r="L106" s="6">
        <f>K23*Rentabilidad!K11</f>
        <v>-214.16861380822354</v>
      </c>
      <c r="M106" s="6">
        <f>L23*Rentabilidad!L11</f>
        <v>-165.17874575649125</v>
      </c>
      <c r="N106" s="6">
        <f>M23*Rentabilidad!M11</f>
        <v>371.0910707600149</v>
      </c>
      <c r="O106" s="2"/>
    </row>
    <row r="107" spans="1:15" ht="12.75">
      <c r="A107" s="2">
        <v>9</v>
      </c>
      <c r="B107" s="2" t="s">
        <v>21</v>
      </c>
      <c r="C107"/>
      <c r="D107" s="6">
        <f>C24*Rentabilidad!C12</f>
        <v>-13.901736613603289</v>
      </c>
      <c r="E107" s="6">
        <f>D24*Rentabilidad!D12</f>
        <v>498.3137280701753</v>
      </c>
      <c r="F107" s="6">
        <f>E24*Rentabilidad!E12</f>
        <v>54.401293743372484</v>
      </c>
      <c r="G107" s="6">
        <f>F24*Rentabilidad!F12</f>
        <v>392.7424382716049</v>
      </c>
      <c r="H107" s="6">
        <f>G24*Rentabilidad!G12</f>
        <v>393.60438263801103</v>
      </c>
      <c r="I107" s="6">
        <f>H24*Rentabilidad!H12</f>
        <v>419.8870067543548</v>
      </c>
      <c r="J107" s="6">
        <f>I24*Rentabilidad!I12</f>
        <v>-150.1751974483596</v>
      </c>
      <c r="K107" s="6">
        <f>J24*Rentabilidad!J12</f>
        <v>-42.77340712223276</v>
      </c>
      <c r="L107" s="6">
        <f>K24*Rentabilidad!K12</f>
        <v>990.7780365296799</v>
      </c>
      <c r="M107" s="6">
        <f>L24*Rentabilidad!L12</f>
        <v>1447.9452627906976</v>
      </c>
      <c r="N107" s="6">
        <f>M24*Rentabilidad!M12</f>
        <v>2921.8908161609606</v>
      </c>
      <c r="O107" s="2"/>
    </row>
    <row r="108" spans="1:15" ht="12.75">
      <c r="A108" s="2">
        <v>10</v>
      </c>
      <c r="B108" s="2" t="s">
        <v>22</v>
      </c>
      <c r="C108"/>
      <c r="D108" s="6">
        <f>C25*Rentabilidad!C13</f>
        <v>121.983456632653</v>
      </c>
      <c r="E108" s="6">
        <f>D25*Rentabilidad!D13</f>
        <v>-822.610475086906</v>
      </c>
      <c r="F108" s="6">
        <f>E25*Rentabilidad!E13</f>
        <v>-313.9790380761522</v>
      </c>
      <c r="G108" s="6">
        <f>F25*Rentabilidad!F13</f>
        <v>607.6774613686538</v>
      </c>
      <c r="H108" s="6">
        <f>G25*Rentabilidad!G13</f>
        <v>1822.9695940959414</v>
      </c>
      <c r="I108" s="6">
        <f>H25*Rentabilidad!H13</f>
        <v>1358.6189987639048</v>
      </c>
      <c r="J108" s="6">
        <f>I25*Rentabilidad!I13</f>
        <v>2773.3787500000008</v>
      </c>
      <c r="K108" s="6">
        <f>J25*Rentabilidad!J13</f>
        <v>-860.3910891089106</v>
      </c>
      <c r="L108" s="6">
        <f>K25*Rentabilidad!K13</f>
        <v>-314.20642857142946</v>
      </c>
      <c r="M108" s="6">
        <f>L25*Rentabilidad!L13</f>
        <v>-3696.10154589372</v>
      </c>
      <c r="N108" s="6">
        <f>M25*Rentabilidad!M13</f>
        <v>1939.7547360912984</v>
      </c>
      <c r="O108" s="2"/>
    </row>
    <row r="109" spans="1:15" ht="12.75">
      <c r="A109" s="2">
        <v>11</v>
      </c>
      <c r="B109" s="2" t="s">
        <v>23</v>
      </c>
      <c r="C109"/>
      <c r="D109" s="6">
        <f>C26*Rentabilidad!C14</f>
        <v>26.272434108527218</v>
      </c>
      <c r="E109" s="6">
        <f>D26*Rentabilidad!D14</f>
        <v>-87.99072289156638</v>
      </c>
      <c r="F109" s="6">
        <f>E26*Rentabilidad!E14</f>
        <v>265.74923076923096</v>
      </c>
      <c r="G109" s="6">
        <f>F26*Rentabilidad!F14</f>
        <v>246.25663341645875</v>
      </c>
      <c r="H109" s="6">
        <f>G26*Rentabilidad!G14</f>
        <v>1543.9283032128515</v>
      </c>
      <c r="I109" s="6">
        <f>H26*Rentabilidad!H14</f>
        <v>1274.4307101384545</v>
      </c>
      <c r="J109" s="6">
        <f>I26*Rentabilidad!I14</f>
        <v>-1306.824398416083</v>
      </c>
      <c r="K109" s="6">
        <f>J26*Rentabilidad!J14</f>
        <v>883.0747636363644</v>
      </c>
      <c r="L109" s="6">
        <f>K26*Rentabilidad!K14</f>
        <v>978.879550647372</v>
      </c>
      <c r="M109" s="6">
        <f>L26*Rentabilidad!L14</f>
        <v>961.8722353316329</v>
      </c>
      <c r="N109" s="6">
        <f>M26*Rentabilidad!M14</f>
        <v>421.7617738844789</v>
      </c>
      <c r="O109" s="2"/>
    </row>
    <row r="110" spans="1:15" ht="12.75">
      <c r="A110" s="2">
        <v>12</v>
      </c>
      <c r="B110" s="2" t="s">
        <v>24</v>
      </c>
      <c r="C110"/>
      <c r="D110" s="6">
        <f>C27*Rentabilidad!C15</f>
        <v>638.0397829506137</v>
      </c>
      <c r="E110" s="6">
        <f>D27*Rentabilidad!D15</f>
        <v>-513.015243198681</v>
      </c>
      <c r="F110" s="6">
        <f>E27*Rentabilidad!E15</f>
        <v>648.7376146788988</v>
      </c>
      <c r="G110" s="6">
        <f>F27*Rentabilidad!F15</f>
        <v>747.350888176504</v>
      </c>
      <c r="H110" s="6">
        <f>G27*Rentabilidad!G15</f>
        <v>569.7074929953303</v>
      </c>
      <c r="I110" s="6">
        <f>H27*Rentabilidad!H15</f>
        <v>710.2410932928813</v>
      </c>
      <c r="J110" s="6">
        <f>I27*Rentabilidad!I15</f>
        <v>-944.8765548567435</v>
      </c>
      <c r="K110" s="6">
        <f>J27*Rentabilidad!J15</f>
        <v>131.70452646570158</v>
      </c>
      <c r="L110" s="6">
        <f>K27*Rentabilidad!K15</f>
        <v>793.4529097065465</v>
      </c>
      <c r="M110" s="6">
        <f>L27*Rentabilidad!L15</f>
        <v>158.45026697770822</v>
      </c>
      <c r="N110" s="6">
        <f>M27*Rentabilidad!M15</f>
        <v>675.6637824474658</v>
      </c>
      <c r="O110" s="2"/>
    </row>
    <row r="111" spans="1:15" ht="12.75">
      <c r="A111" s="2">
        <v>13</v>
      </c>
      <c r="B111" s="2" t="s">
        <v>25</v>
      </c>
      <c r="C111"/>
      <c r="D111" s="6">
        <f>C28*Rentabilidad!C16</f>
        <v>371.0655231560892</v>
      </c>
      <c r="E111" s="6">
        <f>D28*Rentabilidad!D16</f>
        <v>134.5454907539119</v>
      </c>
      <c r="F111" s="6">
        <f>E28*Rentabilidad!E16</f>
        <v>667.946613119143</v>
      </c>
      <c r="G111" s="6">
        <f>F28*Rentabilidad!F16</f>
        <v>266.1412603305788</v>
      </c>
      <c r="H111" s="6">
        <f>G28*Rentabilidad!G16</f>
        <v>-372.8527152317883</v>
      </c>
      <c r="I111" s="6">
        <f>H28*Rentabilidad!H16</f>
        <v>2520.868872180452</v>
      </c>
      <c r="J111" s="6">
        <f>I28*Rentabilidad!I16</f>
        <v>-2014.0473152173915</v>
      </c>
      <c r="K111" s="6">
        <f>J28*Rentabilidad!J16</f>
        <v>-682.0769440654842</v>
      </c>
      <c r="L111" s="6">
        <f>K28*Rentabilidad!K16</f>
        <v>670.8131872037912</v>
      </c>
      <c r="M111" s="6">
        <f>L28*Rentabilidad!L16</f>
        <v>-625.9654937343362</v>
      </c>
      <c r="N111" s="6">
        <f>M28*Rentabilidad!M16</f>
        <v>973.4064101057583</v>
      </c>
      <c r="O111" s="2"/>
    </row>
    <row r="112" spans="1:15" ht="12.75">
      <c r="A112" s="2">
        <v>14</v>
      </c>
      <c r="B112" s="2" t="s">
        <v>26</v>
      </c>
      <c r="C112"/>
      <c r="D112" s="6">
        <f>C29*Rentabilidad!C17</f>
        <v>38.96478873239437</v>
      </c>
      <c r="E112" s="6">
        <f>D29*Rentabilidad!D17</f>
        <v>10.470238095238097</v>
      </c>
      <c r="F112" s="6">
        <f>E29*Rentabilidad!E17</f>
        <v>5.665815602836887</v>
      </c>
      <c r="G112" s="6">
        <f>F29*Rentabilidad!F17</f>
        <v>15.511006711409394</v>
      </c>
      <c r="H112" s="6">
        <f>G29*Rentabilidad!G17</f>
        <v>400.2024925816024</v>
      </c>
      <c r="I112" s="6">
        <f>H29*Rentabilidad!H17</f>
        <v>562.0234748201439</v>
      </c>
      <c r="J112" s="6">
        <f>I29*Rentabilidad!I17</f>
        <v>-449.9984720263282</v>
      </c>
      <c r="K112" s="6">
        <f>J29*Rentabilidad!J17</f>
        <v>100.54645561357707</v>
      </c>
      <c r="L112" s="6">
        <f>K29*Rentabilidad!K17</f>
        <v>169.4639854633555</v>
      </c>
      <c r="M112" s="6">
        <f>L29*Rentabilidad!L17</f>
        <v>237.56663013698613</v>
      </c>
      <c r="N112" s="6">
        <f>M29*Rentabilidad!M17</f>
        <v>557.2094594594595</v>
      </c>
      <c r="O112" s="2"/>
    </row>
    <row r="113" spans="1:15" ht="12.75">
      <c r="A113" s="2">
        <v>15</v>
      </c>
      <c r="B113" s="2" t="s">
        <v>27</v>
      </c>
      <c r="C113"/>
      <c r="D113" s="6">
        <f>C30*Rentabilidad!C18</f>
        <v>399.3986759581881</v>
      </c>
      <c r="E113" s="6">
        <f>D30*Rentabilidad!D18</f>
        <v>-38.351307865168486</v>
      </c>
      <c r="F113" s="6">
        <f>E30*Rentabilidad!E18</f>
        <v>396.2807746150257</v>
      </c>
      <c r="G113" s="6">
        <f>F30*Rentabilidad!F18</f>
        <v>1285.0243449637921</v>
      </c>
      <c r="H113" s="6">
        <f>G30*Rentabilidad!G18</f>
        <v>194.09388123359554</v>
      </c>
      <c r="I113" s="6">
        <f>H30*Rentabilidad!H18</f>
        <v>1936.157626500532</v>
      </c>
      <c r="J113" s="6">
        <f>I30*Rentabilidad!I18</f>
        <v>888.2406063276642</v>
      </c>
      <c r="K113" s="6">
        <f>J30*Rentabilidad!J18</f>
        <v>779.1149105894469</v>
      </c>
      <c r="L113" s="6">
        <f>K30*Rentabilidad!K18</f>
        <v>-318.20247418713524</v>
      </c>
      <c r="M113" s="6">
        <f>L30*Rentabilidad!L18</f>
        <v>-1628.6937940379405</v>
      </c>
      <c r="N113" s="6">
        <f>M30*Rentabilidad!M18</f>
        <v>861.6213589251437</v>
      </c>
      <c r="O113" s="2"/>
    </row>
    <row r="114" spans="1:15" ht="12.75">
      <c r="A114" s="2">
        <v>16</v>
      </c>
      <c r="B114" s="2" t="s">
        <v>28</v>
      </c>
      <c r="C114"/>
      <c r="D114" s="6">
        <f>C31*Rentabilidad!C19</f>
        <v>796.7152351738242</v>
      </c>
      <c r="E114" s="6">
        <f>D31*Rentabilidad!D19</f>
        <v>-343.2522800718133</v>
      </c>
      <c r="F114" s="6">
        <f>E31*Rentabilidad!E19</f>
        <v>-316.07439429928746</v>
      </c>
      <c r="G114" s="6">
        <f>F31*Rentabilidad!F19</f>
        <v>264.1990538336051</v>
      </c>
      <c r="H114" s="6">
        <f>G31*Rentabilidad!G19</f>
        <v>1019.9880148883377</v>
      </c>
      <c r="I114" s="6">
        <f>H31*Rentabilidad!H19</f>
        <v>1730.7904874919818</v>
      </c>
      <c r="J114" s="6">
        <f>I31*Rentabilidad!I19</f>
        <v>-1371.734620786517</v>
      </c>
      <c r="K114" s="6">
        <f>J31*Rentabilidad!J19</f>
        <v>29.2938090010977</v>
      </c>
      <c r="L114" s="6">
        <f>K31*Rentabilidad!K19</f>
        <v>415.74563991323225</v>
      </c>
      <c r="M114" s="6">
        <f>L31*Rentabilidad!L19</f>
        <v>-174.523125</v>
      </c>
      <c r="N114" s="6">
        <f>M31*Rentabilidad!M19</f>
        <v>1101.0941925925924</v>
      </c>
      <c r="O114" s="2"/>
    </row>
    <row r="115" spans="1:15" ht="12.75">
      <c r="A115" s="2">
        <v>17</v>
      </c>
      <c r="B115" s="2" t="s">
        <v>29</v>
      </c>
      <c r="C115"/>
      <c r="D115" s="6">
        <f>C32*Rentabilidad!C20</f>
        <v>275.13367174280876</v>
      </c>
      <c r="E115" s="6">
        <f>D32*Rentabilidad!D20</f>
        <v>89.27036688617117</v>
      </c>
      <c r="F115" s="6">
        <f>E32*Rentabilidad!E20</f>
        <v>64.65137094576188</v>
      </c>
      <c r="G115" s="6">
        <f>F32*Rentabilidad!F20</f>
        <v>218.60531017369732</v>
      </c>
      <c r="H115" s="6">
        <f>G32*Rentabilidad!G20</f>
        <v>288.9600302457467</v>
      </c>
      <c r="I115" s="6">
        <f>H32*Rentabilidad!H20</f>
        <v>553.9510491896503</v>
      </c>
      <c r="J115" s="6">
        <f>I32*Rentabilidad!I20</f>
        <v>-280.15724598930484</v>
      </c>
      <c r="K115" s="6">
        <f>J32*Rentabilidad!J20</f>
        <v>129.92912813434558</v>
      </c>
      <c r="L115" s="6">
        <f>K32*Rentabilidad!K20</f>
        <v>382.0980926430518</v>
      </c>
      <c r="M115" s="6">
        <f>L32*Rentabilidad!L20</f>
        <v>635.2678487893264</v>
      </c>
      <c r="N115" s="6">
        <f>M32*Rentabilidad!M20</f>
        <v>1106.8852931625468</v>
      </c>
      <c r="O115" s="2"/>
    </row>
    <row r="116" spans="1:15" ht="12.75">
      <c r="A116" s="2">
        <v>18</v>
      </c>
      <c r="B116" s="2" t="s">
        <v>30</v>
      </c>
      <c r="C116"/>
      <c r="D116" s="6">
        <f>C33*Rentabilidad!C21</f>
        <v>215.20526501766784</v>
      </c>
      <c r="E116" s="6">
        <f>D33*Rentabilidad!D21</f>
        <v>-24.000590769230758</v>
      </c>
      <c r="F116" s="6">
        <f>E33*Rentabilidad!E21</f>
        <v>-76.40139720558884</v>
      </c>
      <c r="G116" s="6">
        <f>F33*Rentabilidad!F21</f>
        <v>109.88254283137958</v>
      </c>
      <c r="H116" s="6">
        <f>G33*Rentabilidad!G21</f>
        <v>477.19690574985196</v>
      </c>
      <c r="I116" s="6">
        <f>H33*Rentabilidad!H21</f>
        <v>3070.1236397836824</v>
      </c>
      <c r="J116" s="6">
        <f>I33*Rentabilidad!I21</f>
        <v>-884.5730599316495</v>
      </c>
      <c r="K116" s="6">
        <f>J33*Rentabilidad!J21</f>
        <v>-1100.9173600082502</v>
      </c>
      <c r="L116" s="6">
        <f>K33*Rentabilidad!K21</f>
        <v>164.03835753042986</v>
      </c>
      <c r="M116" s="6">
        <f>L33*Rentabilidad!L21</f>
        <v>-76.88743794815245</v>
      </c>
      <c r="N116" s="6">
        <f>M33*Rentabilidad!M21</f>
        <v>648.9253395851094</v>
      </c>
      <c r="O116" s="2"/>
    </row>
    <row r="117" spans="1:15" ht="12.75">
      <c r="A117" s="2">
        <v>19</v>
      </c>
      <c r="B117" s="2" t="s">
        <v>31</v>
      </c>
      <c r="C117"/>
      <c r="D117" s="6">
        <f>C34*Rentabilidad!C22</f>
        <v>400.1051603498544</v>
      </c>
      <c r="E117" s="6">
        <f>D34*Rentabilidad!D22</f>
        <v>-117.93555172413787</v>
      </c>
      <c r="F117" s="6">
        <f>E34*Rentabilidad!E22</f>
        <v>2.438005502063202</v>
      </c>
      <c r="G117" s="6">
        <f>F34*Rentabilidad!F22</f>
        <v>157.3463287671233</v>
      </c>
      <c r="H117" s="6">
        <f>G34*Rentabilidad!G22</f>
        <v>494.6553398058252</v>
      </c>
      <c r="I117" s="6">
        <f>H34*Rentabilidad!H22</f>
        <v>380.003339755941</v>
      </c>
      <c r="J117" s="6">
        <f>I34*Rentabilidad!I22</f>
        <v>-666.1642598925257</v>
      </c>
      <c r="K117" s="6">
        <f>J34*Rentabilidad!J22</f>
        <v>-42.71647756138865</v>
      </c>
      <c r="L117" s="6">
        <f>K34*Rentabilidad!K22</f>
        <v>95.15576888888887</v>
      </c>
      <c r="M117" s="6">
        <f>L34*Rentabilidad!L22</f>
        <v>492.9830806065443</v>
      </c>
      <c r="N117" s="6">
        <f>M34*Rentabilidad!M22</f>
        <v>392.2799999999999</v>
      </c>
      <c r="O117" s="2"/>
    </row>
    <row r="118" spans="1:15" ht="12.75">
      <c r="A118" s="2">
        <v>20</v>
      </c>
      <c r="B118" s="2" t="s">
        <v>32</v>
      </c>
      <c r="C118"/>
      <c r="D118" s="6">
        <f>C35*Rentabilidad!C23</f>
        <v>692.0081360946747</v>
      </c>
      <c r="E118" s="6">
        <f>D35*Rentabilidad!D23</f>
        <v>-49.69347826086953</v>
      </c>
      <c r="F118" s="6">
        <f>E35*Rentabilidad!E23</f>
        <v>122.8898973607037</v>
      </c>
      <c r="G118" s="6">
        <f>F35*Rentabilidad!F23</f>
        <v>790.4603921568627</v>
      </c>
      <c r="H118" s="6">
        <f>G35*Rentabilidad!G23</f>
        <v>533.9074349442379</v>
      </c>
      <c r="I118" s="6">
        <f>H35*Rentabilidad!H23</f>
        <v>488.17562711864394</v>
      </c>
      <c r="J118" s="6">
        <f>I35*Rentabilidad!I23</f>
        <v>1515.6592265193376</v>
      </c>
      <c r="K118" s="6">
        <f>J35*Rentabilidad!J23</f>
        <v>-983.8688493306754</v>
      </c>
      <c r="L118" s="6">
        <f>K35*Rentabilidad!K23</f>
        <v>-216.8224071207428</v>
      </c>
      <c r="M118" s="6">
        <f>L35*Rentabilidad!L23</f>
        <v>-650.5900378310214</v>
      </c>
      <c r="N118" s="6">
        <f>M35*Rentabilidad!M23</f>
        <v>748.0237820878494</v>
      </c>
      <c r="O118" s="2"/>
    </row>
    <row r="119" spans="1:15" ht="12.75">
      <c r="A119" s="2">
        <v>21</v>
      </c>
      <c r="B119" s="2" t="s">
        <v>33</v>
      </c>
      <c r="C119"/>
      <c r="D119" s="6">
        <f>C36*Rentabilidad!C24</f>
        <v>283.74075075075086</v>
      </c>
      <c r="E119" s="6">
        <f>D36*Rentabilidad!D24</f>
        <v>200.79521276595744</v>
      </c>
      <c r="F119" s="6">
        <f>E36*Rentabilidad!E24</f>
        <v>-0.5700291923450537</v>
      </c>
      <c r="G119" s="6">
        <f>F36*Rentabilidad!F24</f>
        <v>485.42432327166483</v>
      </c>
      <c r="H119" s="6">
        <f>G36*Rentabilidad!G24</f>
        <v>282.6415451713398</v>
      </c>
      <c r="I119" s="6">
        <f>H36*Rentabilidad!H24</f>
        <v>-386.12047545749977</v>
      </c>
      <c r="J119" s="6">
        <f>I36*Rentabilidad!I24</f>
        <v>1206.2469122965638</v>
      </c>
      <c r="K119" s="6">
        <f>J36*Rentabilidad!J24</f>
        <v>-372.871603459747</v>
      </c>
      <c r="L119" s="6">
        <f>K36*Rentabilidad!K24</f>
        <v>366.9419243986254</v>
      </c>
      <c r="M119" s="6">
        <f>L36*Rentabilidad!L24</f>
        <v>-100.54462699822366</v>
      </c>
      <c r="N119" s="6">
        <f>M36*Rentabilidad!M24</f>
        <v>228.46831977689953</v>
      </c>
      <c r="O119" s="2"/>
    </row>
    <row r="120" spans="1:15" ht="12.75">
      <c r="A120" s="2">
        <v>22</v>
      </c>
      <c r="B120" s="2" t="s">
        <v>34</v>
      </c>
      <c r="C120"/>
      <c r="D120" s="6">
        <f>C37*Rentabilidad!C25</f>
        <v>598.6533768352365</v>
      </c>
      <c r="E120" s="6">
        <f>D37*Rentabilidad!D25</f>
        <v>-297.54360153256704</v>
      </c>
      <c r="F120" s="6">
        <f>E37*Rentabilidad!E25</f>
        <v>246.14307135470523</v>
      </c>
      <c r="G120" s="6">
        <f>F37*Rentabilidad!F25</f>
        <v>209.0636363636365</v>
      </c>
      <c r="H120" s="6">
        <f>G37*Rentabilidad!G25</f>
        <v>56.00405737704912</v>
      </c>
      <c r="I120" s="6">
        <f>H37*Rentabilidad!H25</f>
        <v>-48.30144641683106</v>
      </c>
      <c r="J120" s="6">
        <f>I37*Rentabilidad!I25</f>
        <v>-390.3222297756629</v>
      </c>
      <c r="K120" s="6">
        <f>J37*Rentabilidad!J25</f>
        <v>274.62247879359103</v>
      </c>
      <c r="L120" s="6">
        <f>K37*Rentabilidad!K25</f>
        <v>-20.83891592920332</v>
      </c>
      <c r="M120" s="6">
        <f>L37*Rentabilidad!L25</f>
        <v>250.05128282070507</v>
      </c>
      <c r="N120" s="6">
        <f>M37*Rentabilidad!M25</f>
        <v>671.7633250773995</v>
      </c>
      <c r="O120" s="2"/>
    </row>
    <row r="121" spans="1:15" ht="12.75">
      <c r="A121" s="2">
        <v>23</v>
      </c>
      <c r="B121" s="2" t="s">
        <v>35</v>
      </c>
      <c r="C121"/>
      <c r="D121" s="6">
        <f>C38*Rentabilidad!C26</f>
        <v>144.27772117962462</v>
      </c>
      <c r="E121" s="6">
        <f>D38*Rentabilidad!D26</f>
        <v>-222.44761061946895</v>
      </c>
      <c r="F121" s="6">
        <f>E38*Rentabilidad!E26</f>
        <v>365.76083992696283</v>
      </c>
      <c r="G121" s="6">
        <f>F38*Rentabilidad!F26</f>
        <v>504.13677685950415</v>
      </c>
      <c r="H121" s="6">
        <f>G38*Rentabilidad!G26</f>
        <v>277.87741935483876</v>
      </c>
      <c r="I121" s="6">
        <f>H38*Rentabilidad!H26</f>
        <v>925.7156429156432</v>
      </c>
      <c r="J121" s="6">
        <f>I38*Rentabilidad!I26</f>
        <v>-578.7512493361659</v>
      </c>
      <c r="K121" s="6">
        <f>J38*Rentabilidad!J26</f>
        <v>-169.6457191605527</v>
      </c>
      <c r="L121" s="6">
        <f>K38*Rentabilidad!K26</f>
        <v>187.40899012483678</v>
      </c>
      <c r="M121" s="6">
        <f>L38*Rentabilidad!L26</f>
        <v>-583.3652043918918</v>
      </c>
      <c r="N121" s="6">
        <f>M38*Rentabilidad!M26</f>
        <v>374.3426048406421</v>
      </c>
      <c r="O121" s="2"/>
    </row>
    <row r="122" spans="1:15" ht="12.75">
      <c r="A122" s="2">
        <v>24</v>
      </c>
      <c r="B122" s="2" t="s">
        <v>36</v>
      </c>
      <c r="C122"/>
      <c r="D122" s="6">
        <f>C39*Rentabilidad!C27</f>
        <v>227.2870958083833</v>
      </c>
      <c r="E122" s="6">
        <f>D39*Rentabilidad!D27</f>
        <v>7.227852998065648</v>
      </c>
      <c r="F122" s="6">
        <f>E39*Rentabilidad!E27</f>
        <v>213.2105162523901</v>
      </c>
      <c r="G122" s="6">
        <f>F39*Rentabilidad!F27</f>
        <v>557.7477559607294</v>
      </c>
      <c r="H122" s="6">
        <f>G39*Rentabilidad!G27</f>
        <v>279.09205047318625</v>
      </c>
      <c r="I122" s="6">
        <f>H39*Rentabilidad!H27</f>
        <v>675.1705882352941</v>
      </c>
      <c r="J122" s="6">
        <f>I39*Rentabilidad!I27</f>
        <v>852.9628012048196</v>
      </c>
      <c r="K122" s="6">
        <f>J39*Rentabilidad!J27</f>
        <v>-726.9203831188269</v>
      </c>
      <c r="L122" s="6">
        <f>K39*Rentabilidad!K27</f>
        <v>-63.68667621776513</v>
      </c>
      <c r="M122" s="6">
        <f>L39*Rentabilidad!L27</f>
        <v>-486.07659898477146</v>
      </c>
      <c r="N122" s="6">
        <f>M39*Rentabilidad!M27</f>
        <v>428.51795221842985</v>
      </c>
      <c r="O122" s="2"/>
    </row>
    <row r="123" spans="1:15" ht="12.75">
      <c r="A123" s="2">
        <v>25</v>
      </c>
      <c r="B123" s="2" t="s">
        <v>37</v>
      </c>
      <c r="C123"/>
      <c r="D123" s="6">
        <f>C40*Rentabilidad!C28</f>
        <v>285.8336769759451</v>
      </c>
      <c r="E123" s="6">
        <f>D40*Rentabilidad!D28</f>
        <v>-119.29818630475008</v>
      </c>
      <c r="F123" s="6">
        <f>E40*Rentabilidad!E28</f>
        <v>-20.870789277736442</v>
      </c>
      <c r="G123" s="6">
        <f>F40*Rentabilidad!F28</f>
        <v>117.74480680061819</v>
      </c>
      <c r="H123" s="6">
        <f>G40*Rentabilidad!G28</f>
        <v>345.8119606598985</v>
      </c>
      <c r="I123" s="6">
        <f>H40*Rentabilidad!H28</f>
        <v>308.28256918628654</v>
      </c>
      <c r="J123" s="6">
        <f>I40*Rentabilidad!I28</f>
        <v>-362.6677565108253</v>
      </c>
      <c r="K123" s="6">
        <f>J40*Rentabilidad!J28</f>
        <v>-73.53060193321612</v>
      </c>
      <c r="L123" s="6">
        <f>K40*Rentabilidad!K28</f>
        <v>35.15749162278607</v>
      </c>
      <c r="M123" s="6">
        <f>L40*Rentabilidad!L28</f>
        <v>408.2275242047025</v>
      </c>
      <c r="N123" s="6">
        <f>M40*Rentabilidad!M28</f>
        <v>514.3902788586254</v>
      </c>
      <c r="O123" s="2"/>
    </row>
    <row r="124" spans="1:15" ht="12.75">
      <c r="A124" s="2">
        <v>26</v>
      </c>
      <c r="B124" s="2" t="s">
        <v>38</v>
      </c>
      <c r="C124"/>
      <c r="D124" s="6">
        <f>C41*Rentabilidad!C29</f>
        <v>-11.256283783783791</v>
      </c>
      <c r="E124" s="6">
        <f>D41*Rentabilidad!D29</f>
        <v>64.03129921259843</v>
      </c>
      <c r="F124" s="6">
        <f>E41*Rentabilidad!E29</f>
        <v>-18.319290060851923</v>
      </c>
      <c r="G124" s="6">
        <f>F41*Rentabilidad!F29</f>
        <v>10.274370629370628</v>
      </c>
      <c r="H124" s="6">
        <f>G41*Rentabilidad!G29</f>
        <v>364.81788990825675</v>
      </c>
      <c r="I124" s="6">
        <f>H41*Rentabilidad!H29</f>
        <v>543.8294444444444</v>
      </c>
      <c r="J124" s="6">
        <f>I41*Rentabilidad!I29</f>
        <v>402.9263585717903</v>
      </c>
      <c r="K124" s="6">
        <f>J41*Rentabilidad!J29</f>
        <v>110.17638718963681</v>
      </c>
      <c r="L124" s="6">
        <f>K41*Rentabilidad!K29</f>
        <v>-70.82860046651128</v>
      </c>
      <c r="M124" s="6">
        <f>L41*Rentabilidad!L29</f>
        <v>-441.91844296710997</v>
      </c>
      <c r="N124" s="6">
        <f>M41*Rentabilidad!M29</f>
        <v>559.5961244263132</v>
      </c>
      <c r="O124" s="2"/>
    </row>
    <row r="125" spans="1:15" ht="12.75">
      <c r="A125" s="2">
        <v>27</v>
      </c>
      <c r="B125" s="2" t="s">
        <v>39</v>
      </c>
      <c r="C125"/>
      <c r="D125" s="6">
        <f>C42*Rentabilidad!C30</f>
        <v>243.47321909424718</v>
      </c>
      <c r="E125" s="6">
        <f>D42*Rentabilidad!D30</f>
        <v>-21.049617706237342</v>
      </c>
      <c r="F125" s="6">
        <f>E42*Rentabilidad!E30</f>
        <v>118.09040195735751</v>
      </c>
      <c r="G125" s="6">
        <f>F42*Rentabilidad!F30</f>
        <v>61.756199158485344</v>
      </c>
      <c r="H125" s="6">
        <f>G42*Rentabilidad!G30</f>
        <v>232.80524328433862</v>
      </c>
      <c r="I125" s="6">
        <f>H42*Rentabilidad!H30</f>
        <v>25.464344941956767</v>
      </c>
      <c r="J125" s="6">
        <f>I42*Rentabilidad!I30</f>
        <v>-59.547269801537496</v>
      </c>
      <c r="K125" s="6">
        <f>J42*Rentabilidad!J30</f>
        <v>-107.70496825091402</v>
      </c>
      <c r="L125" s="6">
        <f>K42*Rentabilidad!K30</f>
        <v>209.39071956960322</v>
      </c>
      <c r="M125" s="6">
        <f>L42*Rentabilidad!L30</f>
        <v>365.0275004202387</v>
      </c>
      <c r="N125" s="6">
        <f>M42*Rentabilidad!M30</f>
        <v>393.6266914325516</v>
      </c>
      <c r="O125" s="2"/>
    </row>
    <row r="126" spans="1:15" ht="12.75">
      <c r="A126" s="2">
        <v>28</v>
      </c>
      <c r="B126" s="2" t="s">
        <v>40</v>
      </c>
      <c r="C126"/>
      <c r="D126" s="6">
        <f>C43*Rentabilidad!C31</f>
        <v>55.9543552311435</v>
      </c>
      <c r="E126" s="6">
        <f>D43*Rentabilidad!D31</f>
        <v>-1.9288911495422298</v>
      </c>
      <c r="F126" s="6">
        <f>E43*Rentabilidad!E31</f>
        <v>-0.38582822085886553</v>
      </c>
      <c r="G126" s="6">
        <f>F43*Rentabilidad!F31</f>
        <v>56.29443193449333</v>
      </c>
      <c r="H126" s="6">
        <f>G43*Rentabilidad!G31</f>
        <v>203.68199465716827</v>
      </c>
      <c r="I126" s="6">
        <f>H43*Rentabilidad!H31</f>
        <v>147.68814052089647</v>
      </c>
      <c r="J126" s="6">
        <f>I43*Rentabilidad!I31</f>
        <v>-8.760806293018733</v>
      </c>
      <c r="K126" s="6">
        <f>J43*Rentabilidad!J31</f>
        <v>7.898025857782244</v>
      </c>
      <c r="L126" s="6">
        <f>K43*Rentabilidad!K31</f>
        <v>20.358390748031542</v>
      </c>
      <c r="M126" s="6">
        <f>L43*Rentabilidad!L31</f>
        <v>-143.9374700527072</v>
      </c>
      <c r="N126" s="6">
        <f>M43*Rentabilidad!M31</f>
        <v>905.79195035461</v>
      </c>
      <c r="O126" s="2"/>
    </row>
    <row r="127" spans="1:15" ht="12.75">
      <c r="A127" s="2">
        <v>29</v>
      </c>
      <c r="B127" s="2" t="s">
        <v>41</v>
      </c>
      <c r="C127"/>
      <c r="D127" s="6">
        <f>C44*Rentabilidad!C32</f>
        <v>79.7355243243243</v>
      </c>
      <c r="E127" s="6">
        <f>D44*Rentabilidad!D32</f>
        <v>-3.2262713019768072</v>
      </c>
      <c r="F127" s="6">
        <f>E44*Rentabilidad!E32</f>
        <v>41.35145429362877</v>
      </c>
      <c r="G127" s="6">
        <f>F44*Rentabilidad!F32</f>
        <v>123.61296402055969</v>
      </c>
      <c r="H127" s="6">
        <f>G44*Rentabilidad!G32</f>
        <v>113.88395571955719</v>
      </c>
      <c r="I127" s="6">
        <f>H44*Rentabilidad!H32</f>
        <v>167.04669148056246</v>
      </c>
      <c r="J127" s="6">
        <f>I44*Rentabilidad!I32</f>
        <v>-7.348833124215767</v>
      </c>
      <c r="K127" s="6">
        <f>J44*Rentabilidad!J32</f>
        <v>134.8623255813953</v>
      </c>
      <c r="L127" s="6">
        <f>K44*Rentabilidad!K32</f>
        <v>117.89115202525007</v>
      </c>
      <c r="M127" s="6">
        <f>L44*Rentabilidad!L32</f>
        <v>204.81687091379027</v>
      </c>
      <c r="N127" s="6">
        <f>M44*Rentabilidad!M32</f>
        <v>343.35725055432397</v>
      </c>
      <c r="O127" s="2"/>
    </row>
    <row r="128" spans="1:15" ht="12.75">
      <c r="A128" s="2">
        <v>30</v>
      </c>
      <c r="B128" s="2" t="s">
        <v>42</v>
      </c>
      <c r="C128"/>
      <c r="D128" s="6">
        <f>C45*Rentabilidad!C33</f>
        <v>241.04290254237287</v>
      </c>
      <c r="E128" s="6">
        <f>D45*Rentabilidad!D33</f>
        <v>-77.371273957159</v>
      </c>
      <c r="F128" s="6">
        <f>E45*Rentabilidad!E33</f>
        <v>-44.667909454061274</v>
      </c>
      <c r="G128" s="6">
        <f>F45*Rentabilidad!F33</f>
        <v>304.86411326378544</v>
      </c>
      <c r="H128" s="6">
        <f>G45*Rentabilidad!G33</f>
        <v>124.8379153094463</v>
      </c>
      <c r="I128" s="6">
        <f>H45*Rentabilidad!H33</f>
        <v>140.13879452054806</v>
      </c>
      <c r="J128" s="6">
        <f>I45*Rentabilidad!I33</f>
        <v>-275.69018561484916</v>
      </c>
      <c r="K128" s="6">
        <f>J45*Rentabilidad!J33</f>
        <v>-129.41297840655258</v>
      </c>
      <c r="L128" s="6">
        <f>K45*Rentabilidad!K33</f>
        <v>69.28141135972463</v>
      </c>
      <c r="M128" s="6">
        <f>L45*Rentabilidad!L33</f>
        <v>-126.5152931854201</v>
      </c>
      <c r="N128" s="6">
        <f>M45*Rentabilidad!M33</f>
        <v>224.59129483814533</v>
      </c>
      <c r="O128" s="2"/>
    </row>
    <row r="129" spans="1:15" ht="12.75">
      <c r="A129" s="2">
        <v>31</v>
      </c>
      <c r="B129" s="2" t="s">
        <v>43</v>
      </c>
      <c r="C129"/>
      <c r="D129" s="6">
        <f>C46*Rentabilidad!C34</f>
        <v>167.25196581196582</v>
      </c>
      <c r="E129" s="6">
        <f>D46*Rentabilidad!D34</f>
        <v>-26.53161026200871</v>
      </c>
      <c r="F129" s="6">
        <f>E46*Rentabilidad!E34</f>
        <v>24.810628302994683</v>
      </c>
      <c r="G129" s="6">
        <f>F46*Rentabilidad!F34</f>
        <v>119.49193107221005</v>
      </c>
      <c r="H129" s="6">
        <f>G46*Rentabilidad!G34</f>
        <v>272.4558255197716</v>
      </c>
      <c r="I129" s="6">
        <f>H46*Rentabilidad!H34</f>
        <v>290.5909148827727</v>
      </c>
      <c r="J129" s="6">
        <f>I46*Rentabilidad!I34</f>
        <v>-216.86752568030272</v>
      </c>
      <c r="K129" s="6">
        <f>J46*Rentabilidad!J34</f>
        <v>120.01878218510774</v>
      </c>
      <c r="L129" s="6">
        <f>K46*Rentabilidad!K34</f>
        <v>18.506051057040334</v>
      </c>
      <c r="M129" s="6">
        <f>L46*Rentabilidad!L34</f>
        <v>182.31311219512193</v>
      </c>
      <c r="N129" s="6">
        <f>M46*Rentabilidad!M34</f>
        <v>393.6375079872204</v>
      </c>
      <c r="O129" s="2"/>
    </row>
    <row r="130" spans="1:15" ht="12.75">
      <c r="A130" s="2">
        <v>32</v>
      </c>
      <c r="B130" s="2" t="s">
        <v>44</v>
      </c>
      <c r="C130"/>
      <c r="D130" s="6">
        <f>C47*Rentabilidad!C35</f>
        <v>0.26502050861359117</v>
      </c>
      <c r="E130" s="6">
        <f>D47*Rentabilidad!D35</f>
        <v>29.487960687960733</v>
      </c>
      <c r="F130" s="6">
        <f>E47*Rentabilidad!E35</f>
        <v>-35.05271329746346</v>
      </c>
      <c r="G130" s="6">
        <f>F47*Rentabilidad!F35</f>
        <v>-14.765930232558166</v>
      </c>
      <c r="H130" s="6">
        <f>G47*Rentabilidad!G35</f>
        <v>259.0005851979346</v>
      </c>
      <c r="I130" s="6">
        <f>H47*Rentabilidad!H35</f>
        <v>342.91639770952617</v>
      </c>
      <c r="J130" s="6">
        <f>I47*Rentabilidad!I35</f>
        <v>-214.50463207867074</v>
      </c>
      <c r="K130" s="6">
        <f>J47*Rentabilidad!J35</f>
        <v>-70.04389372822295</v>
      </c>
      <c r="L130" s="6">
        <f>K47*Rentabilidad!K35</f>
        <v>172.62323387872942</v>
      </c>
      <c r="M130" s="6">
        <f>L47*Rentabilidad!L35</f>
        <v>221.36564024390262</v>
      </c>
      <c r="N130" s="6">
        <f>M47*Rentabilidad!M35</f>
        <v>349.4544530783023</v>
      </c>
      <c r="O130" s="2"/>
    </row>
    <row r="131" spans="1:15" ht="12.75">
      <c r="A131" s="2">
        <v>33</v>
      </c>
      <c r="B131" s="2" t="s">
        <v>45</v>
      </c>
      <c r="C131"/>
      <c r="D131" s="6">
        <f>C48*Rentabilidad!C36</f>
        <v>-16.796</v>
      </c>
      <c r="E131" s="6">
        <f>D48*Rentabilidad!D36</f>
        <v>-4.429714285714285</v>
      </c>
      <c r="F131" s="6">
        <f>E48*Rentabilidad!E36</f>
        <v>30.16</v>
      </c>
      <c r="G131" s="6">
        <f>F48*Rentabilidad!F36</f>
        <v>24.82388059701492</v>
      </c>
      <c r="H131" s="6">
        <f>G48*Rentabilidad!G36</f>
        <v>38.597478260869565</v>
      </c>
      <c r="I131" s="6">
        <f>H48*Rentabilidad!H36</f>
        <v>29.327335092348285</v>
      </c>
      <c r="J131" s="6">
        <f>I48*Rentabilidad!I36</f>
        <v>40.02808988764046</v>
      </c>
      <c r="K131" s="6">
        <f>J48*Rentabilidad!J36</f>
        <v>97.04900398406375</v>
      </c>
      <c r="L131" s="6">
        <f>K48*Rentabilidad!K36</f>
        <v>-115.78146417445487</v>
      </c>
      <c r="M131" s="6">
        <f>L48*Rentabilidad!L36</f>
        <v>284.95932631578944</v>
      </c>
      <c r="N131" s="6">
        <f>M48*Rentabilidad!M36</f>
        <v>159.83707592891773</v>
      </c>
      <c r="O131" s="2"/>
    </row>
    <row r="132" spans="1:15" ht="12.75">
      <c r="A132" s="2">
        <v>34</v>
      </c>
      <c r="B132" s="2" t="s">
        <v>46</v>
      </c>
      <c r="C132"/>
      <c r="D132" s="6">
        <f>C49*Rentabilidad!C37</f>
        <v>-0.47839002267573844</v>
      </c>
      <c r="E132" s="6">
        <f>D49*Rentabilidad!D37</f>
        <v>67.9086</v>
      </c>
      <c r="F132" s="6">
        <f>E49*Rentabilidad!E37</f>
        <v>-14.7891983122363</v>
      </c>
      <c r="G132" s="6">
        <f>F49*Rentabilidad!F37</f>
        <v>101.8313961856784</v>
      </c>
      <c r="H132" s="6">
        <f>G49*Rentabilidad!G37</f>
        <v>159.82533819360054</v>
      </c>
      <c r="I132" s="6">
        <f>H49*Rentabilidad!H37</f>
        <v>455.90673078754406</v>
      </c>
      <c r="J132" s="6">
        <f>I49*Rentabilidad!I37</f>
        <v>33.797673221927944</v>
      </c>
      <c r="K132" s="6">
        <f>J49*Rentabilidad!J37</f>
        <v>-300.6047836999852</v>
      </c>
      <c r="L132" s="6">
        <f>K49*Rentabilidad!K37</f>
        <v>42.96001852247625</v>
      </c>
      <c r="M132" s="6">
        <f>L49*Rentabilidad!L37</f>
        <v>295.169235502642</v>
      </c>
      <c r="N132" s="6">
        <f>M49*Rentabilidad!M37</f>
        <v>211.62911126662</v>
      </c>
      <c r="O132" s="2"/>
    </row>
    <row r="133" spans="1:15" ht="12.75">
      <c r="A133" s="2">
        <v>35</v>
      </c>
      <c r="B133" s="2" t="s">
        <v>47</v>
      </c>
      <c r="C133"/>
      <c r="D133" s="6">
        <f>C50*Rentabilidad!C38</f>
        <v>13.522171253822615</v>
      </c>
      <c r="E133" s="6">
        <f>D50*Rentabilidad!D38</f>
        <v>32.978352272727264</v>
      </c>
      <c r="F133" s="6">
        <f>E50*Rentabilidad!E38</f>
        <v>11.850819277108421</v>
      </c>
      <c r="G133" s="6">
        <f>F50*Rentabilidad!F38</f>
        <v>3.0376712328767246</v>
      </c>
      <c r="H133" s="6">
        <f>G50*Rentabilidad!G38</f>
        <v>195.3829279279279</v>
      </c>
      <c r="I133" s="6">
        <f>H50*Rentabilidad!H38</f>
        <v>615.7211529411766</v>
      </c>
      <c r="J133" s="6">
        <f>I50*Rentabilidad!I38</f>
        <v>-101.15450998606602</v>
      </c>
      <c r="K133" s="6">
        <f>J50*Rentabilidad!J38</f>
        <v>173.04495100567289</v>
      </c>
      <c r="L133" s="6">
        <f>K50*Rentabilidad!K38</f>
        <v>-230.29645119305857</v>
      </c>
      <c r="M133" s="6">
        <f>L50*Rentabilidad!L38</f>
        <v>-356.546032553408</v>
      </c>
      <c r="N133" s="6">
        <f>M50*Rentabilidad!M38</f>
        <v>110.05882026370581</v>
      </c>
      <c r="O133" s="2"/>
    </row>
    <row r="134" spans="1:15" ht="12.75">
      <c r="A134" s="2">
        <v>36</v>
      </c>
      <c r="B134" s="2" t="s">
        <v>48</v>
      </c>
      <c r="C134"/>
      <c r="D134" s="6">
        <f>C51*Rentabilidad!C39</f>
        <v>37.99785256410255</v>
      </c>
      <c r="E134" s="6">
        <f>D51*Rentabilidad!D39</f>
        <v>-6.20402226861515</v>
      </c>
      <c r="F134" s="6">
        <f>E51*Rentabilidad!E39</f>
        <v>-5.148774474256713</v>
      </c>
      <c r="G134" s="6">
        <f>F51*Rentabilidad!F39</f>
        <v>-13.508790383170538</v>
      </c>
      <c r="H134" s="6">
        <f>G51*Rentabilidad!G39</f>
        <v>228.8416929460581</v>
      </c>
      <c r="I134" s="6">
        <f>H51*Rentabilidad!H39</f>
        <v>190.1539844218095</v>
      </c>
      <c r="J134" s="6">
        <f>I51*Rentabilidad!I39</f>
        <v>-175.89810213265505</v>
      </c>
      <c r="K134" s="6">
        <f>J51*Rentabilidad!J39</f>
        <v>21.558133102852178</v>
      </c>
      <c r="L134" s="6">
        <f>K51*Rentabilidad!K39</f>
        <v>-12.305024509803932</v>
      </c>
      <c r="M134" s="6">
        <f>L51*Rentabilidad!L39</f>
        <v>152.50740430287797</v>
      </c>
      <c r="N134" s="6">
        <f>M51*Rentabilidad!M39</f>
        <v>301.9840590979782</v>
      </c>
      <c r="O134" s="2"/>
    </row>
    <row r="135" spans="1:15" ht="12.75">
      <c r="A135" s="2">
        <v>37</v>
      </c>
      <c r="B135" s="2" t="s">
        <v>49</v>
      </c>
      <c r="C135"/>
      <c r="D135" s="6">
        <f>C52*Rentabilidad!C40</f>
        <v>43.98399433427762</v>
      </c>
      <c r="E135" s="6">
        <f>D52*Rentabilidad!D40</f>
        <v>15.629200819672127</v>
      </c>
      <c r="F135" s="6">
        <f>E52*Rentabilidad!E40</f>
        <v>44.65215759849908</v>
      </c>
      <c r="G135" s="6">
        <f>F52*Rentabilidad!F40</f>
        <v>227.8628872180451</v>
      </c>
      <c r="H135" s="6">
        <f>G52*Rentabilidad!G40</f>
        <v>126.67591342626552</v>
      </c>
      <c r="I135" s="6">
        <f>H52*Rentabilidad!H40</f>
        <v>53.23161180476726</v>
      </c>
      <c r="J135" s="6">
        <f>I52*Rentabilidad!I40</f>
        <v>-55.29358178053823</v>
      </c>
      <c r="K135" s="6">
        <f>J52*Rentabilidad!J40</f>
        <v>198.69378208784929</v>
      </c>
      <c r="L135" s="6">
        <f>K52*Rentabilidad!K40</f>
        <v>201.995012468828</v>
      </c>
      <c r="M135" s="6">
        <f>L52*Rentabilidad!L40</f>
        <v>-318.4264849074976</v>
      </c>
      <c r="N135" s="6">
        <f>M52*Rentabilidad!M40</f>
        <v>209.10964017991003</v>
      </c>
      <c r="O135" s="2"/>
    </row>
    <row r="136" spans="1:15" ht="12.75">
      <c r="A136" s="2">
        <v>38</v>
      </c>
      <c r="B136" s="2" t="s">
        <v>50</v>
      </c>
      <c r="C136"/>
      <c r="D136" s="6">
        <f>C53*Rentabilidad!C41</f>
        <v>125.18896860986548</v>
      </c>
      <c r="E136" s="6">
        <f>D53*Rentabilidad!D41</f>
        <v>12.398805031446475</v>
      </c>
      <c r="F136" s="6">
        <f>E53*Rentabilidad!E41</f>
        <v>-54.436827309236904</v>
      </c>
      <c r="G136" s="6">
        <f>F53*Rentabilidad!F41</f>
        <v>-19.28742459396752</v>
      </c>
      <c r="H136" s="6">
        <f>G53*Rentabilidad!G41</f>
        <v>235.58476658476656</v>
      </c>
      <c r="I136" s="6">
        <f>H53*Rentabilidad!H41</f>
        <v>-40.57637906647812</v>
      </c>
      <c r="J136" s="6">
        <f>I53*Rentabilidad!I41</f>
        <v>-117.46033690658498</v>
      </c>
      <c r="K136" s="6">
        <f>J53*Rentabilidad!J41</f>
        <v>-41.81048582995952</v>
      </c>
      <c r="L136" s="6">
        <f>K53*Rentabilidad!K41</f>
        <v>0</v>
      </c>
      <c r="M136" s="6">
        <f>L53*Rentabilidad!L41</f>
        <v>10.9668119266055</v>
      </c>
      <c r="N136" s="6">
        <f>M53*Rentabilidad!M41</f>
        <v>102.04899777282849</v>
      </c>
      <c r="O136" s="2"/>
    </row>
    <row r="137" spans="1:15" ht="12.75">
      <c r="A137" s="2">
        <v>39</v>
      </c>
      <c r="B137" s="2" t="s">
        <v>51</v>
      </c>
      <c r="C137"/>
      <c r="D137" s="6">
        <f>C54*Rentabilidad!C42</f>
        <v>10.833706896551716</v>
      </c>
      <c r="E137" s="6">
        <f>D54*Rentabilidad!D42</f>
        <v>-56.9291056910569</v>
      </c>
      <c r="F137" s="6">
        <f>E54*Rentabilidad!E42</f>
        <v>32.898520408163265</v>
      </c>
      <c r="G137" s="6">
        <f>F54*Rentabilidad!F42</f>
        <v>20.946564705882363</v>
      </c>
      <c r="H137" s="6">
        <f>G54*Rentabilidad!G42</f>
        <v>88.42878048780489</v>
      </c>
      <c r="I137" s="6">
        <f>H54*Rentabilidad!H42</f>
        <v>34.99280709159986</v>
      </c>
      <c r="J137" s="6">
        <f>I54*Rentabilidad!I42</f>
        <v>41.29486842105259</v>
      </c>
      <c r="K137" s="6">
        <f>J54*Rentabilidad!J42</f>
        <v>99.93097839898351</v>
      </c>
      <c r="L137" s="6">
        <f>K54*Rentabilidad!K42</f>
        <v>108.09932531894012</v>
      </c>
      <c r="M137" s="6">
        <f>L54*Rentabilidad!L42</f>
        <v>-71.21836907338185</v>
      </c>
      <c r="N137" s="6">
        <f>M54*Rentabilidad!M42</f>
        <v>119.57044860234436</v>
      </c>
      <c r="O137" s="2"/>
    </row>
    <row r="138" spans="1:15" ht="12.75">
      <c r="A138" s="2">
        <v>40</v>
      </c>
      <c r="B138" s="2" t="s">
        <v>52</v>
      </c>
      <c r="C138"/>
      <c r="D138" s="6">
        <f>C55*Rentabilidad!C43</f>
        <v>84.744620267513</v>
      </c>
      <c r="E138" s="6">
        <f>D55*Rentabilidad!D43</f>
        <v>16.637284983728524</v>
      </c>
      <c r="F138" s="6">
        <f>E55*Rentabilidad!E43</f>
        <v>40.308686163247515</v>
      </c>
      <c r="G138" s="6">
        <f>F55*Rentabilidad!F43</f>
        <v>67.52512479515946</v>
      </c>
      <c r="H138" s="6">
        <f>G55*Rentabilidad!G43</f>
        <v>208.61130961508977</v>
      </c>
      <c r="I138" s="6">
        <f>H55*Rentabilidad!H43</f>
        <v>319.9262296961589</v>
      </c>
      <c r="J138" s="6">
        <f>I55*Rentabilidad!I43</f>
        <v>-184.34345126194958</v>
      </c>
      <c r="K138" s="6">
        <f>J55*Rentabilidad!J43</f>
        <v>-89.88061108697313</v>
      </c>
      <c r="L138" s="6">
        <f>K55*Rentabilidad!K43</f>
        <v>16.70977137943305</v>
      </c>
      <c r="M138" s="6">
        <f>L55*Rentabilidad!L43</f>
        <v>46.17187763289874</v>
      </c>
      <c r="N138" s="6">
        <f>M55*Rentabilidad!M43</f>
        <v>123.58041010618813</v>
      </c>
      <c r="O138" s="2"/>
    </row>
    <row r="139" spans="1:15" ht="12.75">
      <c r="A139" s="2">
        <v>41</v>
      </c>
      <c r="B139" s="2" t="s">
        <v>53</v>
      </c>
      <c r="C139"/>
      <c r="D139" s="6">
        <f>C56*Rentabilidad!C44</f>
        <v>28.653675595238063</v>
      </c>
      <c r="E139" s="6">
        <f>D56*Rentabilidad!D44</f>
        <v>-2.8231425091352027</v>
      </c>
      <c r="F139" s="6">
        <f>E56*Rentabilidad!E44</f>
        <v>7.564143920595546</v>
      </c>
      <c r="G139" s="6">
        <f>F56*Rentabilidad!F44</f>
        <v>70.25546635182997</v>
      </c>
      <c r="H139" s="6">
        <f>G56*Rentabilidad!G44</f>
        <v>51.13649289099526</v>
      </c>
      <c r="I139" s="6">
        <f>H56*Rentabilidad!H44</f>
        <v>135.14660341555978</v>
      </c>
      <c r="J139" s="6">
        <f>I56*Rentabilidad!I44</f>
        <v>-73.34830858085809</v>
      </c>
      <c r="K139" s="6">
        <f>J56*Rentabilidad!J44</f>
        <v>150.14436540429887</v>
      </c>
      <c r="L139" s="6">
        <f>K56*Rentabilidad!K44</f>
        <v>31.26263743676219</v>
      </c>
      <c r="M139" s="6">
        <f>L56*Rentabilidad!L44</f>
        <v>-60.08367379006913</v>
      </c>
      <c r="N139" s="6">
        <f>M56*Rentabilidad!M44</f>
        <v>159.4601015596663</v>
      </c>
      <c r="O139" s="2"/>
    </row>
    <row r="140" spans="1:15" ht="12.75">
      <c r="A140" s="2">
        <v>42</v>
      </c>
      <c r="B140" s="2" t="s">
        <v>54</v>
      </c>
      <c r="C140"/>
      <c r="D140" s="6">
        <f>C57*Rentabilidad!C45</f>
        <v>115.7823451974647</v>
      </c>
      <c r="E140" s="6">
        <f>D57*Rentabilidad!D45</f>
        <v>-7.233680322363973</v>
      </c>
      <c r="F140" s="6">
        <f>E57*Rentabilidad!E45</f>
        <v>75.4246159122085</v>
      </c>
      <c r="G140" s="6">
        <f>F57*Rentabilidad!F45</f>
        <v>142.84700389105058</v>
      </c>
      <c r="H140" s="6">
        <f>G57*Rentabilidad!G45</f>
        <v>-105.75898673100122</v>
      </c>
      <c r="I140" s="6">
        <f>H57*Rentabilidad!H45</f>
        <v>95.27895384615385</v>
      </c>
      <c r="J140" s="6">
        <f>I57*Rentabilidad!I45</f>
        <v>19.65907862407861</v>
      </c>
      <c r="K140" s="6">
        <f>J57*Rentabilidad!J45</f>
        <v>-133.689365048162</v>
      </c>
      <c r="L140" s="6">
        <f>K57*Rentabilidad!K45</f>
        <v>159.74827893175072</v>
      </c>
      <c r="M140" s="6">
        <f>L57*Rentabilidad!L45</f>
        <v>121.8840080321286</v>
      </c>
      <c r="N140" s="6">
        <f>M57*Rentabilidad!M45</f>
        <v>164.71914464993387</v>
      </c>
      <c r="O140" s="2"/>
    </row>
    <row r="141" spans="1:15" ht="12.75">
      <c r="A141" s="2">
        <v>43</v>
      </c>
      <c r="B141" s="2" t="s">
        <v>55</v>
      </c>
      <c r="C141"/>
      <c r="D141" s="6">
        <f>C58*Rentabilidad!C46</f>
        <v>33.184762589928056</v>
      </c>
      <c r="E141" s="6">
        <f>D58*Rentabilidad!D46</f>
        <v>-34.391668437832095</v>
      </c>
      <c r="F141" s="6">
        <f>E58*Rentabilidad!E46</f>
        <v>-8.055714285714288</v>
      </c>
      <c r="G141" s="6">
        <f>F58*Rentabilidad!F46</f>
        <v>-4.854166666666665</v>
      </c>
      <c r="H141" s="6">
        <f>G58*Rentabilidad!G46</f>
        <v>109.62</v>
      </c>
      <c r="I141" s="6">
        <f>H58*Rentabilidad!H46</f>
        <v>141.78485753052917</v>
      </c>
      <c r="J141" s="6">
        <f>I58*Rentabilidad!I46</f>
        <v>-183.62880778588806</v>
      </c>
      <c r="K141" s="6">
        <f>J58*Rentabilidad!J46</f>
        <v>-150.26154107648725</v>
      </c>
      <c r="L141" s="6">
        <f>K58*Rentabilidad!K46</f>
        <v>126.85757719714962</v>
      </c>
      <c r="M141" s="6">
        <f>L58*Rentabilidad!L46</f>
        <v>-124.20207468879667</v>
      </c>
      <c r="N141" s="6">
        <f>M58*Rentabilidad!M46</f>
        <v>179.85720634920636</v>
      </c>
      <c r="O141" s="2"/>
    </row>
    <row r="142" spans="1:15" ht="12.75">
      <c r="A142" s="2">
        <v>44</v>
      </c>
      <c r="B142" s="2" t="s">
        <v>56</v>
      </c>
      <c r="C142"/>
      <c r="D142" s="6">
        <f>C59*Rentabilidad!C47</f>
        <v>70.12256863121522</v>
      </c>
      <c r="E142" s="6">
        <f>D59*Rentabilidad!D47</f>
        <v>13.803016393442636</v>
      </c>
      <c r="F142" s="6">
        <f>E59*Rentabilidad!E47</f>
        <v>27.98226887910601</v>
      </c>
      <c r="G142" s="6">
        <f>F59*Rentabilidad!F47</f>
        <v>50.508879606879596</v>
      </c>
      <c r="H142" s="6">
        <f>G59*Rentabilidad!G47</f>
        <v>130.23007120253166</v>
      </c>
      <c r="I142" s="6">
        <f>H59*Rentabilidad!H47</f>
        <v>140.59744753970327</v>
      </c>
      <c r="J142" s="6">
        <f>I59*Rentabilidad!I47</f>
        <v>-5.774254853085595</v>
      </c>
      <c r="K142" s="6">
        <f>J59*Rentabilidad!J47</f>
        <v>-49.645806525559756</v>
      </c>
      <c r="L142" s="6">
        <f>K59*Rentabilidad!K47</f>
        <v>40.29445309508612</v>
      </c>
      <c r="M142" s="6">
        <f>L59*Rentabilidad!L47</f>
        <v>55.93222750280132</v>
      </c>
      <c r="N142" s="6">
        <f>M59*Rentabilidad!M47</f>
        <v>75.44750640390727</v>
      </c>
      <c r="O142" s="2"/>
    </row>
    <row r="143" spans="1:15" ht="12.75">
      <c r="A143" s="2">
        <v>45</v>
      </c>
      <c r="B143" s="2" t="s">
        <v>57</v>
      </c>
      <c r="C143"/>
      <c r="D143" s="6">
        <f>C60*Rentabilidad!C48</f>
        <v>59.50205741626797</v>
      </c>
      <c r="E143" s="6">
        <f>D60*Rentabilidad!D48</f>
        <v>5.115724137931032</v>
      </c>
      <c r="F143" s="6">
        <f>E60*Rentabilidad!E48</f>
        <v>-94.72384485666105</v>
      </c>
      <c r="G143" s="6">
        <f>F60*Rentabilidad!F48</f>
        <v>76.13753581661891</v>
      </c>
      <c r="H143" s="6">
        <f>G60*Rentabilidad!G48</f>
        <v>352.0416393442623</v>
      </c>
      <c r="I143" s="6">
        <f>H60*Rentabilidad!H48</f>
        <v>-26.608815701929508</v>
      </c>
      <c r="J143" s="6">
        <f>I60*Rentabilidad!I48</f>
        <v>-146.68930069930073</v>
      </c>
      <c r="K143" s="6">
        <f>J60*Rentabilidad!J48</f>
        <v>54.429346341463464</v>
      </c>
      <c r="L143" s="6">
        <f>K60*Rentabilidad!K48</f>
        <v>-29.1705862361937</v>
      </c>
      <c r="M143" s="6">
        <f>L60*Rentabilidad!L48</f>
        <v>-73.50641681901281</v>
      </c>
      <c r="N143" s="6">
        <f>M60*Rentabilidad!M48</f>
        <v>92.11573212258801</v>
      </c>
      <c r="O143" s="2"/>
    </row>
    <row r="144" spans="1:15" ht="12.75">
      <c r="A144" s="2">
        <v>46</v>
      </c>
      <c r="B144" s="2" t="s">
        <v>58</v>
      </c>
      <c r="C144"/>
      <c r="D144" s="6">
        <f>C61*Rentabilidad!C49</f>
        <v>8.407500000000004</v>
      </c>
      <c r="E144" s="6">
        <f>D61*Rentabilidad!D49</f>
        <v>33.96341232227487</v>
      </c>
      <c r="F144" s="6">
        <f>E61*Rentabilidad!E49</f>
        <v>4.639593908629443</v>
      </c>
      <c r="G144" s="6">
        <f>F61*Rentabilidad!F49</f>
        <v>2.4339140811455837</v>
      </c>
      <c r="H144" s="6">
        <f>G61*Rentabilidad!G49</f>
        <v>55.19479069767439</v>
      </c>
      <c r="I144" s="6">
        <f>H61*Rentabilidad!H49</f>
        <v>-6.587172011661779</v>
      </c>
      <c r="J144" s="6">
        <f>I61*Rentabilidad!I49</f>
        <v>17.300331325301176</v>
      </c>
      <c r="K144" s="6">
        <f>J61*Rentabilidad!J49</f>
        <v>-228.28682719546745</v>
      </c>
      <c r="L144" s="6">
        <f>K61*Rentabilidad!K49</f>
        <v>34.98961937716264</v>
      </c>
      <c r="M144" s="6">
        <f>L61*Rentabilidad!L49</f>
        <v>-82.11756373937676</v>
      </c>
      <c r="N144" s="6">
        <f>M61*Rentabilidad!M49</f>
        <v>29.609556650246294</v>
      </c>
      <c r="O144" s="2"/>
    </row>
    <row r="145" spans="1:15" ht="12.75">
      <c r="A145" s="2">
        <v>47</v>
      </c>
      <c r="B145" s="2" t="s">
        <v>59</v>
      </c>
      <c r="C145"/>
      <c r="D145" s="6">
        <f>C62*Rentabilidad!C50</f>
        <v>-0.6891935483870961</v>
      </c>
      <c r="E145" s="6">
        <f>D62*Rentabilidad!D50</f>
        <v>252.4243902439024</v>
      </c>
      <c r="F145" s="6">
        <f>E62*Rentabilidad!E50</f>
        <v>-118.85902040816326</v>
      </c>
      <c r="G145" s="6">
        <f>F62*Rentabilidad!F50</f>
        <v>-49.787830188679266</v>
      </c>
      <c r="H145" s="6">
        <f>G62*Rentabilidad!G50</f>
        <v>68.45709803921567</v>
      </c>
      <c r="I145" s="6">
        <f>H62*Rentabilidad!H50</f>
        <v>42.44620991253646</v>
      </c>
      <c r="J145" s="6">
        <f>I62*Rentabilidad!I50</f>
        <v>123.58402010050254</v>
      </c>
      <c r="K145" s="6">
        <f>J62*Rentabilidad!J50</f>
        <v>30.848107142857124</v>
      </c>
      <c r="L145" s="6">
        <f>K62*Rentabilidad!K50</f>
        <v>-47.19387687188021</v>
      </c>
      <c r="M145" s="6">
        <f>L62*Rentabilidad!L50</f>
        <v>0</v>
      </c>
      <c r="N145" s="6">
        <f>M62*Rentabilidad!M50</f>
        <v>95.00513966480437</v>
      </c>
      <c r="O145" s="2"/>
    </row>
    <row r="146" spans="1:15" ht="12.75">
      <c r="A146" s="2">
        <v>48</v>
      </c>
      <c r="B146" s="2" t="s">
        <v>60</v>
      </c>
      <c r="C146"/>
      <c r="D146" s="6">
        <f>C63*Rentabilidad!C51</f>
        <v>194.27346938775514</v>
      </c>
      <c r="E146" s="6">
        <f>D63*Rentabilidad!D51</f>
        <v>-33.74131471389645</v>
      </c>
      <c r="F146" s="6">
        <f>E63*Rentabilidad!E51</f>
        <v>-74.36906595501337</v>
      </c>
      <c r="G146" s="6">
        <f>F63*Rentabilidad!F51</f>
        <v>68.89887792207789</v>
      </c>
      <c r="H146" s="6">
        <f>G63*Rentabilidad!G51</f>
        <v>274.69626547987633</v>
      </c>
      <c r="I146" s="6">
        <f>H63*Rentabilidad!H51</f>
        <v>143.18371694883004</v>
      </c>
      <c r="J146" s="6">
        <f>I63*Rentabilidad!I51</f>
        <v>-293.08492123030754</v>
      </c>
      <c r="K146" s="6">
        <f>J63*Rentabilidad!J51</f>
        <v>-151.60508366533867</v>
      </c>
      <c r="L146" s="6">
        <f>K63*Rentabilidad!K51</f>
        <v>20.828165259884493</v>
      </c>
      <c r="M146" s="6">
        <f>L63*Rentabilidad!L51</f>
        <v>82.27599512591391</v>
      </c>
      <c r="N146" s="6">
        <f>M63*Rentabilidad!M51</f>
        <v>33.675688405797125</v>
      </c>
      <c r="O146" s="2"/>
    </row>
    <row r="147" spans="1:15" ht="12.75">
      <c r="A147" s="2">
        <v>49</v>
      </c>
      <c r="B147" s="2" t="s">
        <v>61</v>
      </c>
      <c r="C147"/>
      <c r="D147" s="6">
        <f>C64*Rentabilidad!C52</f>
        <v>1.4583229703322058</v>
      </c>
      <c r="E147" s="6">
        <f>D64*Rentabilidad!D52</f>
        <v>0.6017544471573023</v>
      </c>
      <c r="F147" s="6">
        <f>E64*Rentabilidad!E52</f>
        <v>38.65959515570935</v>
      </c>
      <c r="G147" s="6">
        <f>F64*Rentabilidad!F52</f>
        <v>42.204677184737605</v>
      </c>
      <c r="H147" s="6">
        <f>G64*Rentabilidad!G52</f>
        <v>92.93722650966664</v>
      </c>
      <c r="I147" s="6">
        <f>H64*Rentabilidad!H52</f>
        <v>149.56070180477764</v>
      </c>
      <c r="J147" s="6">
        <f>I64*Rentabilidad!I52</f>
        <v>-45.19669297689692</v>
      </c>
      <c r="K147" s="6">
        <f>J64*Rentabilidad!J52</f>
        <v>-50.90112037827543</v>
      </c>
      <c r="L147" s="6">
        <f>K64*Rentabilidad!K52</f>
        <v>39.740139356455</v>
      </c>
      <c r="M147" s="6">
        <f>L64*Rentabilidad!L52</f>
        <v>-6.175651643096944</v>
      </c>
      <c r="N147" s="6">
        <f>M64*Rentabilidad!M52</f>
        <v>39.79039301310043</v>
      </c>
      <c r="O147" s="2"/>
    </row>
    <row r="148" spans="1:15" ht="12.75">
      <c r="A148" s="2">
        <v>50</v>
      </c>
      <c r="B148" s="2" t="s">
        <v>62</v>
      </c>
      <c r="C148"/>
      <c r="D148" s="6">
        <f>C65*Rentabilidad!C53</f>
        <v>2.615310880829012</v>
      </c>
      <c r="E148" s="6">
        <f>D65*Rentabilidad!D53</f>
        <v>-2.684216578821272</v>
      </c>
      <c r="F148" s="6">
        <f>E65*Rentabilidad!E53</f>
        <v>-16.781594805194803</v>
      </c>
      <c r="G148" s="6">
        <f>F65*Rentabilidad!F53</f>
        <v>-2.6508771929824557</v>
      </c>
      <c r="H148" s="6">
        <f>G65*Rentabilidad!G53</f>
        <v>-5.583803191489363</v>
      </c>
      <c r="I148" s="6">
        <f>H65*Rentabilidad!H53</f>
        <v>1.0112771084337355</v>
      </c>
      <c r="J148" s="6">
        <f>I65*Rentabilidad!I53</f>
        <v>-0.34808823529411814</v>
      </c>
      <c r="K148" s="6">
        <f>J65*Rentabilidad!J53</f>
        <v>0</v>
      </c>
      <c r="L148" s="6">
        <f>K65*Rentabilidad!K53</f>
        <v>0</v>
      </c>
      <c r="M148" s="6">
        <f>L65*Rentabilidad!L53</f>
        <v>-22.32975824175824</v>
      </c>
      <c r="N148" s="6">
        <f>M65*Rentabilidad!M53</f>
        <v>176.9308333333333</v>
      </c>
      <c r="O148" s="2"/>
    </row>
    <row r="149" spans="1:15" ht="12.75">
      <c r="A149" s="2">
        <v>51</v>
      </c>
      <c r="B149" s="2" t="s">
        <v>63</v>
      </c>
      <c r="C149"/>
      <c r="D149" s="6">
        <f>C66*Rentabilidad!C54</f>
        <v>19.15141630901287</v>
      </c>
      <c r="E149" s="6">
        <f>D66*Rentabilidad!D54</f>
        <v>-0.8879142526071798</v>
      </c>
      <c r="F149" s="6">
        <f>E66*Rentabilidad!E54</f>
        <v>6.470853080568722</v>
      </c>
      <c r="G149" s="6">
        <f>F66*Rentabilidad!F54</f>
        <v>2.1604878048780507</v>
      </c>
      <c r="H149" s="6">
        <f>G66*Rentabilidad!G54</f>
        <v>4.783536821705424</v>
      </c>
      <c r="I149" s="6">
        <f>H66*Rentabilidad!H54</f>
        <v>9.904049079754598</v>
      </c>
      <c r="J149" s="6">
        <f>I66*Rentabilidad!I54</f>
        <v>26.994096209912545</v>
      </c>
      <c r="K149" s="6">
        <f>J66*Rentabilidad!J54</f>
        <v>14.081149253731343</v>
      </c>
      <c r="L149" s="6">
        <f>K66*Rentabilidad!K54</f>
        <v>33.915027671349506</v>
      </c>
      <c r="M149" s="6">
        <f>L66*Rentabilidad!L54</f>
        <v>27.331967213114766</v>
      </c>
      <c r="N149" s="6">
        <f>M66*Rentabilidad!M54</f>
        <v>95.92291325695578</v>
      </c>
      <c r="O149" s="2"/>
    </row>
    <row r="150" spans="1:15" ht="12.75">
      <c r="A150" s="2">
        <v>52</v>
      </c>
      <c r="B150" s="2" t="s">
        <v>64</v>
      </c>
      <c r="C150"/>
      <c r="D150" s="6">
        <f>C67*Rentabilidad!C55</f>
        <v>11.580540540540541</v>
      </c>
      <c r="E150" s="6">
        <f>D67*Rentabilidad!D55</f>
        <v>7.578301886792451</v>
      </c>
      <c r="F150" s="6">
        <f>E67*Rentabilidad!E55</f>
        <v>-16.11446808510638</v>
      </c>
      <c r="G150" s="6">
        <f>F67*Rentabilidad!F55</f>
        <v>12.064191176470583</v>
      </c>
      <c r="H150" s="6">
        <f>G67*Rentabilidad!G55</f>
        <v>6.809942857142855</v>
      </c>
      <c r="I150" s="6">
        <f>H67*Rentabilidad!H55</f>
        <v>15.185025380710657</v>
      </c>
      <c r="J150" s="6">
        <f>I67*Rentabilidad!I55</f>
        <v>18.943699186991857</v>
      </c>
      <c r="K150" s="6">
        <f>J67*Rentabilidad!J55</f>
        <v>-15.59302325581394</v>
      </c>
      <c r="L150" s="6">
        <f>K67*Rentabilidad!K55</f>
        <v>9.009609375</v>
      </c>
      <c r="M150" s="6">
        <f>L67*Rentabilidad!L55</f>
        <v>134.45163120567375</v>
      </c>
      <c r="N150" s="6">
        <f>M67*Rentabilidad!M55</f>
        <v>-8.663059701492536</v>
      </c>
      <c r="O150" s="2"/>
    </row>
    <row r="151" spans="1:15" ht="12.75">
      <c r="A151" s="2">
        <v>53</v>
      </c>
      <c r="B151" s="2" t="s">
        <v>65</v>
      </c>
      <c r="C151"/>
      <c r="D151" s="6">
        <f>C68*Rentabilidad!C56</f>
        <v>1.9043385490753815</v>
      </c>
      <c r="E151" s="6">
        <f>D68*Rentabilidad!D56</f>
        <v>-0.619719152854504</v>
      </c>
      <c r="F151" s="6">
        <f>E68*Rentabilidad!E56</f>
        <v>8.726600046479197</v>
      </c>
      <c r="G151" s="6">
        <f>F68*Rentabilidad!F56</f>
        <v>41.759264555669056</v>
      </c>
      <c r="H151" s="6">
        <f>G68*Rentabilidad!G56</f>
        <v>81.89661246959415</v>
      </c>
      <c r="I151" s="6">
        <f>H68*Rentabilidad!H56</f>
        <v>73.5990155100852</v>
      </c>
      <c r="J151" s="6">
        <f>I68*Rentabilidad!I56</f>
        <v>5.0071652681503025</v>
      </c>
      <c r="K151" s="6">
        <f>J68*Rentabilidad!J56</f>
        <v>-65.35118119090214</v>
      </c>
      <c r="L151" s="6">
        <f>K68*Rentabilidad!K56</f>
        <v>0.05026848409750456</v>
      </c>
      <c r="M151" s="6">
        <f>L68*Rentabilidad!L56</f>
        <v>28.293044046799725</v>
      </c>
      <c r="N151" s="6">
        <f>M68*Rentabilidad!M56</f>
        <v>70.64340152997687</v>
      </c>
      <c r="O151" s="2"/>
    </row>
    <row r="152" spans="1:15" ht="12.75">
      <c r="A152" s="2">
        <v>54</v>
      </c>
      <c r="B152" s="2" t="s">
        <v>66</v>
      </c>
      <c r="C152"/>
      <c r="D152" s="6">
        <f>C69*Rentabilidad!C57</f>
        <v>20.61585585585586</v>
      </c>
      <c r="E152" s="6">
        <f>D69*Rentabilidad!D57</f>
        <v>38.040089126559714</v>
      </c>
      <c r="F152" s="6">
        <f>E69*Rentabilidad!E57</f>
        <v>20.605947046843173</v>
      </c>
      <c r="G152" s="6">
        <f>F69*Rentabilidad!F57</f>
        <v>97.30467874794067</v>
      </c>
      <c r="H152" s="6">
        <f>G69*Rentabilidad!G57</f>
        <v>107.98812178387652</v>
      </c>
      <c r="I152" s="6">
        <f>H69*Rentabilidad!H57</f>
        <v>-78.40206829539144</v>
      </c>
      <c r="J152" s="6">
        <f>I69*Rentabilidad!I57</f>
        <v>-66.24491175366128</v>
      </c>
      <c r="K152" s="6">
        <f>J69*Rentabilidad!J57</f>
        <v>-21.00517241379309</v>
      </c>
      <c r="L152" s="6">
        <f>K69*Rentabilidad!K57</f>
        <v>41.8289209535759</v>
      </c>
      <c r="M152" s="6">
        <f>L69*Rentabilidad!L57</f>
        <v>32.79565217391303</v>
      </c>
      <c r="N152" s="6">
        <f>M69*Rentabilidad!M57</f>
        <v>66.20580645161294</v>
      </c>
      <c r="O152" s="2"/>
    </row>
    <row r="153" spans="1:15" ht="12.75">
      <c r="A153" s="2">
        <v>55</v>
      </c>
      <c r="B153" s="2" t="s">
        <v>67</v>
      </c>
      <c r="C153"/>
      <c r="D153" s="6">
        <f>C70*Rentabilidad!C58</f>
        <v>62.74560354374309</v>
      </c>
      <c r="E153" s="6">
        <f>D70*Rentabilidad!D58</f>
        <v>13.399882283696286</v>
      </c>
      <c r="F153" s="6">
        <f>E70*Rentabilidad!E58</f>
        <v>-55.80398073836276</v>
      </c>
      <c r="G153" s="6">
        <f>F70*Rentabilidad!F58</f>
        <v>15.403624567474044</v>
      </c>
      <c r="H153" s="6">
        <f>G70*Rentabilidad!G58</f>
        <v>16.65844509948416</v>
      </c>
      <c r="I153" s="6">
        <f>H70*Rentabilidad!H58</f>
        <v>-24.403841772151903</v>
      </c>
      <c r="J153" s="6">
        <f>I70*Rentabilidad!I58</f>
        <v>-20.62625501202887</v>
      </c>
      <c r="K153" s="6">
        <f>J70*Rentabilidad!J58</f>
        <v>4.38703125</v>
      </c>
      <c r="L153" s="6">
        <f>K70*Rentabilidad!K58</f>
        <v>37.59741935483872</v>
      </c>
      <c r="M153" s="6">
        <f>L70*Rentabilidad!L58</f>
        <v>27.78757575757575</v>
      </c>
      <c r="N153" s="6">
        <f>M70*Rentabilidad!M58</f>
        <v>79.13987574552685</v>
      </c>
      <c r="O153" s="2"/>
    </row>
    <row r="154" spans="1:15" ht="12.75">
      <c r="A154" s="2">
        <v>56</v>
      </c>
      <c r="B154" s="2" t="s">
        <v>68</v>
      </c>
      <c r="C154"/>
      <c r="D154" s="6">
        <f>C71*Rentabilidad!C59</f>
        <v>26.71714285714286</v>
      </c>
      <c r="E154" s="6">
        <f>D71*Rentabilidad!D59</f>
        <v>-26.845000000000002</v>
      </c>
      <c r="F154" s="6">
        <f>E71*Rentabilidad!E59</f>
        <v>17.671559633027524</v>
      </c>
      <c r="G154" s="6">
        <f>F71*Rentabilidad!F59</f>
        <v>63.58263565891472</v>
      </c>
      <c r="H154" s="6">
        <f>G71*Rentabilidad!G59</f>
        <v>142.7940886699507</v>
      </c>
      <c r="I154" s="6">
        <f>H71*Rentabilidad!H59</f>
        <v>-85.87135869565213</v>
      </c>
      <c r="J154" s="6">
        <f>I71*Rentabilidad!I59</f>
        <v>17.754981549815472</v>
      </c>
      <c r="K154" s="6">
        <f>J71*Rentabilidad!J59</f>
        <v>-105.4315463917526</v>
      </c>
      <c r="L154" s="6">
        <f>K71*Rentabilidad!K59</f>
        <v>21.69476744186047</v>
      </c>
      <c r="M154" s="6">
        <f>L71*Rentabilidad!L59</f>
        <v>5.859035532994922</v>
      </c>
      <c r="N154" s="6">
        <f>M71*Rentabilidad!M59</f>
        <v>27.703333333333344</v>
      </c>
      <c r="O154" s="2"/>
    </row>
    <row r="155" spans="1:15" ht="12.75">
      <c r="A155" s="2">
        <v>57</v>
      </c>
      <c r="B155" s="2" t="s">
        <v>69</v>
      </c>
      <c r="C155"/>
      <c r="D155" s="6">
        <f>C72*Rentabilidad!C60</f>
        <v>23.327724425887265</v>
      </c>
      <c r="E155" s="6">
        <f>D72*Rentabilidad!D60</f>
        <v>4.767355491329472</v>
      </c>
      <c r="F155" s="6">
        <f>E72*Rentabilidad!E60</f>
        <v>-22.841477428180564</v>
      </c>
      <c r="G155" s="6">
        <f>F72*Rentabilidad!F60</f>
        <v>5.128713768115942</v>
      </c>
      <c r="H155" s="6">
        <f>G72*Rentabilidad!G60</f>
        <v>24.371028667790885</v>
      </c>
      <c r="I155" s="6">
        <f>H72*Rentabilidad!H60</f>
        <v>28.457812895069544</v>
      </c>
      <c r="J155" s="6">
        <f>I72*Rentabilidad!I60</f>
        <v>-42.182187500000005</v>
      </c>
      <c r="K155" s="6">
        <f>J72*Rentabilidad!J60</f>
        <v>37.26257016248153</v>
      </c>
      <c r="L155" s="6">
        <f>K72*Rentabilidad!K60</f>
        <v>46.19543610547669</v>
      </c>
      <c r="M155" s="6">
        <f>L72*Rentabilidad!L60</f>
        <v>35.18894851341551</v>
      </c>
      <c r="N155" s="6">
        <f>M72*Rentabilidad!M60</f>
        <v>40.46147982062781</v>
      </c>
      <c r="O155" s="2"/>
    </row>
    <row r="156" spans="1:15" ht="12.75">
      <c r="A156" s="2">
        <v>58</v>
      </c>
      <c r="B156" s="2" t="s">
        <v>70</v>
      </c>
      <c r="C156"/>
      <c r="D156" s="6">
        <f>C73*Rentabilidad!C61</f>
        <v>110.67216494845364</v>
      </c>
      <c r="E156" s="6">
        <f>D73*Rentabilidad!D61</f>
        <v>-14.039502074688807</v>
      </c>
      <c r="F156" s="6">
        <f>E73*Rentabilidad!E61</f>
        <v>-25.48648648648648</v>
      </c>
      <c r="G156" s="6">
        <f>F73*Rentabilidad!F61</f>
        <v>-41.731653333333334</v>
      </c>
      <c r="H156" s="6">
        <f>G73*Rentabilidad!G61</f>
        <v>23.672671755725208</v>
      </c>
      <c r="I156" s="6">
        <f>H73*Rentabilidad!H61</f>
        <v>217.21730061349697</v>
      </c>
      <c r="J156" s="6">
        <f>I73*Rentabilidad!I61</f>
        <v>-176.7344857768053</v>
      </c>
      <c r="K156" s="6">
        <f>J73*Rentabilidad!J61</f>
        <v>-50.664862385321115</v>
      </c>
      <c r="L156" s="6">
        <f>K73*Rentabilidad!K61</f>
        <v>-12.568628762541797</v>
      </c>
      <c r="M156" s="6">
        <f>L73*Rentabilidad!L61</f>
        <v>4.800188679245282</v>
      </c>
      <c r="N156" s="6">
        <f>M73*Rentabilidad!M61</f>
        <v>21.449568345323744</v>
      </c>
      <c r="O156" s="2"/>
    </row>
    <row r="157" spans="1:15" ht="12.75">
      <c r="A157" s="2">
        <v>59</v>
      </c>
      <c r="B157" s="2" t="s">
        <v>71</v>
      </c>
      <c r="C157"/>
      <c r="D157" s="6">
        <f>C74*Rentabilidad!C62</f>
        <v>-1.3391836734693883</v>
      </c>
      <c r="E157" s="6">
        <f>D74*Rentabilidad!D62</f>
        <v>2.9006172839506186</v>
      </c>
      <c r="F157" s="6">
        <f>E74*Rentabilidad!E62</f>
        <v>3.374406779661018</v>
      </c>
      <c r="G157" s="6">
        <f>F74*Rentabilidad!F62</f>
        <v>-4.111366459627331</v>
      </c>
      <c r="H157" s="6">
        <f>G74*Rentabilidad!G62</f>
        <v>22.759677419354844</v>
      </c>
      <c r="I157" s="6">
        <f>H74*Rentabilidad!H62</f>
        <v>136.72521072796937</v>
      </c>
      <c r="J157" s="6">
        <f>I74*Rentabilidad!I62</f>
        <v>-43.40583025830258</v>
      </c>
      <c r="K157" s="6">
        <f>J74*Rentabilidad!J62</f>
        <v>72.9419014084507</v>
      </c>
      <c r="L157" s="6">
        <f>K74*Rentabilidad!K62</f>
        <v>-269.1485507246377</v>
      </c>
      <c r="M157" s="6">
        <f>L74*Rentabilidad!L62</f>
        <v>-108.06975757575759</v>
      </c>
      <c r="N157" s="6">
        <f>M74*Rentabilidad!M62</f>
        <v>8.988235294117649</v>
      </c>
      <c r="O157" s="2"/>
    </row>
    <row r="158" spans="1:15" ht="12.75">
      <c r="A158" s="2">
        <v>60</v>
      </c>
      <c r="B158" s="2" t="s">
        <v>72</v>
      </c>
      <c r="C158"/>
      <c r="D158" s="6">
        <f>C75*Rentabilidad!C63</f>
        <v>-2.228125</v>
      </c>
      <c r="E158" s="6">
        <f>D75*Rentabilidad!D63</f>
        <v>40.58222222222222</v>
      </c>
      <c r="F158" s="6">
        <f>E75*Rentabilidad!E63</f>
        <v>67.93714285714286</v>
      </c>
      <c r="G158" s="6">
        <f>F75*Rentabilidad!F63</f>
        <v>131.865</v>
      </c>
      <c r="H158" s="6">
        <f>G75*Rentabilidad!G63</f>
        <v>98.05698245614039</v>
      </c>
      <c r="I158" s="6">
        <f>H75*Rentabilidad!H63</f>
        <v>-65.63555415617131</v>
      </c>
      <c r="J158" s="6">
        <f>I75*Rentabilidad!I63</f>
        <v>-60.753032659409</v>
      </c>
      <c r="K158" s="6">
        <f>J75*Rentabilidad!J63</f>
        <v>-50.97213572854291</v>
      </c>
      <c r="L158" s="6">
        <f>K75*Rentabilidad!K63</f>
        <v>-41.40759894459104</v>
      </c>
      <c r="M158" s="6">
        <f>L75*Rentabilidad!L63</f>
        <v>-66.82285714285713</v>
      </c>
      <c r="N158" s="6">
        <f>M75*Rentabilidad!M63</f>
        <v>51.91466666666666</v>
      </c>
      <c r="O158" s="2"/>
    </row>
    <row r="159" spans="1:15" ht="12.75">
      <c r="A159" s="2">
        <v>61</v>
      </c>
      <c r="B159" s="2" t="s">
        <v>73</v>
      </c>
      <c r="C159"/>
      <c r="D159" s="6">
        <f>C76*Rentabilidad!C64</f>
        <v>12.894715025906738</v>
      </c>
      <c r="E159" s="6">
        <f>D76*Rentabilidad!D64</f>
        <v>5.226249999999998</v>
      </c>
      <c r="F159" s="6">
        <f>E76*Rentabilidad!E64</f>
        <v>-26.527487179487185</v>
      </c>
      <c r="G159" s="6">
        <f>F76*Rentabilidad!F64</f>
        <v>22.266158192090394</v>
      </c>
      <c r="H159" s="6">
        <f>G76*Rentabilidad!G64</f>
        <v>46.638138686131406</v>
      </c>
      <c r="I159" s="6">
        <f>H76*Rentabilidad!H64</f>
        <v>-14.366708595387845</v>
      </c>
      <c r="J159" s="6">
        <f>I76*Rentabilidad!I64</f>
        <v>-31.722188633615477</v>
      </c>
      <c r="K159" s="6">
        <f>J76*Rentabilidad!J64</f>
        <v>-10.3210332103321</v>
      </c>
      <c r="L159" s="6">
        <f>K76*Rentabilidad!K64</f>
        <v>39.72816742081448</v>
      </c>
      <c r="M159" s="6">
        <f>L76*Rentabilidad!L64</f>
        <v>7.017775090689236</v>
      </c>
      <c r="N159" s="6">
        <f>M76*Rentabilidad!M64</f>
        <v>12.80856187290971</v>
      </c>
      <c r="O159" s="2"/>
    </row>
    <row r="160" spans="1:15" ht="12.75">
      <c r="A160" s="2">
        <v>62</v>
      </c>
      <c r="B160" s="2" t="s">
        <v>74</v>
      </c>
      <c r="C160"/>
      <c r="D160" s="6">
        <f>C77*Rentabilidad!C65</f>
        <v>33.14346153846153</v>
      </c>
      <c r="E160" s="6">
        <f>D77*Rentabilidad!D65</f>
        <v>35.175000000000004</v>
      </c>
      <c r="F160" s="6">
        <f>E77*Rentabilidad!E65</f>
        <v>-14.782640449438194</v>
      </c>
      <c r="G160" s="6">
        <f>F77*Rentabilidad!F65</f>
        <v>98.78721311475407</v>
      </c>
      <c r="H160" s="6">
        <f>G77*Rentabilidad!G65</f>
        <v>45.790364145658266</v>
      </c>
      <c r="I160" s="6">
        <f>H77*Rentabilidad!H65</f>
        <v>124.07484829527684</v>
      </c>
      <c r="J160" s="6">
        <f>I77*Rentabilidad!I65</f>
        <v>-158.0740015631106</v>
      </c>
      <c r="K160" s="6">
        <f>J77*Rentabilidad!J65</f>
        <v>-37.78298789712555</v>
      </c>
      <c r="L160" s="6">
        <f>K77*Rentabilidad!K65</f>
        <v>80.10383259911893</v>
      </c>
      <c r="M160" s="6">
        <f>L77*Rentabilidad!L65</f>
        <v>-113.25803220035779</v>
      </c>
      <c r="N160" s="6">
        <f>M77*Rentabilidad!M65</f>
        <v>7.875929752066122</v>
      </c>
      <c r="O160" s="2"/>
    </row>
    <row r="161" spans="1:15" ht="12.75">
      <c r="A161" s="2">
        <v>63</v>
      </c>
      <c r="B161" s="2" t="s">
        <v>75</v>
      </c>
      <c r="C161"/>
      <c r="D161" s="6">
        <f>C78*Rentabilidad!C66</f>
        <v>-19.36425806451613</v>
      </c>
      <c r="E161" s="6">
        <f>D78*Rentabilidad!D66</f>
        <v>5.399196141479098</v>
      </c>
      <c r="F161" s="6">
        <f>E78*Rentabilidad!E66</f>
        <v>-13.208050847457628</v>
      </c>
      <c r="G161" s="6">
        <f>F78*Rentabilidad!F66</f>
        <v>65.36562248995985</v>
      </c>
      <c r="H161" s="6">
        <f>G78*Rentabilidad!G66</f>
        <v>23.237922077922068</v>
      </c>
      <c r="I161" s="6">
        <f>H78*Rentabilidad!H66</f>
        <v>-31.76952879581152</v>
      </c>
      <c r="J161" s="6">
        <f>I78*Rentabilidad!I66</f>
        <v>-0.599714285714293</v>
      </c>
      <c r="K161" s="6">
        <f>J78*Rentabilidad!J66</f>
        <v>-12.388793103448267</v>
      </c>
      <c r="L161" s="6">
        <f>K78*Rentabilidad!K66</f>
        <v>17.91794117647058</v>
      </c>
      <c r="M161" s="6">
        <f>L78*Rentabilidad!L66</f>
        <v>-15.078048780487809</v>
      </c>
      <c r="N161" s="6">
        <f>M78*Rentabilidad!M66</f>
        <v>9.684124203821659</v>
      </c>
      <c r="O161" s="2"/>
    </row>
    <row r="162" spans="1:15" ht="12.75">
      <c r="A162" s="2">
        <v>64</v>
      </c>
      <c r="B162" s="2" t="s">
        <v>76</v>
      </c>
      <c r="C162"/>
      <c r="D162" s="6">
        <f>C79*Rentabilidad!C67</f>
        <v>24.54329670329671</v>
      </c>
      <c r="E162" s="6">
        <f>D79*Rentabilidad!D67</f>
        <v>-8.872028985507253</v>
      </c>
      <c r="F162" s="6">
        <f>E79*Rentabilidad!E67</f>
        <v>-10.070000000000002</v>
      </c>
      <c r="G162" s="6">
        <f>F79*Rentabilidad!F67</f>
        <v>-5.054411764705881</v>
      </c>
      <c r="H162" s="6">
        <f>G79*Rentabilidad!G67</f>
        <v>61.87789473684211</v>
      </c>
      <c r="I162" s="6">
        <f>H79*Rentabilidad!H67</f>
        <v>39.613885714285736</v>
      </c>
      <c r="J162" s="6">
        <f>I79*Rentabilidad!I67</f>
        <v>-91.59097345132741</v>
      </c>
      <c r="K162" s="6">
        <f>J79*Rentabilidad!J67</f>
        <v>-33.04611111111112</v>
      </c>
      <c r="L162" s="6">
        <f>K79*Rentabilidad!K67</f>
        <v>18.206756756756736</v>
      </c>
      <c r="M162" s="6">
        <f>L79*Rentabilidad!L67</f>
        <v>-14.237391304347817</v>
      </c>
      <c r="N162" s="6">
        <f>M79*Rentabilidad!M67</f>
        <v>5.09807692307694</v>
      </c>
      <c r="O162" s="2"/>
    </row>
    <row r="163" spans="1:15" ht="12.75">
      <c r="A163" s="2">
        <v>65</v>
      </c>
      <c r="B163" s="2" t="s">
        <v>77</v>
      </c>
      <c r="C163"/>
      <c r="D163" s="6">
        <f>C80*Rentabilidad!C68</f>
        <v>38.01285067873303</v>
      </c>
      <c r="E163" s="6">
        <f>D80*Rentabilidad!D68</f>
        <v>-26.5994262295082</v>
      </c>
      <c r="F163" s="6">
        <f>E80*Rentabilidad!E68</f>
        <v>-10.807333333333334</v>
      </c>
      <c r="G163" s="6">
        <f>F80*Rentabilidad!F68</f>
        <v>14.589217391304349</v>
      </c>
      <c r="H163" s="6">
        <f>G80*Rentabilidad!G68</f>
        <v>9.15859154929577</v>
      </c>
      <c r="I163" s="6">
        <f>H80*Rentabilidad!H68</f>
        <v>205.81679417122044</v>
      </c>
      <c r="J163" s="6">
        <f>I80*Rentabilidad!I68</f>
        <v>-126.68575052854125</v>
      </c>
      <c r="K163" s="6">
        <f>J80*Rentabilidad!J68</f>
        <v>60.60150375939851</v>
      </c>
      <c r="L163" s="6">
        <f>K80*Rentabilidad!K68</f>
        <v>-181.50672372611461</v>
      </c>
      <c r="M163" s="6">
        <f>L80*Rentabilidad!L68</f>
        <v>-247.6771746239372</v>
      </c>
      <c r="N163" s="6">
        <f>M80*Rentabilidad!M68</f>
        <v>39.51031914893618</v>
      </c>
      <c r="O163" s="2"/>
    </row>
    <row r="164" spans="1:15" ht="12.75">
      <c r="A164" s="2">
        <v>66</v>
      </c>
      <c r="B164" s="2" t="s">
        <v>78</v>
      </c>
      <c r="C164"/>
      <c r="D164" s="6">
        <f>C81*Rentabilidad!C69</f>
        <v>-84.60471976401179</v>
      </c>
      <c r="E164" s="6">
        <f>D81*Rentabilidad!D69</f>
        <v>-115.01647058823526</v>
      </c>
      <c r="F164" s="6">
        <f>E81*Rentabilidad!E69</f>
        <v>87.57990950226242</v>
      </c>
      <c r="G164" s="6">
        <f>F81*Rentabilidad!F69</f>
        <v>-87.64633962264149</v>
      </c>
      <c r="H164" s="6">
        <f>G81*Rentabilidad!G69</f>
        <v>-29.85678733031673</v>
      </c>
      <c r="I164" s="6">
        <f>H81*Rentabilidad!H69</f>
        <v>249.05815533980572</v>
      </c>
      <c r="J164" s="6">
        <f>I81*Rentabilidad!I69</f>
        <v>27.14221498371336</v>
      </c>
      <c r="K164" s="6">
        <f>J81*Rentabilidad!J69</f>
        <v>26.512772861356936</v>
      </c>
      <c r="L164" s="6">
        <f>K81*Rentabilidad!K69</f>
        <v>6.507129186602878</v>
      </c>
      <c r="M164" s="6">
        <f>L81*Rentabilidad!L69</f>
        <v>-47.49767441860466</v>
      </c>
      <c r="N164" s="6">
        <f>M81*Rentabilidad!M69</f>
        <v>14.987625418060203</v>
      </c>
      <c r="O164" s="2"/>
    </row>
    <row r="165" spans="1:15" ht="12.75">
      <c r="A165" s="2">
        <v>67</v>
      </c>
      <c r="B165" s="2" t="s">
        <v>79</v>
      </c>
      <c r="C165"/>
      <c r="D165" s="6">
        <f>C82*Rentabilidad!C70</f>
        <v>0</v>
      </c>
      <c r="E165" s="6">
        <f>D82*Rentabilidad!D70</f>
        <v>0</v>
      </c>
      <c r="F165" s="6">
        <f>E82*Rentabilidad!E70</f>
        <v>0</v>
      </c>
      <c r="G165" s="6">
        <f>F82*Rentabilidad!F70</f>
        <v>12.560234374999999</v>
      </c>
      <c r="H165" s="6">
        <f>G82*Rentabilidad!G70</f>
        <v>-12.035198555956677</v>
      </c>
      <c r="I165" s="6">
        <f>H82*Rentabilidad!H70</f>
        <v>51.672475247524766</v>
      </c>
      <c r="J165" s="6">
        <f>I82*Rentabilidad!I70</f>
        <v>-24.851960352422907</v>
      </c>
      <c r="K165" s="6">
        <f>J82*Rentabilidad!J70</f>
        <v>-29.63416918429003</v>
      </c>
      <c r="L165" s="6">
        <f>K82*Rentabilidad!K70</f>
        <v>-13.07027027027027</v>
      </c>
      <c r="M165" s="6">
        <f>L82*Rentabilidad!L70</f>
        <v>-3.995862068965512</v>
      </c>
      <c r="N165" s="6">
        <f>M82*Rentabilidad!M70</f>
        <v>-3.2166666666666615</v>
      </c>
      <c r="O165" s="2"/>
    </row>
    <row r="166" spans="1:15" ht="12.75">
      <c r="A166" s="2">
        <v>68</v>
      </c>
      <c r="B166" s="2" t="s">
        <v>80</v>
      </c>
      <c r="C166"/>
      <c r="D166" s="6">
        <f>C83*Rentabilidad!C71</f>
        <v>2.01070588235294</v>
      </c>
      <c r="E166" s="6">
        <f>D83*Rentabilidad!D71</f>
        <v>6.646091370558377</v>
      </c>
      <c r="F166" s="6">
        <f>E83*Rentabilidad!E71</f>
        <v>-8.716220338983051</v>
      </c>
      <c r="G166" s="6">
        <f>F83*Rentabilidad!F71</f>
        <v>3.069669669669671</v>
      </c>
      <c r="H166" s="6">
        <f>G83*Rentabilidad!G71</f>
        <v>9.887289719626168</v>
      </c>
      <c r="I166" s="6">
        <f>H83*Rentabilidad!H71</f>
        <v>11.10717948717949</v>
      </c>
      <c r="J166" s="6">
        <f>I83*Rentabilidad!I71</f>
        <v>0.12600545950864528</v>
      </c>
      <c r="K166" s="6">
        <f>J83*Rentabilidad!J71</f>
        <v>-0.7920217588395255</v>
      </c>
      <c r="L166" s="6">
        <f>K83*Rentabilidad!K71</f>
        <v>3.5003899721448457</v>
      </c>
      <c r="M166" s="6">
        <f>L83*Rentabilidad!L71</f>
        <v>2.493578595317732</v>
      </c>
      <c r="N166" s="6">
        <f>M83*Rentabilidad!M71</f>
        <v>11.945996884735203</v>
      </c>
      <c r="O166" s="2"/>
    </row>
    <row r="167" spans="1:15" ht="12.75">
      <c r="A167" s="2">
        <v>69</v>
      </c>
      <c r="B167" s="2" t="s">
        <v>81</v>
      </c>
      <c r="C167"/>
      <c r="D167" s="6">
        <f>C84*Rentabilidad!C72</f>
        <v>1.9718309859154903</v>
      </c>
      <c r="E167" s="6">
        <f>D84*Rentabilidad!D72</f>
        <v>22.249360000000006</v>
      </c>
      <c r="F167" s="6">
        <f>E84*Rentabilidad!E72</f>
        <v>-4.970434782608699</v>
      </c>
      <c r="G167" s="6">
        <f>F84*Rentabilidad!F72</f>
        <v>19.10158131176999</v>
      </c>
      <c r="H167" s="6">
        <f>G84*Rentabilidad!G72</f>
        <v>8.704229765013055</v>
      </c>
      <c r="I167" s="6">
        <f>H84*Rentabilidad!H72</f>
        <v>11.908505747126435</v>
      </c>
      <c r="J167" s="6">
        <f>I84*Rentabilidad!I72</f>
        <v>-36.66268304668304</v>
      </c>
      <c r="K167" s="6">
        <f>J84*Rentabilidad!J72</f>
        <v>-12.929426751592358</v>
      </c>
      <c r="L167" s="6">
        <f>K84*Rentabilidad!K72</f>
        <v>2.8109305373525544</v>
      </c>
      <c r="M167" s="6">
        <f>L84*Rentabilidad!L72</f>
        <v>1.1929066985645986</v>
      </c>
      <c r="N167" s="6">
        <f>M84*Rentabilidad!M72</f>
        <v>7.471349480968857</v>
      </c>
      <c r="O167" s="2"/>
    </row>
    <row r="168" spans="1:15" ht="12.75">
      <c r="A168" s="2">
        <v>70</v>
      </c>
      <c r="B168" s="2" t="s">
        <v>82</v>
      </c>
      <c r="C168"/>
      <c r="D168" s="6">
        <f>C85*Rentabilidad!C73</f>
        <v>0.19707317073170702</v>
      </c>
      <c r="E168" s="6">
        <f>D85*Rentabilidad!D73</f>
        <v>-0.3225190839694655</v>
      </c>
      <c r="F168" s="6">
        <f>E85*Rentabilidad!E73</f>
        <v>-0.09898305084745769</v>
      </c>
      <c r="G168" s="6">
        <f>F85*Rentabilidad!F73</f>
        <v>7.172894736842105</v>
      </c>
      <c r="H168" s="6">
        <f>G85*Rentabilidad!G73</f>
        <v>28.52232098765432</v>
      </c>
      <c r="I168" s="6">
        <f>H85*Rentabilidad!H73</f>
        <v>21.39169980756895</v>
      </c>
      <c r="J168" s="6">
        <f>I85*Rentabilidad!I73</f>
        <v>-31.03110515463918</v>
      </c>
      <c r="K168" s="6">
        <f>J85*Rentabilidad!J73</f>
        <v>-7.805377358490564</v>
      </c>
      <c r="L168" s="6">
        <f>K85*Rentabilidad!K73</f>
        <v>4.365796930342382</v>
      </c>
      <c r="M168" s="6">
        <f>L85*Rentabilidad!L73</f>
        <v>-4.207587548638131</v>
      </c>
      <c r="N168" s="6">
        <f>M85*Rentabilidad!M73</f>
        <v>7.3943999999999965</v>
      </c>
      <c r="O168" s="2"/>
    </row>
    <row r="169" spans="1:15" ht="12.75">
      <c r="A169" s="2">
        <v>71</v>
      </c>
      <c r="B169" s="2" t="s">
        <v>83</v>
      </c>
      <c r="C169"/>
      <c r="D169" s="6">
        <f>C86*Rentabilidad!C74</f>
        <v>9.054117647058824</v>
      </c>
      <c r="E169" s="6">
        <f>D86*Rentabilidad!D74</f>
        <v>14.630204081632652</v>
      </c>
      <c r="F169" s="6">
        <f>E86*Rentabilidad!E74</f>
        <v>-5.311567164179103</v>
      </c>
      <c r="G169" s="6">
        <f>F86*Rentabilidad!F74</f>
        <v>-7.504281345565748</v>
      </c>
      <c r="H169" s="6">
        <f>G86*Rentabilidad!G74</f>
        <v>21.58262443438914</v>
      </c>
      <c r="I169" s="6">
        <f>H86*Rentabilidad!H74</f>
        <v>-4.747428571428572</v>
      </c>
      <c r="J169" s="6">
        <f>I86*Rentabilidad!I74</f>
        <v>-16.683842794759823</v>
      </c>
      <c r="K169" s="6">
        <f>J86*Rentabilidad!J74</f>
        <v>10.141194968553451</v>
      </c>
      <c r="L169" s="6">
        <f>K86*Rentabilidad!K74</f>
        <v>-17.757990074441686</v>
      </c>
      <c r="M169" s="6">
        <f>L86*Rentabilidad!L74</f>
        <v>-9.29551181102362</v>
      </c>
      <c r="N169" s="6">
        <f>M86*Rentabilidad!M74</f>
        <v>4.412670454545454</v>
      </c>
      <c r="O169" s="2"/>
    </row>
    <row r="170" spans="1:15" ht="12.75">
      <c r="A170" s="2">
        <v>72</v>
      </c>
      <c r="B170" s="2" t="s">
        <v>84</v>
      </c>
      <c r="C170"/>
      <c r="D170" s="6">
        <f>C87*Rentabilidad!C75</f>
        <v>-0.43987240829346136</v>
      </c>
      <c r="E170" s="6">
        <f>D87*Rentabilidad!D75</f>
        <v>0.5899833055091818</v>
      </c>
      <c r="F170" s="6">
        <f>E87*Rentabilidad!E75</f>
        <v>-0.10736263736263806</v>
      </c>
      <c r="G170" s="6">
        <f>F87*Rentabilidad!F75</f>
        <v>3.1161587301587295</v>
      </c>
      <c r="H170" s="6">
        <f>G87*Rentabilidad!G75</f>
        <v>5.971531100478471</v>
      </c>
      <c r="I170" s="6">
        <f>H87*Rentabilidad!H75</f>
        <v>6.482311320754716</v>
      </c>
      <c r="J170" s="6">
        <f>I87*Rentabilidad!I75</f>
        <v>-2.7014400000000003</v>
      </c>
      <c r="K170" s="6">
        <f>J87*Rentabilidad!J75</f>
        <v>-3.705616526791478</v>
      </c>
      <c r="L170" s="6">
        <f>K87*Rentabilidad!K75</f>
        <v>-1.6602679275019707</v>
      </c>
      <c r="M170" s="6">
        <f>L87*Rentabilidad!L75</f>
        <v>-0.985083260297984</v>
      </c>
      <c r="N170" s="6">
        <f>M87*Rentabilidad!M75</f>
        <v>9.753527751646287</v>
      </c>
      <c r="O170" s="2"/>
    </row>
    <row r="171" spans="1:15" ht="12.75">
      <c r="A171" s="2">
        <v>73</v>
      </c>
      <c r="B171" s="2" t="s">
        <v>85</v>
      </c>
      <c r="C171"/>
      <c r="D171" s="6">
        <f>C88*Rentabilidad!C76</f>
        <v>1.34269005847953</v>
      </c>
      <c r="E171" s="6">
        <f>D88*Rentabilidad!D76</f>
        <v>3.2153266331658314</v>
      </c>
      <c r="F171" s="6">
        <f>E88*Rentabilidad!E76</f>
        <v>-3.720582706766917</v>
      </c>
      <c r="G171" s="6">
        <f>F88*Rentabilidad!F76</f>
        <v>3.432758620689654</v>
      </c>
      <c r="H171" s="6">
        <f>G88*Rentabilidad!G76</f>
        <v>11.103096153846154</v>
      </c>
      <c r="I171" s="6">
        <f>H88*Rentabilidad!H76</f>
        <v>-11.695747711088504</v>
      </c>
      <c r="J171" s="6">
        <f>I88*Rentabilidad!I76</f>
        <v>1.2086587436332767</v>
      </c>
      <c r="K171" s="6">
        <f>J88*Rentabilidad!J76</f>
        <v>-13.4753882725832</v>
      </c>
      <c r="L171" s="6">
        <f>K88*Rentabilidad!K76</f>
        <v>10.309753086419754</v>
      </c>
      <c r="M171" s="6">
        <f>L88*Rentabilidad!L76</f>
        <v>-1.4144718309859161</v>
      </c>
      <c r="N171" s="6">
        <f>M88*Rentabilidad!M76</f>
        <v>-4.995505617977528</v>
      </c>
      <c r="O171" s="2"/>
    </row>
    <row r="172" spans="1:15" ht="12.75">
      <c r="A172" s="2">
        <v>74</v>
      </c>
      <c r="B172" s="2" t="s">
        <v>86</v>
      </c>
      <c r="C172"/>
      <c r="D172" s="6">
        <f>C89*Rentabilidad!C77</f>
        <v>10.54005934718101</v>
      </c>
      <c r="E172" s="6">
        <f>D89*Rentabilidad!D77</f>
        <v>-26.82473572938689</v>
      </c>
      <c r="F172" s="6">
        <f>E89*Rentabilidad!E77</f>
        <v>-10.49068493150685</v>
      </c>
      <c r="G172" s="6">
        <f>F89*Rentabilidad!F77</f>
        <v>-14.917500000000002</v>
      </c>
      <c r="H172" s="6">
        <f>G89*Rentabilidad!G77</f>
        <v>6.618205128205129</v>
      </c>
      <c r="I172" s="6">
        <f>H89*Rentabilidad!H77</f>
        <v>2.979130434782607</v>
      </c>
      <c r="J172" s="6">
        <f>I89*Rentabilidad!I77</f>
        <v>-6.675948275862069</v>
      </c>
      <c r="K172" s="6">
        <f>J89*Rentabilidad!J77</f>
        <v>-2.930496453900709</v>
      </c>
      <c r="L172" s="6">
        <f>K89*Rentabilidad!K77</f>
        <v>-0.08002126425671768</v>
      </c>
      <c r="M172" s="6">
        <f>L89*Rentabilidad!L77</f>
        <v>-1.9959721274729556</v>
      </c>
      <c r="N172" s="6">
        <f>M89*Rentabilidad!M77</f>
        <v>5.57626742565056</v>
      </c>
      <c r="O172" s="2"/>
    </row>
    <row r="173" spans="1:15" ht="12.75">
      <c r="A173" s="2">
        <v>75</v>
      </c>
      <c r="B173" s="2" t="s">
        <v>87</v>
      </c>
      <c r="C173"/>
      <c r="D173" s="6">
        <f>C90*Rentabilidad!C78</f>
        <v>12.66055045871559</v>
      </c>
      <c r="E173" s="6">
        <f>D90*Rentabilidad!D78</f>
        <v>1.7107006369426794</v>
      </c>
      <c r="F173" s="6">
        <f>E90*Rentabilidad!E78</f>
        <v>-2.4990519877675847</v>
      </c>
      <c r="G173" s="6">
        <f>F90*Rentabilidad!F78</f>
        <v>-15.946071428571432</v>
      </c>
      <c r="H173" s="6">
        <f>G90*Rentabilidad!G78</f>
        <v>2.9000000000000004</v>
      </c>
      <c r="I173" s="6">
        <f>H90*Rentabilidad!H78</f>
        <v>4.877272727272731</v>
      </c>
      <c r="J173" s="6">
        <f>I90*Rentabilidad!I78</f>
        <v>-13.557479674796749</v>
      </c>
      <c r="K173" s="6">
        <f>J90*Rentabilidad!J78</f>
        <v>-9.251748251748252</v>
      </c>
      <c r="L173" s="6">
        <f>K90*Rentabilidad!K78</f>
        <v>1.5863013698630137</v>
      </c>
      <c r="M173" s="6">
        <f>L90*Rentabilidad!L78</f>
        <v>2.119529411764706</v>
      </c>
      <c r="N173" s="6">
        <f>M90*Rentabilidad!M78</f>
        <v>1.1824752475247535</v>
      </c>
      <c r="O173" s="2"/>
    </row>
    <row r="174" spans="1:15" ht="12.75">
      <c r="A174" s="2"/>
      <c r="B174" s="2" t="s">
        <v>91</v>
      </c>
      <c r="C174"/>
      <c r="D174" s="6">
        <f aca="true" t="shared" si="6" ref="D174:N174">SUM(D99:D173)</f>
        <v>26838.0890493369</v>
      </c>
      <c r="E174" s="6">
        <f t="shared" si="6"/>
        <v>-6611.334957277439</v>
      </c>
      <c r="F174" s="6">
        <f t="shared" si="6"/>
        <v>14999.276821421647</v>
      </c>
      <c r="G174" s="6">
        <f t="shared" si="6"/>
        <v>36951.959290427985</v>
      </c>
      <c r="H174" s="6">
        <f t="shared" si="6"/>
        <v>49735.62539116046</v>
      </c>
      <c r="I174" s="6">
        <f t="shared" si="6"/>
        <v>64181.437718700014</v>
      </c>
      <c r="J174" s="6">
        <f t="shared" si="6"/>
        <v>45575.026754547784</v>
      </c>
      <c r="K174" s="6">
        <f t="shared" si="6"/>
        <v>-29170.700149757915</v>
      </c>
      <c r="L174" s="6">
        <f t="shared" si="6"/>
        <v>-15651.407424045517</v>
      </c>
      <c r="M174" s="6">
        <f t="shared" si="6"/>
        <v>-70381.85140118837</v>
      </c>
      <c r="N174" s="6">
        <f t="shared" si="6"/>
        <v>75898.14914231935</v>
      </c>
      <c r="O174" s="2"/>
    </row>
    <row r="175" ht="12.75">
      <c r="O175" s="2"/>
    </row>
    <row r="176" spans="1:17" ht="12.75">
      <c r="A176" s="2"/>
      <c r="B176" s="2"/>
      <c r="C176" s="3" t="s">
        <v>96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Q176" s="10" t="s">
        <v>102</v>
      </c>
    </row>
    <row r="177" spans="1:27" ht="12.75">
      <c r="A177" s="2"/>
      <c r="B177" s="2" t="s">
        <v>0</v>
      </c>
      <c r="C177"/>
      <c r="D177" s="5" t="s">
        <v>2</v>
      </c>
      <c r="E177" s="5" t="s">
        <v>3</v>
      </c>
      <c r="F177" s="5" t="s">
        <v>4</v>
      </c>
      <c r="G177" s="5" t="s">
        <v>5</v>
      </c>
      <c r="H177" s="5" t="s">
        <v>6</v>
      </c>
      <c r="I177" s="5" t="s">
        <v>7</v>
      </c>
      <c r="J177" s="5" t="s">
        <v>8</v>
      </c>
      <c r="K177" s="5" t="s">
        <v>9</v>
      </c>
      <c r="L177" s="5" t="s">
        <v>10</v>
      </c>
      <c r="M177" s="5" t="s">
        <v>11</v>
      </c>
      <c r="N177" s="5" t="s">
        <v>12</v>
      </c>
      <c r="O177" s="2"/>
      <c r="Q177" s="5" t="s">
        <v>2</v>
      </c>
      <c r="R177" s="5" t="s">
        <v>3</v>
      </c>
      <c r="S177" s="5" t="s">
        <v>4</v>
      </c>
      <c r="T177" s="5" t="s">
        <v>5</v>
      </c>
      <c r="U177" s="5" t="s">
        <v>6</v>
      </c>
      <c r="V177" s="5" t="s">
        <v>7</v>
      </c>
      <c r="W177" s="5" t="s">
        <v>8</v>
      </c>
      <c r="X177" s="5" t="s">
        <v>9</v>
      </c>
      <c r="Y177" s="5" t="s">
        <v>10</v>
      </c>
      <c r="Z177" s="5" t="s">
        <v>11</v>
      </c>
      <c r="AA177" s="5" t="s">
        <v>12</v>
      </c>
    </row>
    <row r="178" spans="1:27" ht="12.75">
      <c r="A178" s="2">
        <v>1</v>
      </c>
      <c r="B178" s="2" t="s">
        <v>13</v>
      </c>
      <c r="C178"/>
      <c r="D178" s="7">
        <v>0.16875</v>
      </c>
      <c r="E178" s="7">
        <v>0.11521</v>
      </c>
      <c r="F178" s="7">
        <v>0.16022</v>
      </c>
      <c r="G178" s="7">
        <v>0.14200000000000002</v>
      </c>
      <c r="H178" s="7">
        <v>0.11656</v>
      </c>
      <c r="I178" s="7">
        <v>0.10531</v>
      </c>
      <c r="J178" s="7">
        <v>0.08194</v>
      </c>
      <c r="K178" s="7">
        <v>0.11151</v>
      </c>
      <c r="L178" s="7">
        <v>0.10380500000000001</v>
      </c>
      <c r="M178" s="7">
        <v>0.099334</v>
      </c>
      <c r="N178" s="7">
        <v>0.086892</v>
      </c>
      <c r="O178" s="2"/>
      <c r="P178" s="12"/>
      <c r="Q178" s="1">
        <f aca="true" t="shared" si="7" ref="Q178:Y178">R178*(1+E178)</f>
        <v>2.8923725546859265</v>
      </c>
      <c r="R178" s="1">
        <f t="shared" si="7"/>
        <v>2.593567628236768</v>
      </c>
      <c r="S178" s="1">
        <f t="shared" si="7"/>
        <v>2.2354102051652</v>
      </c>
      <c r="T178" s="1">
        <f t="shared" si="7"/>
        <v>1.95745201853345</v>
      </c>
      <c r="U178" s="1">
        <f t="shared" si="7"/>
        <v>1.753109567361763</v>
      </c>
      <c r="V178" s="1">
        <f t="shared" si="7"/>
        <v>1.5860795318614351</v>
      </c>
      <c r="W178" s="1">
        <f t="shared" si="7"/>
        <v>1.4659588626554478</v>
      </c>
      <c r="X178" s="1">
        <f t="shared" si="7"/>
        <v>1.318889495061176</v>
      </c>
      <c r="Y178" s="1">
        <f t="shared" si="7"/>
        <v>1.194857329928</v>
      </c>
      <c r="Z178" s="1">
        <f>AA178*(1+N178)</f>
        <v>1.086892</v>
      </c>
      <c r="AA178" s="1">
        <v>1</v>
      </c>
    </row>
    <row r="179" spans="1:27" ht="12.75">
      <c r="A179" s="2">
        <v>2</v>
      </c>
      <c r="B179" s="2" t="s">
        <v>14</v>
      </c>
      <c r="C179"/>
      <c r="D179" s="7">
        <v>0.17975</v>
      </c>
      <c r="E179" s="7">
        <v>0.12121000000000001</v>
      </c>
      <c r="F179" s="7">
        <v>0.17062</v>
      </c>
      <c r="G179" s="7">
        <v>0.14200000000000002</v>
      </c>
      <c r="H179" s="7">
        <v>0.11055999999999999</v>
      </c>
      <c r="I179" s="7">
        <v>0.09656</v>
      </c>
      <c r="J179" s="7">
        <v>0.07744000000000001</v>
      </c>
      <c r="K179" s="7">
        <v>0.10550999999999999</v>
      </c>
      <c r="L179" s="7">
        <v>0.099805</v>
      </c>
      <c r="M179" s="7">
        <v>0.10674282522038187</v>
      </c>
      <c r="N179" s="7">
        <v>0.08743340681231061</v>
      </c>
      <c r="O179" s="2"/>
      <c r="Q179" s="1">
        <f aca="true" t="shared" si="8" ref="Q179:Q242">R179*(1+E179)</f>
        <v>2.8778243228847273</v>
      </c>
      <c r="R179" s="1">
        <f aca="true" t="shared" si="9" ref="R179:R242">S179*(1+F179)</f>
        <v>2.5667130358137435</v>
      </c>
      <c r="S179" s="1">
        <f aca="true" t="shared" si="10" ref="S179:S242">T179*(1+G179)</f>
        <v>2.1926099296216908</v>
      </c>
      <c r="T179" s="1">
        <f aca="true" t="shared" si="11" ref="T179:T242">U179*(1+H179)</f>
        <v>1.9199736686704825</v>
      </c>
      <c r="U179" s="1">
        <f aca="true" t="shared" si="12" ref="U179:U242">V179*(1+I179)</f>
        <v>1.7288338033699058</v>
      </c>
      <c r="V179" s="1">
        <f aca="true" t="shared" si="13" ref="V179:V242">W179*(1+J179)</f>
        <v>1.5765975444753646</v>
      </c>
      <c r="W179" s="1">
        <f aca="true" t="shared" si="14" ref="W179:W242">X179*(1+K179)</f>
        <v>1.4632810592472572</v>
      </c>
      <c r="X179" s="1">
        <f aca="true" t="shared" si="15" ref="X179:X242">Y179*(1+L179)</f>
        <v>1.323625348705355</v>
      </c>
      <c r="Y179" s="1">
        <f aca="true" t="shared" si="16" ref="Y179:Z194">Z179*(1+M179)</f>
        <v>1.2035091208944815</v>
      </c>
      <c r="Z179" s="1">
        <f t="shared" si="16"/>
        <v>1.0874334068123106</v>
      </c>
      <c r="AA179" s="1">
        <v>1</v>
      </c>
    </row>
    <row r="180" spans="1:27" ht="12.75">
      <c r="A180" s="2">
        <v>3</v>
      </c>
      <c r="B180" s="2" t="s">
        <v>15</v>
      </c>
      <c r="C180"/>
      <c r="D180" s="7">
        <v>0.17975</v>
      </c>
      <c r="E180" s="7">
        <v>0.12121000000000001</v>
      </c>
      <c r="F180" s="7">
        <v>0.17062</v>
      </c>
      <c r="G180" s="7">
        <v>0.14200000000000002</v>
      </c>
      <c r="H180" s="7">
        <v>0.11055999999999999</v>
      </c>
      <c r="I180" s="7">
        <v>0.09656</v>
      </c>
      <c r="J180" s="7">
        <v>0.07744000000000001</v>
      </c>
      <c r="K180" s="7">
        <v>0.10550999999999999</v>
      </c>
      <c r="L180" s="7">
        <v>0.099805</v>
      </c>
      <c r="M180" s="7">
        <v>0.10480082532962656</v>
      </c>
      <c r="N180" s="7">
        <v>0.08745156049061978</v>
      </c>
      <c r="O180" s="2"/>
      <c r="Q180" s="1">
        <f t="shared" si="8"/>
        <v>2.8728225673530194</v>
      </c>
      <c r="R180" s="1">
        <f t="shared" si="9"/>
        <v>2.5622520021699944</v>
      </c>
      <c r="S180" s="1">
        <f t="shared" si="10"/>
        <v>2.18879909976764</v>
      </c>
      <c r="T180" s="1">
        <f t="shared" si="11"/>
        <v>1.9166366898140454</v>
      </c>
      <c r="U180" s="1">
        <f t="shared" si="12"/>
        <v>1.7258290320325291</v>
      </c>
      <c r="V180" s="1">
        <f t="shared" si="13"/>
        <v>1.5738573648797414</v>
      </c>
      <c r="W180" s="1">
        <f t="shared" si="14"/>
        <v>1.4607378275168375</v>
      </c>
      <c r="X180" s="1">
        <f t="shared" si="15"/>
        <v>1.3213248433002303</v>
      </c>
      <c r="Y180" s="1">
        <f t="shared" si="16"/>
        <v>1.2014173815360272</v>
      </c>
      <c r="Z180" s="1">
        <f aca="true" t="shared" si="17" ref="Z180:Z243">AA180*(1+N180)</f>
        <v>1.0874515604906199</v>
      </c>
      <c r="AA180" s="1">
        <v>1</v>
      </c>
    </row>
    <row r="181" spans="1:27" ht="12.75">
      <c r="A181" s="2">
        <v>4</v>
      </c>
      <c r="B181" s="2" t="s">
        <v>16</v>
      </c>
      <c r="C181"/>
      <c r="D181" s="7">
        <v>0.17425000000000002</v>
      </c>
      <c r="E181" s="7">
        <v>0.11721000000000001</v>
      </c>
      <c r="F181" s="7">
        <v>0.16542</v>
      </c>
      <c r="G181" s="7">
        <v>0.1375</v>
      </c>
      <c r="H181" s="7">
        <v>0.10456</v>
      </c>
      <c r="I181" s="7">
        <v>0.08781</v>
      </c>
      <c r="J181" s="7">
        <v>0.06731267473808643</v>
      </c>
      <c r="K181" s="7">
        <v>0.09188733850868133</v>
      </c>
      <c r="L181" s="7">
        <v>0.08963526457808287</v>
      </c>
      <c r="M181" s="7">
        <v>0.09982552459000574</v>
      </c>
      <c r="N181" s="7">
        <v>0.07834581032036292</v>
      </c>
      <c r="O181" s="2"/>
      <c r="Q181" s="1">
        <f t="shared" si="8"/>
        <v>2.68005398380427</v>
      </c>
      <c r="R181" s="1">
        <f t="shared" si="9"/>
        <v>2.398881126918189</v>
      </c>
      <c r="S181" s="1">
        <f t="shared" si="10"/>
        <v>2.058383352712489</v>
      </c>
      <c r="T181" s="1">
        <f t="shared" si="11"/>
        <v>1.809567782604386</v>
      </c>
      <c r="U181" s="1">
        <f t="shared" si="12"/>
        <v>1.6382702457126694</v>
      </c>
      <c r="V181" s="1">
        <f t="shared" si="13"/>
        <v>1.5060260943663595</v>
      </c>
      <c r="W181" s="1">
        <f t="shared" si="14"/>
        <v>1.4110448887304101</v>
      </c>
      <c r="X181" s="1">
        <f t="shared" si="15"/>
        <v>1.2922989753298537</v>
      </c>
      <c r="Y181" s="1">
        <f t="shared" si="16"/>
        <v>1.1859922465250279</v>
      </c>
      <c r="Z181" s="1">
        <f t="shared" si="17"/>
        <v>1.078345810320363</v>
      </c>
      <c r="AA181" s="1">
        <v>1</v>
      </c>
    </row>
    <row r="182" spans="1:27" ht="12.75">
      <c r="A182" s="2">
        <v>5</v>
      </c>
      <c r="B182" s="2" t="s">
        <v>17</v>
      </c>
      <c r="C182"/>
      <c r="D182" s="7">
        <v>0.17425000000000002</v>
      </c>
      <c r="E182" s="7">
        <v>0.11721000000000001</v>
      </c>
      <c r="F182" s="7">
        <v>0.16542</v>
      </c>
      <c r="G182" s="7">
        <v>0.1375</v>
      </c>
      <c r="H182" s="7">
        <v>0.10456</v>
      </c>
      <c r="I182" s="7">
        <v>0.09481</v>
      </c>
      <c r="J182" s="7">
        <v>0.07294</v>
      </c>
      <c r="K182" s="7">
        <v>0.09951</v>
      </c>
      <c r="L182" s="7">
        <v>0.095805</v>
      </c>
      <c r="M182" s="7">
        <v>0.091334</v>
      </c>
      <c r="N182" s="7">
        <v>0.08213187999264993</v>
      </c>
      <c r="O182" s="2"/>
      <c r="Q182" s="1">
        <f t="shared" si="8"/>
        <v>2.7342771243757484</v>
      </c>
      <c r="R182" s="1">
        <f t="shared" si="9"/>
        <v>2.4474155479952278</v>
      </c>
      <c r="S182" s="1">
        <f t="shared" si="10"/>
        <v>2.1000287861845752</v>
      </c>
      <c r="T182" s="1">
        <f t="shared" si="11"/>
        <v>1.8461791526897366</v>
      </c>
      <c r="U182" s="1">
        <f t="shared" si="12"/>
        <v>1.6714159056001816</v>
      </c>
      <c r="V182" s="1">
        <f t="shared" si="13"/>
        <v>1.5266721217381842</v>
      </c>
      <c r="W182" s="1">
        <f t="shared" si="14"/>
        <v>1.4228867613642742</v>
      </c>
      <c r="X182" s="1">
        <f t="shared" si="15"/>
        <v>1.2941098865533502</v>
      </c>
      <c r="Y182" s="1">
        <f t="shared" si="16"/>
        <v>1.1809673131198986</v>
      </c>
      <c r="Z182" s="1">
        <f t="shared" si="17"/>
        <v>1.0821318799926498</v>
      </c>
      <c r="AA182" s="1">
        <v>1</v>
      </c>
    </row>
    <row r="183" spans="1:27" ht="12.75">
      <c r="A183" s="2">
        <v>6</v>
      </c>
      <c r="B183" s="2" t="s">
        <v>18</v>
      </c>
      <c r="C183"/>
      <c r="D183" s="7">
        <v>0.17425000000000002</v>
      </c>
      <c r="E183" s="7">
        <v>0.11721000000000001</v>
      </c>
      <c r="F183" s="7">
        <v>0.16542</v>
      </c>
      <c r="G183" s="7">
        <v>0.1375</v>
      </c>
      <c r="H183" s="7">
        <v>0.10855999999999999</v>
      </c>
      <c r="I183" s="7">
        <v>0.09131</v>
      </c>
      <c r="J183" s="7">
        <v>0.06994</v>
      </c>
      <c r="K183" s="7">
        <v>0.09551</v>
      </c>
      <c r="L183" s="7">
        <v>0.0876301223350226</v>
      </c>
      <c r="M183" s="7">
        <v>0.0827872666738601</v>
      </c>
      <c r="N183" s="7">
        <v>0.074892</v>
      </c>
      <c r="O183" s="2"/>
      <c r="Q183" s="1">
        <f t="shared" si="8"/>
        <v>2.6585264964814472</v>
      </c>
      <c r="R183" s="1">
        <f t="shared" si="9"/>
        <v>2.379612155710607</v>
      </c>
      <c r="S183" s="1">
        <f t="shared" si="10"/>
        <v>2.0418494239935874</v>
      </c>
      <c r="T183" s="1">
        <f t="shared" si="11"/>
        <v>1.7950324606537031</v>
      </c>
      <c r="U183" s="1">
        <f t="shared" si="12"/>
        <v>1.619247005713451</v>
      </c>
      <c r="V183" s="1">
        <f t="shared" si="13"/>
        <v>1.4837644717939458</v>
      </c>
      <c r="W183" s="1">
        <f t="shared" si="14"/>
        <v>1.3867735310334655</v>
      </c>
      <c r="X183" s="1">
        <f t="shared" si="15"/>
        <v>1.2658702622828322</v>
      </c>
      <c r="Y183" s="1">
        <f t="shared" si="16"/>
        <v>1.1638793706495987</v>
      </c>
      <c r="Z183" s="1">
        <f t="shared" si="17"/>
        <v>1.074892</v>
      </c>
      <c r="AA183" s="1">
        <v>1</v>
      </c>
    </row>
    <row r="184" spans="1:27" ht="12.75">
      <c r="A184" s="2">
        <v>7</v>
      </c>
      <c r="B184" s="2" t="s">
        <v>19</v>
      </c>
      <c r="C184"/>
      <c r="D184" s="7">
        <v>0.17425000000000002</v>
      </c>
      <c r="E184" s="7">
        <v>0.11721000000000001</v>
      </c>
      <c r="F184" s="7">
        <v>0.16542</v>
      </c>
      <c r="G184" s="7">
        <v>0.1375</v>
      </c>
      <c r="H184" s="7">
        <v>0.10421275780443964</v>
      </c>
      <c r="I184" s="7">
        <v>0.08932905523713935</v>
      </c>
      <c r="J184" s="7">
        <v>0.06608417463940564</v>
      </c>
      <c r="K184" s="7">
        <v>0.08734306400538087</v>
      </c>
      <c r="L184" s="7">
        <v>0.08861901871263268</v>
      </c>
      <c r="M184" s="7">
        <v>0.086534</v>
      </c>
      <c r="N184" s="7">
        <v>0.07793000951993716</v>
      </c>
      <c r="O184" s="2"/>
      <c r="Q184" s="1">
        <f t="shared" si="8"/>
        <v>2.6329852174164965</v>
      </c>
      <c r="R184" s="1">
        <f t="shared" si="9"/>
        <v>2.3567504922230347</v>
      </c>
      <c r="S184" s="1">
        <f t="shared" si="10"/>
        <v>2.0222327506161166</v>
      </c>
      <c r="T184" s="1">
        <f t="shared" si="11"/>
        <v>1.777787033508674</v>
      </c>
      <c r="U184" s="1">
        <f t="shared" si="12"/>
        <v>1.6100040693638926</v>
      </c>
      <c r="V184" s="1">
        <f t="shared" si="13"/>
        <v>1.4779777163048369</v>
      </c>
      <c r="W184" s="1">
        <f t="shared" si="14"/>
        <v>1.3863611818501582</v>
      </c>
      <c r="X184" s="1">
        <f t="shared" si="15"/>
        <v>1.2749988736243942</v>
      </c>
      <c r="Y184" s="1">
        <f t="shared" si="16"/>
        <v>1.1712076049637352</v>
      </c>
      <c r="Z184" s="1">
        <f t="shared" si="17"/>
        <v>1.0779300095199371</v>
      </c>
      <c r="AA184" s="1">
        <v>1</v>
      </c>
    </row>
    <row r="185" spans="1:27" ht="12.75">
      <c r="A185" s="2">
        <v>8</v>
      </c>
      <c r="B185" s="2" t="s">
        <v>20</v>
      </c>
      <c r="C185"/>
      <c r="D185" s="7">
        <v>0.17425000000000002</v>
      </c>
      <c r="E185" s="7">
        <v>0.11965006978822118</v>
      </c>
      <c r="F185" s="7">
        <v>0.16811250897688013</v>
      </c>
      <c r="G185" s="7">
        <v>0.13965625345618296</v>
      </c>
      <c r="H185" s="7">
        <v>0.10922822477184582</v>
      </c>
      <c r="I185" s="7">
        <v>0.09116672458126326</v>
      </c>
      <c r="J185" s="7">
        <v>0.0721790821962734</v>
      </c>
      <c r="K185" s="7">
        <v>0.09145600563588946</v>
      </c>
      <c r="L185" s="7">
        <v>0.09164807332278328</v>
      </c>
      <c r="M185" s="7">
        <v>0.09032193584676262</v>
      </c>
      <c r="N185" s="7">
        <v>0.0789203682518742</v>
      </c>
      <c r="O185" s="2"/>
      <c r="Q185" s="1">
        <f t="shared" si="8"/>
        <v>2.7111481404071243</v>
      </c>
      <c r="R185" s="1">
        <f t="shared" si="9"/>
        <v>2.4214245267898127</v>
      </c>
      <c r="S185" s="1">
        <f t="shared" si="10"/>
        <v>2.0729377591467424</v>
      </c>
      <c r="T185" s="1">
        <f t="shared" si="11"/>
        <v>1.8189149165463179</v>
      </c>
      <c r="U185" s="1">
        <f t="shared" si="12"/>
        <v>1.6398022299878328</v>
      </c>
      <c r="V185" s="1">
        <f t="shared" si="13"/>
        <v>1.5027971372725915</v>
      </c>
      <c r="W185" s="1">
        <f t="shared" si="14"/>
        <v>1.4016288530776326</v>
      </c>
      <c r="X185" s="1">
        <f t="shared" si="15"/>
        <v>1.2841826384573645</v>
      </c>
      <c r="Y185" s="1">
        <f t="shared" si="16"/>
        <v>1.1763705445368855</v>
      </c>
      <c r="Z185" s="1">
        <f t="shared" si="17"/>
        <v>1.0789203682518742</v>
      </c>
      <c r="AA185" s="1">
        <v>1</v>
      </c>
    </row>
    <row r="186" spans="1:27" ht="12.75">
      <c r="A186" s="2">
        <v>9</v>
      </c>
      <c r="B186" s="2" t="s">
        <v>21</v>
      </c>
      <c r="C186"/>
      <c r="D186" s="7">
        <v>0.16875</v>
      </c>
      <c r="E186" s="7">
        <v>0.11543719741346326</v>
      </c>
      <c r="F186" s="7">
        <v>0.16382326534690272</v>
      </c>
      <c r="G186" s="7">
        <v>0.13342302556554236</v>
      </c>
      <c r="H186" s="7">
        <v>0.10283069175555654</v>
      </c>
      <c r="I186" s="7">
        <v>0.08431</v>
      </c>
      <c r="J186" s="7">
        <v>0.06758631381006984</v>
      </c>
      <c r="K186" s="7">
        <v>0.09551</v>
      </c>
      <c r="L186" s="7">
        <v>0.09298907759656949</v>
      </c>
      <c r="M186" s="7">
        <v>0.08711575185473208</v>
      </c>
      <c r="N186" s="7">
        <v>0.08015347077973119</v>
      </c>
      <c r="O186" s="2"/>
      <c r="Q186" s="1">
        <f t="shared" si="8"/>
        <v>2.64108826701951</v>
      </c>
      <c r="R186" s="1">
        <f t="shared" si="9"/>
        <v>2.367760617221489</v>
      </c>
      <c r="S186" s="1">
        <f t="shared" si="10"/>
        <v>2.034467506985029</v>
      </c>
      <c r="T186" s="1">
        <f t="shared" si="11"/>
        <v>1.7949763337213778</v>
      </c>
      <c r="U186" s="1">
        <f t="shared" si="12"/>
        <v>1.6276082513300563</v>
      </c>
      <c r="V186" s="1">
        <f t="shared" si="13"/>
        <v>1.5010543583754243</v>
      </c>
      <c r="W186" s="1">
        <f t="shared" si="14"/>
        <v>1.4060262284726808</v>
      </c>
      <c r="X186" s="1">
        <f t="shared" si="15"/>
        <v>1.2834444491357275</v>
      </c>
      <c r="Y186" s="1">
        <f t="shared" si="16"/>
        <v>1.1742518525052057</v>
      </c>
      <c r="Z186" s="1">
        <f t="shared" si="17"/>
        <v>1.0801534707797311</v>
      </c>
      <c r="AA186" s="1">
        <v>1</v>
      </c>
    </row>
    <row r="187" spans="1:27" ht="12.75">
      <c r="A187" s="2">
        <v>10</v>
      </c>
      <c r="B187" s="2" t="s">
        <v>22</v>
      </c>
      <c r="C187"/>
      <c r="D187" s="7">
        <v>0.18525</v>
      </c>
      <c r="E187" s="7">
        <v>0.12521000000000002</v>
      </c>
      <c r="F187" s="7">
        <v>0.17582</v>
      </c>
      <c r="G187" s="7">
        <v>0.14650000000000002</v>
      </c>
      <c r="H187" s="7">
        <v>0.11256</v>
      </c>
      <c r="I187" s="7">
        <v>0.09481</v>
      </c>
      <c r="J187" s="7">
        <v>0.07294</v>
      </c>
      <c r="K187" s="7">
        <v>0.09951</v>
      </c>
      <c r="L187" s="7">
        <v>0.095805</v>
      </c>
      <c r="M187" s="7">
        <v>0.095334</v>
      </c>
      <c r="N187" s="7">
        <v>0.086892</v>
      </c>
      <c r="O187" s="2"/>
      <c r="Q187" s="1">
        <f t="shared" si="8"/>
        <v>2.843488925379105</v>
      </c>
      <c r="R187" s="1">
        <f t="shared" si="9"/>
        <v>2.527073990969779</v>
      </c>
      <c r="S187" s="1">
        <f t="shared" si="10"/>
        <v>2.149201400698898</v>
      </c>
      <c r="T187" s="1">
        <f t="shared" si="11"/>
        <v>1.8745760145651096</v>
      </c>
      <c r="U187" s="1">
        <f t="shared" si="12"/>
        <v>1.6849212757650012</v>
      </c>
      <c r="V187" s="1">
        <f t="shared" si="13"/>
        <v>1.5390079335820837</v>
      </c>
      <c r="W187" s="1">
        <f t="shared" si="14"/>
        <v>1.4343839670271252</v>
      </c>
      <c r="X187" s="1">
        <f t="shared" si="15"/>
        <v>1.304566549669512</v>
      </c>
      <c r="Y187" s="1">
        <f t="shared" si="16"/>
        <v>1.190509761928</v>
      </c>
      <c r="Z187" s="1">
        <f t="shared" si="17"/>
        <v>1.086892</v>
      </c>
      <c r="AA187" s="1">
        <v>1</v>
      </c>
    </row>
    <row r="188" spans="1:27" ht="12.75">
      <c r="A188" s="2">
        <v>11</v>
      </c>
      <c r="B188" s="2" t="s">
        <v>23</v>
      </c>
      <c r="C188"/>
      <c r="D188" s="7">
        <v>0.18525</v>
      </c>
      <c r="E188" s="7">
        <v>0.12521000000000002</v>
      </c>
      <c r="F188" s="7">
        <v>0.17582</v>
      </c>
      <c r="G188" s="7">
        <v>0.14650000000000002</v>
      </c>
      <c r="H188" s="7">
        <v>0.11256</v>
      </c>
      <c r="I188" s="7">
        <v>0.09481</v>
      </c>
      <c r="J188" s="7">
        <v>0.06854815173497222</v>
      </c>
      <c r="K188" s="7">
        <v>0.10007894056246706</v>
      </c>
      <c r="L188" s="7">
        <v>0.08925523393201179</v>
      </c>
      <c r="M188" s="7">
        <v>0.09048644448658894</v>
      </c>
      <c r="N188" s="7">
        <v>0.07674132865240646</v>
      </c>
      <c r="O188" s="2"/>
      <c r="Q188" s="1">
        <f t="shared" si="8"/>
        <v>2.7777294319599464</v>
      </c>
      <c r="R188" s="1">
        <f t="shared" si="9"/>
        <v>2.4686320170989826</v>
      </c>
      <c r="S188" s="1">
        <f t="shared" si="10"/>
        <v>2.0994982370592288</v>
      </c>
      <c r="T188" s="1">
        <f t="shared" si="11"/>
        <v>1.8312239311462963</v>
      </c>
      <c r="U188" s="1">
        <f t="shared" si="12"/>
        <v>1.645955212434652</v>
      </c>
      <c r="V188" s="1">
        <f t="shared" si="13"/>
        <v>1.5034163119031172</v>
      </c>
      <c r="W188" s="1">
        <f t="shared" si="14"/>
        <v>1.4069710470810899</v>
      </c>
      <c r="X188" s="1">
        <f t="shared" si="15"/>
        <v>1.278972803862339</v>
      </c>
      <c r="Y188" s="1">
        <f t="shared" si="16"/>
        <v>1.1741718231139284</v>
      </c>
      <c r="Z188" s="1">
        <f t="shared" si="17"/>
        <v>1.0767413286524063</v>
      </c>
      <c r="AA188" s="1">
        <v>1</v>
      </c>
    </row>
    <row r="189" spans="1:27" ht="12.75">
      <c r="A189" s="2">
        <v>12</v>
      </c>
      <c r="B189" s="2" t="s">
        <v>24</v>
      </c>
      <c r="C189"/>
      <c r="D189" s="7">
        <v>0.16517672622284152</v>
      </c>
      <c r="E189" s="7">
        <v>0.11434951229364429</v>
      </c>
      <c r="F189" s="7">
        <v>0.16402873072012603</v>
      </c>
      <c r="G189" s="7">
        <v>0.1343676223359599</v>
      </c>
      <c r="H189" s="7">
        <v>0.10097030054119563</v>
      </c>
      <c r="I189" s="7">
        <v>0.08570706031502032</v>
      </c>
      <c r="J189" s="7">
        <v>0.06632938716384557</v>
      </c>
      <c r="K189" s="7">
        <v>0.08823242385912737</v>
      </c>
      <c r="L189" s="7">
        <v>0.08615916051190964</v>
      </c>
      <c r="M189" s="7">
        <v>0.08185430548045616</v>
      </c>
      <c r="N189" s="7">
        <v>0.07476301354451129</v>
      </c>
      <c r="O189" s="2"/>
      <c r="Q189" s="1">
        <f t="shared" si="8"/>
        <v>2.577598167178053</v>
      </c>
      <c r="R189" s="1">
        <f t="shared" si="9"/>
        <v>2.3130966889128275</v>
      </c>
      <c r="S189" s="1">
        <f t="shared" si="10"/>
        <v>1.987147419876682</v>
      </c>
      <c r="T189" s="1">
        <f t="shared" si="11"/>
        <v>1.7517666942790782</v>
      </c>
      <c r="U189" s="1">
        <f t="shared" si="12"/>
        <v>1.591111670694455</v>
      </c>
      <c r="V189" s="1">
        <f t="shared" si="13"/>
        <v>1.4655073443409223</v>
      </c>
      <c r="W189" s="1">
        <f t="shared" si="14"/>
        <v>1.3743477034228464</v>
      </c>
      <c r="X189" s="1">
        <f t="shared" si="15"/>
        <v>1.2629174368367808</v>
      </c>
      <c r="Y189" s="1">
        <f t="shared" si="16"/>
        <v>1.1627369935742793</v>
      </c>
      <c r="Z189" s="1">
        <f t="shared" si="17"/>
        <v>1.0747630135445112</v>
      </c>
      <c r="AA189" s="1">
        <v>1</v>
      </c>
    </row>
    <row r="190" spans="1:27" ht="12.75">
      <c r="A190" s="2">
        <v>13</v>
      </c>
      <c r="B190" s="2" t="s">
        <v>25</v>
      </c>
      <c r="C190"/>
      <c r="D190" s="7">
        <v>0.19075</v>
      </c>
      <c r="E190" s="7">
        <v>0.12921</v>
      </c>
      <c r="F190" s="7">
        <v>0.18102000000000001</v>
      </c>
      <c r="G190" s="7">
        <v>0.151</v>
      </c>
      <c r="H190" s="7">
        <v>0.11656</v>
      </c>
      <c r="I190" s="7">
        <v>0.09159753575537949</v>
      </c>
      <c r="J190" s="7">
        <v>0.07287682389159239</v>
      </c>
      <c r="K190" s="7">
        <v>0.09302278612417934</v>
      </c>
      <c r="L190" s="7">
        <v>0.09536062899381703</v>
      </c>
      <c r="M190" s="7">
        <v>0.0957040438506625</v>
      </c>
      <c r="N190" s="7">
        <v>0.07740600882448836</v>
      </c>
      <c r="O190" s="2"/>
      <c r="Q190" s="1">
        <f t="shared" si="8"/>
        <v>2.8370093536319527</v>
      </c>
      <c r="R190" s="1">
        <f t="shared" si="9"/>
        <v>2.5123841921626204</v>
      </c>
      <c r="S190" s="1">
        <f t="shared" si="10"/>
        <v>2.127300293104791</v>
      </c>
      <c r="T190" s="1">
        <f t="shared" si="11"/>
        <v>1.848219194704423</v>
      </c>
      <c r="U190" s="1">
        <f t="shared" si="12"/>
        <v>1.6552797831772794</v>
      </c>
      <c r="V190" s="1">
        <f t="shared" si="13"/>
        <v>1.5163828507837689</v>
      </c>
      <c r="W190" s="1">
        <f t="shared" si="14"/>
        <v>1.4133801914775912</v>
      </c>
      <c r="X190" s="1">
        <f t="shared" si="15"/>
        <v>1.2930930712701683</v>
      </c>
      <c r="Y190" s="1">
        <f t="shared" si="16"/>
        <v>1.1805181207379944</v>
      </c>
      <c r="Z190" s="1">
        <f t="shared" si="17"/>
        <v>1.0774060088244883</v>
      </c>
      <c r="AA190" s="1">
        <v>1</v>
      </c>
    </row>
    <row r="191" spans="1:27" ht="12.75">
      <c r="A191" s="2">
        <v>14</v>
      </c>
      <c r="B191" s="2" t="s">
        <v>26</v>
      </c>
      <c r="C191"/>
      <c r="D191" s="7">
        <v>0.18525316419323726</v>
      </c>
      <c r="E191" s="7">
        <v>0.12125156161292823</v>
      </c>
      <c r="F191" s="7">
        <v>0.16976470735006358</v>
      </c>
      <c r="G191" s="7">
        <v>0.1327994612510732</v>
      </c>
      <c r="H191" s="7">
        <v>0.11369606840594612</v>
      </c>
      <c r="I191" s="7">
        <v>0.08834464332804799</v>
      </c>
      <c r="J191" s="7">
        <v>0.06694206962237778</v>
      </c>
      <c r="K191" s="7">
        <v>0.09717145811906014</v>
      </c>
      <c r="L191" s="7">
        <v>0.09184073397926912</v>
      </c>
      <c r="M191" s="7">
        <v>0.09287125926479563</v>
      </c>
      <c r="N191" s="7">
        <v>0.07751947930913045</v>
      </c>
      <c r="O191" s="2"/>
      <c r="Q191" s="1">
        <f t="shared" si="8"/>
        <v>2.710544291709946</v>
      </c>
      <c r="R191" s="1">
        <f t="shared" si="9"/>
        <v>2.417427439575477</v>
      </c>
      <c r="S191" s="1">
        <f t="shared" si="10"/>
        <v>2.066592900594357</v>
      </c>
      <c r="T191" s="1">
        <f t="shared" si="11"/>
        <v>1.8243236965455423</v>
      </c>
      <c r="U191" s="1">
        <f t="shared" si="12"/>
        <v>1.6380803958091823</v>
      </c>
      <c r="V191" s="1">
        <f t="shared" si="13"/>
        <v>1.5051118281798108</v>
      </c>
      <c r="W191" s="1">
        <f t="shared" si="14"/>
        <v>1.4106781155536536</v>
      </c>
      <c r="X191" s="1">
        <f t="shared" si="15"/>
        <v>1.28574080661199</v>
      </c>
      <c r="Y191" s="1">
        <f t="shared" si="16"/>
        <v>1.1775900702349162</v>
      </c>
      <c r="Z191" s="1">
        <f t="shared" si="17"/>
        <v>1.0775194793091305</v>
      </c>
      <c r="AA191" s="1">
        <v>1</v>
      </c>
    </row>
    <row r="192" spans="1:27" ht="12.75">
      <c r="A192" s="2">
        <v>15</v>
      </c>
      <c r="B192" s="2" t="s">
        <v>27</v>
      </c>
      <c r="C192"/>
      <c r="D192" s="7">
        <v>0.17425000000000002</v>
      </c>
      <c r="E192" s="7">
        <v>0.11721000000000001</v>
      </c>
      <c r="F192" s="7">
        <v>0.16542</v>
      </c>
      <c r="G192" s="7">
        <v>0.1375</v>
      </c>
      <c r="H192" s="7">
        <v>0.10456</v>
      </c>
      <c r="I192" s="7">
        <v>0.09131</v>
      </c>
      <c r="J192" s="7">
        <v>0.06840793789657819</v>
      </c>
      <c r="K192" s="7">
        <v>0.0915746575493635</v>
      </c>
      <c r="L192" s="7">
        <v>0.08988226737149425</v>
      </c>
      <c r="M192" s="7">
        <v>0.09478616849057715</v>
      </c>
      <c r="N192" s="7">
        <v>0.08081191993763787</v>
      </c>
      <c r="O192" s="2"/>
      <c r="Q192" s="1">
        <f t="shared" si="8"/>
        <v>2.6850705283738994</v>
      </c>
      <c r="R192" s="1">
        <f t="shared" si="9"/>
        <v>2.4033713700861066</v>
      </c>
      <c r="S192" s="1">
        <f t="shared" si="10"/>
        <v>2.062236249666306</v>
      </c>
      <c r="T192" s="1">
        <f t="shared" si="11"/>
        <v>1.8129549447615876</v>
      </c>
      <c r="U192" s="1">
        <f t="shared" si="12"/>
        <v>1.6413367718925072</v>
      </c>
      <c r="V192" s="1">
        <f t="shared" si="13"/>
        <v>1.5040059853685086</v>
      </c>
      <c r="W192" s="1">
        <f t="shared" si="14"/>
        <v>1.4077076105682174</v>
      </c>
      <c r="X192" s="1">
        <f t="shared" si="15"/>
        <v>1.289611847281786</v>
      </c>
      <c r="Y192" s="1">
        <f t="shared" si="16"/>
        <v>1.1832579406874708</v>
      </c>
      <c r="Z192" s="1">
        <f t="shared" si="17"/>
        <v>1.0808119199376378</v>
      </c>
      <c r="AA192" s="1">
        <v>1</v>
      </c>
    </row>
    <row r="193" spans="1:27" ht="12.75">
      <c r="A193" s="2">
        <v>16</v>
      </c>
      <c r="B193" s="2" t="s">
        <v>28</v>
      </c>
      <c r="C193"/>
      <c r="D193" s="7">
        <v>0.188</v>
      </c>
      <c r="E193" s="7">
        <v>0.12721</v>
      </c>
      <c r="F193" s="7">
        <v>0.17842</v>
      </c>
      <c r="G193" s="7">
        <v>0.14875</v>
      </c>
      <c r="H193" s="7">
        <v>0.10822830142841497</v>
      </c>
      <c r="I193" s="7">
        <v>0.08898042840986346</v>
      </c>
      <c r="J193" s="7">
        <v>0.07249220630209449</v>
      </c>
      <c r="K193" s="7">
        <v>0.0960667918530477</v>
      </c>
      <c r="L193" s="7">
        <v>0.09123530230953811</v>
      </c>
      <c r="M193" s="7">
        <v>0.088953787038819</v>
      </c>
      <c r="N193" s="7">
        <v>0.0767463834177435</v>
      </c>
      <c r="O193" s="2"/>
      <c r="Q193" s="1">
        <f t="shared" si="8"/>
        <v>2.7698242722369426</v>
      </c>
      <c r="R193" s="1">
        <f t="shared" si="9"/>
        <v>2.4572389104398846</v>
      </c>
      <c r="S193" s="1">
        <f t="shared" si="10"/>
        <v>2.0851979009520245</v>
      </c>
      <c r="T193" s="1">
        <f t="shared" si="11"/>
        <v>1.8151885971290749</v>
      </c>
      <c r="U193" s="1">
        <f t="shared" si="12"/>
        <v>1.6379193662438023</v>
      </c>
      <c r="V193" s="1">
        <f t="shared" si="13"/>
        <v>1.5040852190847023</v>
      </c>
      <c r="W193" s="1">
        <f t="shared" si="14"/>
        <v>1.4024206518672255</v>
      </c>
      <c r="X193" s="1">
        <f t="shared" si="15"/>
        <v>1.2795029119495953</v>
      </c>
      <c r="Y193" s="1">
        <f t="shared" si="16"/>
        <v>1.1725270519031041</v>
      </c>
      <c r="Z193" s="1">
        <f t="shared" si="17"/>
        <v>1.0767463834177435</v>
      </c>
      <c r="AA193" s="1">
        <v>1</v>
      </c>
    </row>
    <row r="194" spans="1:27" ht="12.75">
      <c r="A194" s="2">
        <v>17</v>
      </c>
      <c r="B194" s="2" t="s">
        <v>29</v>
      </c>
      <c r="C194"/>
      <c r="D194" s="7">
        <v>0.177</v>
      </c>
      <c r="E194" s="7">
        <v>0.11921000000000001</v>
      </c>
      <c r="F194" s="7">
        <v>0.16802</v>
      </c>
      <c r="G194" s="7">
        <v>0.13974999999999999</v>
      </c>
      <c r="H194" s="7">
        <v>0.10655999999999999</v>
      </c>
      <c r="I194" s="7">
        <v>0.08513291478180673</v>
      </c>
      <c r="J194" s="7">
        <v>0.06366371382979684</v>
      </c>
      <c r="K194" s="7">
        <v>0.08520526521006419</v>
      </c>
      <c r="L194" s="7">
        <v>0.0847085327792978</v>
      </c>
      <c r="M194" s="7">
        <v>0.08250137412467627</v>
      </c>
      <c r="N194" s="7">
        <v>0.07548298917125718</v>
      </c>
      <c r="O194" s="2"/>
      <c r="Q194" s="1">
        <f t="shared" si="8"/>
        <v>2.6078983563362383</v>
      </c>
      <c r="R194" s="1">
        <f t="shared" si="9"/>
        <v>2.3301242450802246</v>
      </c>
      <c r="S194" s="1">
        <f t="shared" si="10"/>
        <v>1.9949352280613555</v>
      </c>
      <c r="T194" s="1">
        <f t="shared" si="11"/>
        <v>1.7503270261560477</v>
      </c>
      <c r="U194" s="1">
        <f t="shared" si="12"/>
        <v>1.5817732668414255</v>
      </c>
      <c r="V194" s="1">
        <f t="shared" si="13"/>
        <v>1.4576769769807238</v>
      </c>
      <c r="W194" s="1">
        <f t="shared" si="14"/>
        <v>1.370430294864769</v>
      </c>
      <c r="X194" s="1">
        <f t="shared" si="15"/>
        <v>1.2628304882021502</v>
      </c>
      <c r="Y194" s="1">
        <f t="shared" si="16"/>
        <v>1.1642118136256003</v>
      </c>
      <c r="Z194" s="1">
        <f t="shared" si="17"/>
        <v>1.0754829891712572</v>
      </c>
      <c r="AA194" s="1">
        <v>1</v>
      </c>
    </row>
    <row r="195" spans="1:27" ht="12.75">
      <c r="A195" s="2">
        <v>18</v>
      </c>
      <c r="B195" s="2" t="s">
        <v>30</v>
      </c>
      <c r="C195"/>
      <c r="D195" s="7">
        <v>0.18601380710765436</v>
      </c>
      <c r="E195" s="7">
        <v>0.11828313837004603</v>
      </c>
      <c r="F195" s="7">
        <v>0.17543599981650607</v>
      </c>
      <c r="G195" s="7">
        <v>0.13599750158416762</v>
      </c>
      <c r="H195" s="7">
        <v>0.10936630325983</v>
      </c>
      <c r="I195" s="7">
        <v>0.08957704935303705</v>
      </c>
      <c r="J195" s="7">
        <v>0.07471432395257872</v>
      </c>
      <c r="K195" s="7">
        <v>0.09408362968355696</v>
      </c>
      <c r="L195" s="7">
        <v>0.08620462508877509</v>
      </c>
      <c r="M195" s="7">
        <v>0.08377578188316001</v>
      </c>
      <c r="N195" s="7">
        <v>0.07517593096391512</v>
      </c>
      <c r="O195" s="2"/>
      <c r="Q195" s="1">
        <f t="shared" si="8"/>
        <v>2.686180783394164</v>
      </c>
      <c r="R195" s="1">
        <f t="shared" si="9"/>
        <v>2.4020578431589406</v>
      </c>
      <c r="S195" s="1">
        <f t="shared" si="10"/>
        <v>2.04354626158627</v>
      </c>
      <c r="T195" s="1">
        <f t="shared" si="11"/>
        <v>1.7989003133690966</v>
      </c>
      <c r="U195" s="1">
        <f t="shared" si="12"/>
        <v>1.6215566563389365</v>
      </c>
      <c r="V195" s="1">
        <f t="shared" si="13"/>
        <v>1.4882441377613225</v>
      </c>
      <c r="W195" s="1">
        <f t="shared" si="14"/>
        <v>1.3847811502947742</v>
      </c>
      <c r="X195" s="1">
        <f t="shared" si="15"/>
        <v>1.265699543183272</v>
      </c>
      <c r="Y195" s="1">
        <f aca="true" t="shared" si="18" ref="Y195:Y252">Z195*(1+M195)</f>
        <v>1.1652496352423714</v>
      </c>
      <c r="Z195" s="1">
        <f t="shared" si="17"/>
        <v>1.075175930963915</v>
      </c>
      <c r="AA195" s="1">
        <v>1</v>
      </c>
    </row>
    <row r="196" spans="1:27" ht="12.75">
      <c r="A196" s="2">
        <v>19</v>
      </c>
      <c r="B196" s="2" t="s">
        <v>31</v>
      </c>
      <c r="C196"/>
      <c r="D196" s="7">
        <v>0.17922758519773663</v>
      </c>
      <c r="E196" s="7">
        <v>0.11877103817603243</v>
      </c>
      <c r="F196" s="7">
        <v>0.16773250720004912</v>
      </c>
      <c r="G196" s="7">
        <v>0.1354643068319685</v>
      </c>
      <c r="H196" s="7">
        <v>0.10392858532413637</v>
      </c>
      <c r="I196" s="7">
        <v>0.08669317687451568</v>
      </c>
      <c r="J196" s="7">
        <v>0.06844243108319271</v>
      </c>
      <c r="K196" s="7">
        <v>0.09084436480323371</v>
      </c>
      <c r="L196" s="7">
        <v>0.0919207747768992</v>
      </c>
      <c r="M196" s="7">
        <v>0.09384731520712108</v>
      </c>
      <c r="N196" s="7">
        <v>0.07877504692301518</v>
      </c>
      <c r="O196" s="2"/>
      <c r="Q196" s="1">
        <f t="shared" si="8"/>
        <v>2.6723826114623996</v>
      </c>
      <c r="R196" s="1">
        <f t="shared" si="9"/>
        <v>2.3886769680946234</v>
      </c>
      <c r="S196" s="1">
        <f t="shared" si="10"/>
        <v>2.0455686155574404</v>
      </c>
      <c r="T196" s="1">
        <f t="shared" si="11"/>
        <v>1.8015261274612249</v>
      </c>
      <c r="U196" s="1">
        <f t="shared" si="12"/>
        <v>1.6319227089606159</v>
      </c>
      <c r="V196" s="1">
        <f t="shared" si="13"/>
        <v>1.5017327279575436</v>
      </c>
      <c r="W196" s="1">
        <f t="shared" si="14"/>
        <v>1.4055345278969114</v>
      </c>
      <c r="X196" s="1">
        <f t="shared" si="15"/>
        <v>1.288483099191186</v>
      </c>
      <c r="Y196" s="1">
        <f t="shared" si="18"/>
        <v>1.180015188789176</v>
      </c>
      <c r="Z196" s="1">
        <f t="shared" si="17"/>
        <v>1.078775046923015</v>
      </c>
      <c r="AA196" s="1">
        <v>1</v>
      </c>
    </row>
    <row r="197" spans="1:27" ht="12.75">
      <c r="A197" s="2">
        <v>20</v>
      </c>
      <c r="B197" s="2" t="s">
        <v>32</v>
      </c>
      <c r="C197"/>
      <c r="D197" s="7">
        <v>0.17425000000000002</v>
      </c>
      <c r="E197" s="7">
        <v>0.11721000000000001</v>
      </c>
      <c r="F197" s="7">
        <v>0.16542</v>
      </c>
      <c r="G197" s="7">
        <v>0.1375</v>
      </c>
      <c r="H197" s="7">
        <v>0.10456</v>
      </c>
      <c r="I197" s="7">
        <v>0.08781</v>
      </c>
      <c r="J197" s="7">
        <v>0.07377404656873912</v>
      </c>
      <c r="K197" s="7">
        <v>0.10258823248477195</v>
      </c>
      <c r="L197" s="7">
        <v>0.09037611094543742</v>
      </c>
      <c r="M197" s="7">
        <v>0.08979682879613704</v>
      </c>
      <c r="N197" s="7">
        <v>0.07910314326893259</v>
      </c>
      <c r="O197" s="2"/>
      <c r="Q197" s="1">
        <f t="shared" si="8"/>
        <v>2.701606710875272</v>
      </c>
      <c r="R197" s="1">
        <f t="shared" si="9"/>
        <v>2.4181726898929226</v>
      </c>
      <c r="S197" s="1">
        <f t="shared" si="10"/>
        <v>2.0749366665175835</v>
      </c>
      <c r="T197" s="1">
        <f t="shared" si="11"/>
        <v>1.8241201463890846</v>
      </c>
      <c r="U197" s="1">
        <f t="shared" si="12"/>
        <v>1.6514450517754442</v>
      </c>
      <c r="V197" s="1">
        <f t="shared" si="13"/>
        <v>1.518137406142106</v>
      </c>
      <c r="W197" s="1">
        <f t="shared" si="14"/>
        <v>1.413833209131229</v>
      </c>
      <c r="X197" s="1">
        <f t="shared" si="15"/>
        <v>1.2822857776606604</v>
      </c>
      <c r="Y197" s="1">
        <f t="shared" si="18"/>
        <v>1.1760031834784264</v>
      </c>
      <c r="Z197" s="1">
        <f t="shared" si="17"/>
        <v>1.0791031432689326</v>
      </c>
      <c r="AA197" s="1">
        <v>1</v>
      </c>
    </row>
    <row r="198" spans="1:27" ht="12.75">
      <c r="A198" s="2">
        <v>21</v>
      </c>
      <c r="B198" s="2" t="s">
        <v>33</v>
      </c>
      <c r="C198"/>
      <c r="D198" s="7">
        <v>0.1935</v>
      </c>
      <c r="E198" s="7">
        <v>0.13121</v>
      </c>
      <c r="F198" s="7">
        <v>0.18362</v>
      </c>
      <c r="G198" s="7">
        <v>0.15325</v>
      </c>
      <c r="H198" s="7">
        <v>0.11856</v>
      </c>
      <c r="I198" s="7">
        <v>0.10006000000000001</v>
      </c>
      <c r="J198" s="7">
        <v>0.07371393234901112</v>
      </c>
      <c r="K198" s="7">
        <v>0.10005481788496032</v>
      </c>
      <c r="L198" s="7">
        <v>0.09441033502617173</v>
      </c>
      <c r="M198" s="7">
        <v>0.09251025776805138</v>
      </c>
      <c r="N198" s="7">
        <v>0.08180885797133919</v>
      </c>
      <c r="O198" s="2"/>
      <c r="Q198" s="1">
        <f t="shared" si="8"/>
        <v>2.9027779140555694</v>
      </c>
      <c r="R198" s="1">
        <f t="shared" si="9"/>
        <v>2.5660822606373435</v>
      </c>
      <c r="S198" s="1">
        <f t="shared" si="10"/>
        <v>2.16799501583054</v>
      </c>
      <c r="T198" s="1">
        <f t="shared" si="11"/>
        <v>1.8799002955391633</v>
      </c>
      <c r="U198" s="1">
        <f t="shared" si="12"/>
        <v>1.6806432337462123</v>
      </c>
      <c r="V198" s="1">
        <f t="shared" si="13"/>
        <v>1.5277741520882608</v>
      </c>
      <c r="W198" s="1">
        <f t="shared" si="14"/>
        <v>1.4228875178567184</v>
      </c>
      <c r="X198" s="1">
        <f t="shared" si="15"/>
        <v>1.2934696478057868</v>
      </c>
      <c r="Y198" s="1">
        <f t="shared" si="18"/>
        <v>1.181887274278029</v>
      </c>
      <c r="Z198" s="1">
        <f t="shared" si="17"/>
        <v>1.0818088579713392</v>
      </c>
      <c r="AA198" s="1">
        <v>1</v>
      </c>
    </row>
    <row r="199" spans="1:27" ht="12.75">
      <c r="A199" s="2">
        <v>22</v>
      </c>
      <c r="B199" s="2" t="s">
        <v>34</v>
      </c>
      <c r="C199"/>
      <c r="D199" s="7">
        <v>0.1935</v>
      </c>
      <c r="E199" s="7">
        <v>0.13121</v>
      </c>
      <c r="F199" s="7">
        <v>0.18362</v>
      </c>
      <c r="G199" s="7">
        <v>0.15325</v>
      </c>
      <c r="H199" s="7">
        <v>0.10855999999999999</v>
      </c>
      <c r="I199" s="7">
        <v>0.09739139286887188</v>
      </c>
      <c r="J199" s="7">
        <v>0.06725349295951828</v>
      </c>
      <c r="K199" s="7">
        <v>0.09802660807077423</v>
      </c>
      <c r="L199" s="7">
        <v>0.1017983626500732</v>
      </c>
      <c r="M199" s="7">
        <v>0.09365051312729214</v>
      </c>
      <c r="N199" s="7">
        <v>0.0836598557774354</v>
      </c>
      <c r="O199" s="2"/>
      <c r="Q199" s="1">
        <f t="shared" si="8"/>
        <v>2.874444088961444</v>
      </c>
      <c r="R199" s="1">
        <f t="shared" si="9"/>
        <v>2.5410348997634777</v>
      </c>
      <c r="S199" s="1">
        <f t="shared" si="10"/>
        <v>2.1468333584794763</v>
      </c>
      <c r="T199" s="1">
        <f t="shared" si="11"/>
        <v>1.8615507118833527</v>
      </c>
      <c r="U199" s="1">
        <f t="shared" si="12"/>
        <v>1.6792512014535548</v>
      </c>
      <c r="V199" s="1">
        <f t="shared" si="13"/>
        <v>1.5302208604566756</v>
      </c>
      <c r="W199" s="1">
        <f t="shared" si="14"/>
        <v>1.4337932558209185</v>
      </c>
      <c r="X199" s="1">
        <f t="shared" si="15"/>
        <v>1.3057909938449346</v>
      </c>
      <c r="Y199" s="1">
        <f t="shared" si="18"/>
        <v>1.1851451573264398</v>
      </c>
      <c r="Z199" s="1">
        <f t="shared" si="17"/>
        <v>1.0836598557774355</v>
      </c>
      <c r="AA199" s="1">
        <v>1</v>
      </c>
    </row>
    <row r="200" spans="1:27" ht="12.75">
      <c r="A200" s="2">
        <v>23</v>
      </c>
      <c r="B200" s="2" t="s">
        <v>35</v>
      </c>
      <c r="C200"/>
      <c r="D200" s="7">
        <v>0.16702872971645163</v>
      </c>
      <c r="E200" s="7">
        <v>0.11321</v>
      </c>
      <c r="F200" s="7">
        <v>0.16040209300254837</v>
      </c>
      <c r="G200" s="7">
        <v>0.13122915359399634</v>
      </c>
      <c r="H200" s="7">
        <v>0.10056</v>
      </c>
      <c r="I200" s="7">
        <v>0.0834675632887509</v>
      </c>
      <c r="J200" s="7">
        <v>0.06783053206751843</v>
      </c>
      <c r="K200" s="7">
        <v>0.09431390837078091</v>
      </c>
      <c r="L200" s="7">
        <v>0.08721479319388903</v>
      </c>
      <c r="M200" s="7">
        <v>0.08698404858459116</v>
      </c>
      <c r="N200" s="7">
        <v>0.07805363346635037</v>
      </c>
      <c r="O200" s="2"/>
      <c r="Q200" s="1">
        <f t="shared" si="8"/>
        <v>2.5941135048114754</v>
      </c>
      <c r="R200" s="1">
        <f t="shared" si="9"/>
        <v>2.330300217219999</v>
      </c>
      <c r="S200" s="1">
        <f t="shared" si="10"/>
        <v>2.008183397179448</v>
      </c>
      <c r="T200" s="1">
        <f t="shared" si="11"/>
        <v>1.7752224567403558</v>
      </c>
      <c r="U200" s="1">
        <f t="shared" si="12"/>
        <v>1.6130174245296538</v>
      </c>
      <c r="V200" s="1">
        <f t="shared" si="13"/>
        <v>1.488754697587356</v>
      </c>
      <c r="W200" s="1">
        <f t="shared" si="14"/>
        <v>1.3941862991170053</v>
      </c>
      <c r="X200" s="1">
        <f t="shared" si="15"/>
        <v>1.2740277615521451</v>
      </c>
      <c r="Y200" s="1">
        <f t="shared" si="18"/>
        <v>1.1718271030965826</v>
      </c>
      <c r="Z200" s="1">
        <f t="shared" si="17"/>
        <v>1.0780536334663504</v>
      </c>
      <c r="AA200" s="1">
        <v>1</v>
      </c>
    </row>
    <row r="201" spans="1:27" ht="12.75">
      <c r="A201" s="2">
        <v>24</v>
      </c>
      <c r="B201" s="2" t="s">
        <v>36</v>
      </c>
      <c r="C201"/>
      <c r="D201" s="7">
        <v>0.18525</v>
      </c>
      <c r="E201" s="7">
        <v>0.12521000000000002</v>
      </c>
      <c r="F201" s="7">
        <v>0.17582</v>
      </c>
      <c r="G201" s="7">
        <v>0.14650000000000002</v>
      </c>
      <c r="H201" s="7">
        <v>0.11256</v>
      </c>
      <c r="I201" s="7">
        <v>0.09481</v>
      </c>
      <c r="J201" s="7">
        <v>0.06994</v>
      </c>
      <c r="K201" s="7">
        <v>0.09551</v>
      </c>
      <c r="L201" s="7">
        <v>0.091805</v>
      </c>
      <c r="M201" s="7">
        <v>0.091334</v>
      </c>
      <c r="N201" s="7">
        <v>0.082892</v>
      </c>
      <c r="O201" s="2"/>
      <c r="Q201" s="1">
        <f t="shared" si="8"/>
        <v>2.7943085693438343</v>
      </c>
      <c r="R201" s="1">
        <f t="shared" si="9"/>
        <v>2.4833662777115686</v>
      </c>
      <c r="S201" s="1">
        <f t="shared" si="10"/>
        <v>2.112029288251236</v>
      </c>
      <c r="T201" s="1">
        <f t="shared" si="11"/>
        <v>1.8421537621031274</v>
      </c>
      <c r="U201" s="1">
        <f t="shared" si="12"/>
        <v>1.6557792497511392</v>
      </c>
      <c r="V201" s="1">
        <f t="shared" si="13"/>
        <v>1.512389592487408</v>
      </c>
      <c r="W201" s="1">
        <f t="shared" si="14"/>
        <v>1.4135274805011573</v>
      </c>
      <c r="X201" s="1">
        <f t="shared" si="15"/>
        <v>1.29029171847008</v>
      </c>
      <c r="Y201" s="1">
        <f t="shared" si="18"/>
        <v>1.181796857928</v>
      </c>
      <c r="Z201" s="1">
        <f t="shared" si="17"/>
        <v>1.082892</v>
      </c>
      <c r="AA201" s="1">
        <v>1</v>
      </c>
    </row>
    <row r="202" spans="1:27" ht="12.75">
      <c r="A202" s="2">
        <v>25</v>
      </c>
      <c r="B202" s="2" t="s">
        <v>37</v>
      </c>
      <c r="C202"/>
      <c r="D202" s="7">
        <v>0.199</v>
      </c>
      <c r="E202" s="7">
        <v>0.13521</v>
      </c>
      <c r="F202" s="7">
        <v>0.17842</v>
      </c>
      <c r="G202" s="7">
        <v>0.14875</v>
      </c>
      <c r="H202" s="7">
        <v>0.11456</v>
      </c>
      <c r="I202" s="7">
        <v>0.09656</v>
      </c>
      <c r="J202" s="7">
        <v>0.06811488656198686</v>
      </c>
      <c r="K202" s="7">
        <v>0.09114742371899645</v>
      </c>
      <c r="L202" s="7">
        <v>0.0904205811377084</v>
      </c>
      <c r="M202" s="7">
        <v>0.08977596110057907</v>
      </c>
      <c r="N202" s="7">
        <v>0.08867545287001183</v>
      </c>
      <c r="O202" s="2"/>
      <c r="Q202" s="1">
        <f t="shared" si="8"/>
        <v>2.8318404686066345</v>
      </c>
      <c r="R202" s="1">
        <f t="shared" si="9"/>
        <v>2.4945520816471265</v>
      </c>
      <c r="S202" s="1">
        <f t="shared" si="10"/>
        <v>2.1168616296796783</v>
      </c>
      <c r="T202" s="1">
        <f t="shared" si="11"/>
        <v>1.842752234759241</v>
      </c>
      <c r="U202" s="1">
        <f t="shared" si="12"/>
        <v>1.6533450283154258</v>
      </c>
      <c r="V202" s="1">
        <f t="shared" si="13"/>
        <v>1.5077560993611165</v>
      </c>
      <c r="W202" s="1">
        <f t="shared" si="14"/>
        <v>1.411604798631945</v>
      </c>
      <c r="X202" s="1">
        <f t="shared" si="15"/>
        <v>1.2936884310469454</v>
      </c>
      <c r="Y202" s="1">
        <f t="shared" si="18"/>
        <v>1.1864123379780251</v>
      </c>
      <c r="Z202" s="1">
        <f t="shared" si="17"/>
        <v>1.0886754528700118</v>
      </c>
      <c r="AA202" s="1">
        <v>1</v>
      </c>
    </row>
    <row r="203" spans="1:27" ht="12.75">
      <c r="A203" s="2">
        <v>26</v>
      </c>
      <c r="B203" s="2" t="s">
        <v>38</v>
      </c>
      <c r="C203"/>
      <c r="D203" s="7">
        <v>0.2060955678064893</v>
      </c>
      <c r="E203" s="7">
        <v>0.14121</v>
      </c>
      <c r="F203" s="7">
        <v>0.19533796048829322</v>
      </c>
      <c r="G203" s="7">
        <v>0.178</v>
      </c>
      <c r="H203" s="7">
        <v>0.1666220570908915</v>
      </c>
      <c r="I203" s="7">
        <v>0.10946830603308708</v>
      </c>
      <c r="J203" s="7">
        <v>0.0885127329835363</v>
      </c>
      <c r="K203" s="7">
        <v>0.10877691516219341</v>
      </c>
      <c r="L203" s="7">
        <v>0.10380500000000001</v>
      </c>
      <c r="M203" s="7">
        <v>0.10333400000000001</v>
      </c>
      <c r="N203" s="7">
        <v>0.094892</v>
      </c>
      <c r="O203" s="2"/>
      <c r="Q203" s="1">
        <f t="shared" si="8"/>
        <v>3.3473026722841843</v>
      </c>
      <c r="R203" s="1">
        <f t="shared" si="9"/>
        <v>2.933117193403654</v>
      </c>
      <c r="S203" s="1">
        <f t="shared" si="10"/>
        <v>2.4537974115751178</v>
      </c>
      <c r="T203" s="1">
        <f t="shared" si="11"/>
        <v>2.083019874002647</v>
      </c>
      <c r="U203" s="1">
        <f t="shared" si="12"/>
        <v>1.7855138785879814</v>
      </c>
      <c r="V203" s="1">
        <f t="shared" si="13"/>
        <v>1.6093419423328106</v>
      </c>
      <c r="W203" s="1">
        <f t="shared" si="14"/>
        <v>1.4784778290298162</v>
      </c>
      <c r="X203" s="1">
        <f t="shared" si="15"/>
        <v>1.3334312870443759</v>
      </c>
      <c r="Y203" s="1">
        <f t="shared" si="18"/>
        <v>1.208031569928</v>
      </c>
      <c r="Z203" s="1">
        <f t="shared" si="17"/>
        <v>1.094892</v>
      </c>
      <c r="AA203" s="1">
        <v>1</v>
      </c>
    </row>
    <row r="204" spans="1:27" ht="12.75">
      <c r="A204" s="2">
        <v>27</v>
      </c>
      <c r="B204" s="2" t="s">
        <v>39</v>
      </c>
      <c r="C204"/>
      <c r="D204" s="7">
        <v>0.17975</v>
      </c>
      <c r="E204" s="7">
        <v>0.12121000000000001</v>
      </c>
      <c r="F204" s="7">
        <v>0.17062</v>
      </c>
      <c r="G204" s="7">
        <v>0.14200000000000002</v>
      </c>
      <c r="H204" s="7">
        <v>0.10855999999999999</v>
      </c>
      <c r="I204" s="7">
        <v>0.09156865609218393</v>
      </c>
      <c r="J204" s="7">
        <v>0.06394</v>
      </c>
      <c r="K204" s="7">
        <v>0.08751</v>
      </c>
      <c r="L204" s="7">
        <v>0.08380499999999999</v>
      </c>
      <c r="M204" s="7">
        <v>0.08333399999999999</v>
      </c>
      <c r="N204" s="7">
        <v>0.07476975292312307</v>
      </c>
      <c r="O204" s="2"/>
      <c r="Q204" s="1">
        <f t="shared" si="8"/>
        <v>2.6482478128769973</v>
      </c>
      <c r="R204" s="1">
        <f t="shared" si="9"/>
        <v>2.3619552205893606</v>
      </c>
      <c r="S204" s="1">
        <f t="shared" si="10"/>
        <v>2.0176959394076306</v>
      </c>
      <c r="T204" s="1">
        <f t="shared" si="11"/>
        <v>1.766809053772006</v>
      </c>
      <c r="U204" s="1">
        <f t="shared" si="12"/>
        <v>1.5937874844591235</v>
      </c>
      <c r="V204" s="1">
        <f t="shared" si="13"/>
        <v>1.4600890888209295</v>
      </c>
      <c r="W204" s="1">
        <f t="shared" si="14"/>
        <v>1.372341568905135</v>
      </c>
      <c r="X204" s="1">
        <f t="shared" si="15"/>
        <v>1.2619116779663038</v>
      </c>
      <c r="Y204" s="1">
        <f t="shared" si="18"/>
        <v>1.1643346155132186</v>
      </c>
      <c r="Z204" s="1">
        <f t="shared" si="17"/>
        <v>1.074769752923123</v>
      </c>
      <c r="AA204" s="1">
        <v>1</v>
      </c>
    </row>
    <row r="205" spans="1:27" ht="12.75">
      <c r="A205" s="2">
        <v>28</v>
      </c>
      <c r="B205" s="2" t="s">
        <v>40</v>
      </c>
      <c r="C205"/>
      <c r="D205" s="7">
        <v>0.17975</v>
      </c>
      <c r="E205" s="7">
        <v>0.12121000000000001</v>
      </c>
      <c r="F205" s="7">
        <v>0.17062</v>
      </c>
      <c r="G205" s="7">
        <v>0.14200000000000002</v>
      </c>
      <c r="H205" s="7">
        <v>0.10855999999999999</v>
      </c>
      <c r="I205" s="7">
        <v>0.09131</v>
      </c>
      <c r="J205" s="7">
        <v>0.06694</v>
      </c>
      <c r="K205" s="7">
        <v>0.09151000000000001</v>
      </c>
      <c r="L205" s="7">
        <v>0.087805</v>
      </c>
      <c r="M205" s="7">
        <v>0.087334</v>
      </c>
      <c r="N205" s="7">
        <v>0.09145405528635464</v>
      </c>
      <c r="O205" s="2"/>
      <c r="Q205" s="1">
        <f t="shared" si="8"/>
        <v>2.7262365684853833</v>
      </c>
      <c r="R205" s="1">
        <f t="shared" si="9"/>
        <v>2.431512890970811</v>
      </c>
      <c r="S205" s="1">
        <f t="shared" si="10"/>
        <v>2.0771154524703244</v>
      </c>
      <c r="T205" s="1">
        <f t="shared" si="11"/>
        <v>1.8188401510248025</v>
      </c>
      <c r="U205" s="1">
        <f t="shared" si="12"/>
        <v>1.640723236473265</v>
      </c>
      <c r="V205" s="1">
        <f t="shared" si="13"/>
        <v>1.5034437845096855</v>
      </c>
      <c r="W205" s="1">
        <f t="shared" si="14"/>
        <v>1.409117461628288</v>
      </c>
      <c r="X205" s="1">
        <f t="shared" si="15"/>
        <v>1.2909798917355664</v>
      </c>
      <c r="Y205" s="1">
        <f t="shared" si="18"/>
        <v>1.1867751037507333</v>
      </c>
      <c r="Z205" s="1">
        <f t="shared" si="17"/>
        <v>1.0914540552863548</v>
      </c>
      <c r="AA205" s="1">
        <v>1</v>
      </c>
    </row>
    <row r="206" spans="1:27" ht="12.75">
      <c r="A206" s="2">
        <v>29</v>
      </c>
      <c r="B206" s="2" t="s">
        <v>41</v>
      </c>
      <c r="C206"/>
      <c r="D206" s="7">
        <v>0.17975</v>
      </c>
      <c r="E206" s="7">
        <v>0.12121000000000001</v>
      </c>
      <c r="F206" s="7">
        <v>0.17062</v>
      </c>
      <c r="G206" s="7">
        <v>0.14200000000000002</v>
      </c>
      <c r="H206" s="7">
        <v>0.10855999999999999</v>
      </c>
      <c r="I206" s="7">
        <v>0.09131</v>
      </c>
      <c r="J206" s="7">
        <v>0.06151435447751458</v>
      </c>
      <c r="K206" s="7">
        <v>0.08751</v>
      </c>
      <c r="L206" s="7">
        <v>0.0819411401318426</v>
      </c>
      <c r="M206" s="7">
        <v>0.08133399999999999</v>
      </c>
      <c r="N206" s="7">
        <v>0.07360315318139846</v>
      </c>
      <c r="O206" s="2"/>
      <c r="Q206" s="1">
        <f t="shared" si="8"/>
        <v>2.6293157761559085</v>
      </c>
      <c r="R206" s="1">
        <f t="shared" si="9"/>
        <v>2.3450698585955427</v>
      </c>
      <c r="S206" s="1">
        <f t="shared" si="10"/>
        <v>2.0032716497202703</v>
      </c>
      <c r="T206" s="1">
        <f t="shared" si="11"/>
        <v>1.7541783272506748</v>
      </c>
      <c r="U206" s="1">
        <f t="shared" si="12"/>
        <v>1.5823936703928292</v>
      </c>
      <c r="V206" s="1">
        <f t="shared" si="13"/>
        <v>1.4499946581565542</v>
      </c>
      <c r="W206" s="1">
        <f t="shared" si="14"/>
        <v>1.365968017333362</v>
      </c>
      <c r="X206" s="1">
        <f t="shared" si="15"/>
        <v>1.256050994780151</v>
      </c>
      <c r="Y206" s="1">
        <f t="shared" si="18"/>
        <v>1.1609235920422545</v>
      </c>
      <c r="Z206" s="1">
        <f t="shared" si="17"/>
        <v>1.0736031531813985</v>
      </c>
      <c r="AA206" s="1">
        <v>1</v>
      </c>
    </row>
    <row r="207" spans="1:27" ht="12.75">
      <c r="A207" s="2">
        <v>30</v>
      </c>
      <c r="B207" s="2" t="s">
        <v>42</v>
      </c>
      <c r="C207"/>
      <c r="D207" s="7">
        <v>0.19625</v>
      </c>
      <c r="E207" s="7">
        <v>0.13321</v>
      </c>
      <c r="F207" s="7">
        <v>0.18622</v>
      </c>
      <c r="G207" s="7">
        <v>0.1555</v>
      </c>
      <c r="H207" s="7">
        <v>0.12056</v>
      </c>
      <c r="I207" s="7">
        <v>0.10181000000000001</v>
      </c>
      <c r="J207" s="7">
        <v>0.07894000000000001</v>
      </c>
      <c r="K207" s="7">
        <v>0.10751</v>
      </c>
      <c r="L207" s="7">
        <v>0.10380500000000001</v>
      </c>
      <c r="M207" s="7">
        <v>0.10333400000000001</v>
      </c>
      <c r="N207" s="7">
        <v>0.094892</v>
      </c>
      <c r="O207" s="2"/>
      <c r="Q207" s="1">
        <f t="shared" si="8"/>
        <v>3.0556457725574035</v>
      </c>
      <c r="R207" s="1">
        <f t="shared" si="9"/>
        <v>2.6964514719755415</v>
      </c>
      <c r="S207" s="1">
        <f t="shared" si="10"/>
        <v>2.273146188713343</v>
      </c>
      <c r="T207" s="1">
        <f t="shared" si="11"/>
        <v>1.9672403190941956</v>
      </c>
      <c r="U207" s="1">
        <f t="shared" si="12"/>
        <v>1.755586777231202</v>
      </c>
      <c r="V207" s="1">
        <f t="shared" si="13"/>
        <v>1.5933661676978808</v>
      </c>
      <c r="W207" s="1">
        <f t="shared" si="14"/>
        <v>1.4767884847145167</v>
      </c>
      <c r="X207" s="1">
        <f t="shared" si="15"/>
        <v>1.3334312870443759</v>
      </c>
      <c r="Y207" s="1">
        <f t="shared" si="18"/>
        <v>1.208031569928</v>
      </c>
      <c r="Z207" s="1">
        <f t="shared" si="17"/>
        <v>1.094892</v>
      </c>
      <c r="AA207" s="1">
        <v>1</v>
      </c>
    </row>
    <row r="208" spans="1:27" ht="12.75">
      <c r="A208" s="2">
        <v>31</v>
      </c>
      <c r="B208" s="2" t="s">
        <v>43</v>
      </c>
      <c r="C208"/>
      <c r="D208" s="7">
        <v>0.166</v>
      </c>
      <c r="E208" s="7">
        <v>0.11121</v>
      </c>
      <c r="F208" s="7">
        <v>0.15762</v>
      </c>
      <c r="G208" s="7">
        <v>0.13075</v>
      </c>
      <c r="H208" s="7">
        <v>0.10107020612504306</v>
      </c>
      <c r="I208" s="7">
        <v>0.08180229861316064</v>
      </c>
      <c r="J208" s="7">
        <v>0.062451127312486907</v>
      </c>
      <c r="K208" s="7">
        <v>0.08351</v>
      </c>
      <c r="L208" s="7">
        <v>0.07980499999999999</v>
      </c>
      <c r="M208" s="7">
        <v>0.08285861885153711</v>
      </c>
      <c r="N208" s="7">
        <v>0.07831872587700522</v>
      </c>
      <c r="O208" s="2"/>
      <c r="Q208" s="1">
        <f t="shared" si="8"/>
        <v>2.514767241515852</v>
      </c>
      <c r="R208" s="1">
        <f t="shared" si="9"/>
        <v>2.2630891024341504</v>
      </c>
      <c r="S208" s="1">
        <f t="shared" si="10"/>
        <v>1.9549498993056011</v>
      </c>
      <c r="T208" s="1">
        <f t="shared" si="11"/>
        <v>1.7288966608937442</v>
      </c>
      <c r="U208" s="1">
        <f t="shared" si="12"/>
        <v>1.5701965699155445</v>
      </c>
      <c r="V208" s="1">
        <f t="shared" si="13"/>
        <v>1.4514635178058795</v>
      </c>
      <c r="W208" s="1">
        <f t="shared" si="14"/>
        <v>1.3661461506256907</v>
      </c>
      <c r="X208" s="1">
        <f t="shared" si="15"/>
        <v>1.2608523692681108</v>
      </c>
      <c r="Y208" s="1">
        <f t="shared" si="18"/>
        <v>1.1676667261849232</v>
      </c>
      <c r="Z208" s="1">
        <f t="shared" si="17"/>
        <v>1.0783187258770053</v>
      </c>
      <c r="AA208" s="1">
        <v>1</v>
      </c>
    </row>
    <row r="209" spans="1:27" ht="12.75">
      <c r="A209" s="2">
        <v>32</v>
      </c>
      <c r="B209" s="2" t="s">
        <v>44</v>
      </c>
      <c r="C209"/>
      <c r="D209" s="7">
        <v>0.18955377921129773</v>
      </c>
      <c r="E209" s="7">
        <v>0.12084715878166484</v>
      </c>
      <c r="F209" s="7">
        <v>0.1610482128556642</v>
      </c>
      <c r="G209" s="7">
        <v>0.133</v>
      </c>
      <c r="H209" s="7">
        <v>0.10564761359766725</v>
      </c>
      <c r="I209" s="7">
        <v>0.08538424436661325</v>
      </c>
      <c r="J209" s="7">
        <v>0.0700140385542627</v>
      </c>
      <c r="K209" s="7">
        <v>0.09174127820464387</v>
      </c>
      <c r="L209" s="7">
        <v>0.08535351128730823</v>
      </c>
      <c r="M209" s="7">
        <v>0.08643544807970216</v>
      </c>
      <c r="N209" s="7">
        <v>0.07460898703637758</v>
      </c>
      <c r="O209" s="2"/>
      <c r="Q209" s="1">
        <f t="shared" si="8"/>
        <v>2.619157549514717</v>
      </c>
      <c r="R209" s="1">
        <f t="shared" si="9"/>
        <v>2.3367660157712145</v>
      </c>
      <c r="S209" s="1">
        <f t="shared" si="10"/>
        <v>2.012634781137818</v>
      </c>
      <c r="T209" s="1">
        <f t="shared" si="11"/>
        <v>1.7763766823811278</v>
      </c>
      <c r="U209" s="1">
        <f t="shared" si="12"/>
        <v>1.6066390959783063</v>
      </c>
      <c r="V209" s="1">
        <f t="shared" si="13"/>
        <v>1.4802491415525167</v>
      </c>
      <c r="W209" s="1">
        <f t="shared" si="14"/>
        <v>1.3833922623599766</v>
      </c>
      <c r="X209" s="1">
        <f t="shared" si="15"/>
        <v>1.267142948588469</v>
      </c>
      <c r="Y209" s="1">
        <f t="shared" si="18"/>
        <v>1.1674932963413416</v>
      </c>
      <c r="Z209" s="1">
        <f t="shared" si="17"/>
        <v>1.0746089870363775</v>
      </c>
      <c r="AA209" s="1">
        <v>1</v>
      </c>
    </row>
    <row r="210" spans="1:27" ht="12.75">
      <c r="A210" s="2">
        <v>33</v>
      </c>
      <c r="B210" s="2" t="s">
        <v>45</v>
      </c>
      <c r="C210"/>
      <c r="D210" s="7">
        <v>0.22424413416532926</v>
      </c>
      <c r="E210" s="7">
        <v>0.1501146991793713</v>
      </c>
      <c r="F210" s="7">
        <v>0.22827273972532355</v>
      </c>
      <c r="G210" s="7">
        <v>0.14874241362081697</v>
      </c>
      <c r="H210" s="7">
        <v>0.10589461742491049</v>
      </c>
      <c r="I210" s="7">
        <v>0.08858986777505634</v>
      </c>
      <c r="J210" s="7">
        <v>0.06421597330947973</v>
      </c>
      <c r="K210" s="7">
        <v>0.09351</v>
      </c>
      <c r="L210" s="7">
        <v>0.09020296162064394</v>
      </c>
      <c r="M210" s="7">
        <v>0.08580897301015694</v>
      </c>
      <c r="N210" s="7">
        <v>0.08276981684397469</v>
      </c>
      <c r="O210" s="2"/>
      <c r="Q210" s="1">
        <f t="shared" si="8"/>
        <v>2.9139769519719154</v>
      </c>
      <c r="R210" s="1">
        <f t="shared" si="9"/>
        <v>2.533640300442289</v>
      </c>
      <c r="S210" s="1">
        <f t="shared" si="10"/>
        <v>2.062766858286607</v>
      </c>
      <c r="T210" s="1">
        <f t="shared" si="11"/>
        <v>1.7956739768881695</v>
      </c>
      <c r="U210" s="1">
        <f t="shared" si="12"/>
        <v>1.6237297375308861</v>
      </c>
      <c r="V210" s="1">
        <f t="shared" si="13"/>
        <v>1.49158997855601</v>
      </c>
      <c r="W210" s="1">
        <f t="shared" si="14"/>
        <v>1.401585783304389</v>
      </c>
      <c r="X210" s="1">
        <f t="shared" si="15"/>
        <v>1.2817311074470183</v>
      </c>
      <c r="Y210" s="1">
        <f t="shared" si="18"/>
        <v>1.1756811828337521</v>
      </c>
      <c r="Z210" s="1">
        <f t="shared" si="17"/>
        <v>1.0827698168439748</v>
      </c>
      <c r="AA210" s="1">
        <v>1</v>
      </c>
    </row>
    <row r="211" spans="1:27" ht="12.75">
      <c r="A211" s="2">
        <v>34</v>
      </c>
      <c r="B211" s="2" t="s">
        <v>46</v>
      </c>
      <c r="C211"/>
      <c r="D211" s="7">
        <v>0.22038951216079017</v>
      </c>
      <c r="E211" s="7">
        <v>0.11321</v>
      </c>
      <c r="F211" s="7">
        <v>0.16542</v>
      </c>
      <c r="G211" s="7">
        <v>0.14238840650277662</v>
      </c>
      <c r="H211" s="7">
        <v>0.11140144668607718</v>
      </c>
      <c r="I211" s="7">
        <v>0.08491582575778664</v>
      </c>
      <c r="J211" s="7">
        <v>0.0652837856765716</v>
      </c>
      <c r="K211" s="7">
        <v>0.09197963885310859</v>
      </c>
      <c r="L211" s="7">
        <v>0.08669020448389644</v>
      </c>
      <c r="M211" s="7">
        <v>0.08778542751843688</v>
      </c>
      <c r="N211" s="7">
        <v>0.07596437198237069</v>
      </c>
      <c r="O211" s="2"/>
      <c r="Q211" s="1">
        <f t="shared" si="8"/>
        <v>2.644034344210149</v>
      </c>
      <c r="R211" s="1">
        <f t="shared" si="9"/>
        <v>2.3751442622776913</v>
      </c>
      <c r="S211" s="1">
        <f t="shared" si="10"/>
        <v>2.0380157044479166</v>
      </c>
      <c r="T211" s="1">
        <f t="shared" si="11"/>
        <v>1.7839954369695916</v>
      </c>
      <c r="U211" s="1">
        <f t="shared" si="12"/>
        <v>1.6051764574259126</v>
      </c>
      <c r="V211" s="1">
        <f t="shared" si="13"/>
        <v>1.4795400890246364</v>
      </c>
      <c r="W211" s="1">
        <f t="shared" si="14"/>
        <v>1.388869434528159</v>
      </c>
      <c r="X211" s="1">
        <f t="shared" si="15"/>
        <v>1.271882171710518</v>
      </c>
      <c r="Y211" s="1">
        <f t="shared" si="18"/>
        <v>1.1704183643714494</v>
      </c>
      <c r="Z211" s="1">
        <f t="shared" si="17"/>
        <v>1.0759643719823706</v>
      </c>
      <c r="AA211" s="1">
        <v>1</v>
      </c>
    </row>
    <row r="212" spans="1:27" ht="12.75">
      <c r="A212" s="2">
        <v>35</v>
      </c>
      <c r="B212" s="2" t="s">
        <v>47</v>
      </c>
      <c r="C212"/>
      <c r="D212" s="7">
        <v>0.1735036257782657</v>
      </c>
      <c r="E212" s="7">
        <v>0.11858546649029225</v>
      </c>
      <c r="F212" s="7">
        <v>0.16425610893148734</v>
      </c>
      <c r="G212" s="7">
        <v>0.14614539578732216</v>
      </c>
      <c r="H212" s="7">
        <v>0.10579905178695434</v>
      </c>
      <c r="I212" s="7">
        <v>0.09860870685298515</v>
      </c>
      <c r="J212" s="7">
        <v>0.07010567124717988</v>
      </c>
      <c r="K212" s="7">
        <v>0.08995261415825628</v>
      </c>
      <c r="L212" s="7">
        <v>0.0972824440562538</v>
      </c>
      <c r="M212" s="7">
        <v>0.09228755728063398</v>
      </c>
      <c r="N212" s="7">
        <v>0.08488970031356727</v>
      </c>
      <c r="O212" s="2"/>
      <c r="Q212" s="1">
        <f t="shared" si="8"/>
        <v>2.7501219226428835</v>
      </c>
      <c r="R212" s="1">
        <f t="shared" si="9"/>
        <v>2.458571119533449</v>
      </c>
      <c r="S212" s="1">
        <f t="shared" si="10"/>
        <v>2.1117098726583774</v>
      </c>
      <c r="T212" s="1">
        <f t="shared" si="11"/>
        <v>1.842445016504891</v>
      </c>
      <c r="U212" s="1">
        <f t="shared" si="12"/>
        <v>1.666166211236597</v>
      </c>
      <c r="V212" s="1">
        <f t="shared" si="13"/>
        <v>1.5166147881800485</v>
      </c>
      <c r="W212" s="1">
        <f t="shared" si="14"/>
        <v>1.41725703258116</v>
      </c>
      <c r="X212" s="1">
        <f t="shared" si="15"/>
        <v>1.3002923376404514</v>
      </c>
      <c r="Y212" s="1">
        <f t="shared" si="18"/>
        <v>1.1850115206744254</v>
      </c>
      <c r="Z212" s="1">
        <f t="shared" si="17"/>
        <v>1.0848897003135674</v>
      </c>
      <c r="AA212" s="1">
        <v>1</v>
      </c>
    </row>
    <row r="213" spans="1:27" ht="12.75">
      <c r="A213" s="2">
        <v>36</v>
      </c>
      <c r="B213" s="2" t="s">
        <v>48</v>
      </c>
      <c r="C213"/>
      <c r="D213" s="7">
        <v>0.1865195754349264</v>
      </c>
      <c r="E213" s="7">
        <v>0.1274023002564408</v>
      </c>
      <c r="F213" s="7">
        <v>0.17084638337268243</v>
      </c>
      <c r="G213" s="7">
        <v>0.14200000000000002</v>
      </c>
      <c r="H213" s="7">
        <v>0.1177229416231791</v>
      </c>
      <c r="I213" s="7">
        <v>0.08768269665616975</v>
      </c>
      <c r="J213" s="7">
        <v>0.06732179528727539</v>
      </c>
      <c r="K213" s="7">
        <v>0.09551</v>
      </c>
      <c r="L213" s="7">
        <v>0.08989722908714687</v>
      </c>
      <c r="M213" s="7">
        <v>0.08663179861417145</v>
      </c>
      <c r="N213" s="7">
        <v>0.07651084321667026</v>
      </c>
      <c r="O213" s="2"/>
      <c r="Q213" s="1">
        <f t="shared" si="8"/>
        <v>2.731991949032524</v>
      </c>
      <c r="R213" s="1">
        <f t="shared" si="9"/>
        <v>2.423262706144116</v>
      </c>
      <c r="S213" s="1">
        <f t="shared" si="10"/>
        <v>2.0696674991332205</v>
      </c>
      <c r="T213" s="1">
        <f t="shared" si="11"/>
        <v>1.8123183004669183</v>
      </c>
      <c r="U213" s="1">
        <f t="shared" si="12"/>
        <v>1.6214378653041104</v>
      </c>
      <c r="V213" s="1">
        <f t="shared" si="13"/>
        <v>1.4907269098688876</v>
      </c>
      <c r="W213" s="1">
        <f t="shared" si="14"/>
        <v>1.3966986493212672</v>
      </c>
      <c r="X213" s="1">
        <f t="shared" si="15"/>
        <v>1.2749300776088464</v>
      </c>
      <c r="Y213" s="1">
        <f t="shared" si="18"/>
        <v>1.1697709137921888</v>
      </c>
      <c r="Z213" s="1">
        <f t="shared" si="17"/>
        <v>1.0765108432166703</v>
      </c>
      <c r="AA213" s="1">
        <v>1</v>
      </c>
    </row>
    <row r="214" spans="1:27" ht="12.75">
      <c r="A214" s="2">
        <v>37</v>
      </c>
      <c r="B214" s="2" t="s">
        <v>49</v>
      </c>
      <c r="C214"/>
      <c r="D214" s="7">
        <v>0.18167535978544647</v>
      </c>
      <c r="E214" s="7">
        <v>0.12116349145381497</v>
      </c>
      <c r="F214" s="7">
        <v>0.16946279994924227</v>
      </c>
      <c r="G214" s="7">
        <v>0.14240616438299222</v>
      </c>
      <c r="H214" s="7">
        <v>0.11410087933152852</v>
      </c>
      <c r="I214" s="7">
        <v>0.08968825103768999</v>
      </c>
      <c r="J214" s="7">
        <v>0.07238688622284842</v>
      </c>
      <c r="K214" s="7">
        <v>0.10393153853686866</v>
      </c>
      <c r="L214" s="7">
        <v>0.10203221203238219</v>
      </c>
      <c r="M214" s="7">
        <v>0.09513416731027702</v>
      </c>
      <c r="N214" s="7">
        <v>0.08244132038562628</v>
      </c>
      <c r="O214" s="2"/>
      <c r="Q214" s="1">
        <f t="shared" si="8"/>
        <v>2.8123042164288368</v>
      </c>
      <c r="R214" s="1">
        <f t="shared" si="9"/>
        <v>2.5083801228508755</v>
      </c>
      <c r="S214" s="1">
        <f t="shared" si="10"/>
        <v>2.144899455510467</v>
      </c>
      <c r="T214" s="1">
        <f t="shared" si="11"/>
        <v>1.8775279076587583</v>
      </c>
      <c r="U214" s="1">
        <f t="shared" si="12"/>
        <v>1.6852404862881838</v>
      </c>
      <c r="V214" s="1">
        <f t="shared" si="13"/>
        <v>1.5465345108413902</v>
      </c>
      <c r="W214" s="1">
        <f t="shared" si="14"/>
        <v>1.4421423188869646</v>
      </c>
      <c r="X214" s="1">
        <f t="shared" si="15"/>
        <v>1.306369343155423</v>
      </c>
      <c r="Y214" s="1">
        <f t="shared" si="18"/>
        <v>1.1854184740627496</v>
      </c>
      <c r="Z214" s="1">
        <f t="shared" si="17"/>
        <v>1.0824413203856262</v>
      </c>
      <c r="AA214" s="1">
        <v>1</v>
      </c>
    </row>
    <row r="215" spans="1:27" ht="12.75">
      <c r="A215" s="2">
        <v>38</v>
      </c>
      <c r="B215" s="2" t="s">
        <v>50</v>
      </c>
      <c r="C215"/>
      <c r="D215" s="7">
        <v>0.18705730829198552</v>
      </c>
      <c r="E215" s="7">
        <v>0.12606649035072096</v>
      </c>
      <c r="F215" s="7">
        <v>0.17198448226412988</v>
      </c>
      <c r="G215" s="7">
        <v>0.13885094499333062</v>
      </c>
      <c r="H215" s="7">
        <v>0.1093238186530161</v>
      </c>
      <c r="I215" s="7">
        <v>0.08716996168549307</v>
      </c>
      <c r="J215" s="7">
        <v>0.06555354353169612</v>
      </c>
      <c r="K215" s="7">
        <v>0.0916249606280086</v>
      </c>
      <c r="L215" s="7">
        <v>0.0865239826753503</v>
      </c>
      <c r="M215" s="7">
        <v>0.08671493544214601</v>
      </c>
      <c r="N215" s="7">
        <v>0.07689235286563895</v>
      </c>
      <c r="O215" s="2"/>
      <c r="Q215" s="1">
        <f t="shared" si="8"/>
        <v>2.6809242686899473</v>
      </c>
      <c r="R215" s="1">
        <f t="shared" si="9"/>
        <v>2.380786828897604</v>
      </c>
      <c r="S215" s="1">
        <f t="shared" si="10"/>
        <v>2.031414975988604</v>
      </c>
      <c r="T215" s="1">
        <f t="shared" si="11"/>
        <v>1.7837408704968851</v>
      </c>
      <c r="U215" s="1">
        <f t="shared" si="12"/>
        <v>1.6079532779371601</v>
      </c>
      <c r="V215" s="1">
        <f t="shared" si="13"/>
        <v>1.479026587015218</v>
      </c>
      <c r="W215" s="1">
        <f t="shared" si="14"/>
        <v>1.3880359142846046</v>
      </c>
      <c r="X215" s="1">
        <f t="shared" si="15"/>
        <v>1.2715318578700066</v>
      </c>
      <c r="Y215" s="1">
        <f t="shared" si="18"/>
        <v>1.1702750037225234</v>
      </c>
      <c r="Z215" s="1">
        <f t="shared" si="17"/>
        <v>1.076892352865639</v>
      </c>
      <c r="AA215" s="1">
        <v>1</v>
      </c>
    </row>
    <row r="216" spans="1:27" ht="12.75">
      <c r="A216" s="2">
        <v>39</v>
      </c>
      <c r="B216" s="2" t="s">
        <v>51</v>
      </c>
      <c r="C216"/>
      <c r="D216" s="7">
        <v>0.18525</v>
      </c>
      <c r="E216" s="7">
        <v>0.12521000000000002</v>
      </c>
      <c r="F216" s="7">
        <v>0.17582</v>
      </c>
      <c r="G216" s="7">
        <v>0.14650000000000002</v>
      </c>
      <c r="H216" s="7">
        <v>0.11256</v>
      </c>
      <c r="I216" s="7">
        <v>0.09481</v>
      </c>
      <c r="J216" s="7">
        <v>0.07294</v>
      </c>
      <c r="K216" s="7">
        <v>0.09951</v>
      </c>
      <c r="L216" s="7">
        <v>0.095805</v>
      </c>
      <c r="M216" s="7">
        <v>0.095334</v>
      </c>
      <c r="N216" s="7">
        <v>0.086892</v>
      </c>
      <c r="O216" s="2"/>
      <c r="Q216" s="1">
        <f t="shared" si="8"/>
        <v>2.843488925379105</v>
      </c>
      <c r="R216" s="1">
        <f t="shared" si="9"/>
        <v>2.527073990969779</v>
      </c>
      <c r="S216" s="1">
        <f t="shared" si="10"/>
        <v>2.149201400698898</v>
      </c>
      <c r="T216" s="1">
        <f t="shared" si="11"/>
        <v>1.8745760145651096</v>
      </c>
      <c r="U216" s="1">
        <f t="shared" si="12"/>
        <v>1.6849212757650012</v>
      </c>
      <c r="V216" s="1">
        <f t="shared" si="13"/>
        <v>1.5390079335820837</v>
      </c>
      <c r="W216" s="1">
        <f t="shared" si="14"/>
        <v>1.4343839670271252</v>
      </c>
      <c r="X216" s="1">
        <f t="shared" si="15"/>
        <v>1.304566549669512</v>
      </c>
      <c r="Y216" s="1">
        <f t="shared" si="18"/>
        <v>1.190509761928</v>
      </c>
      <c r="Z216" s="1">
        <f t="shared" si="17"/>
        <v>1.086892</v>
      </c>
      <c r="AA216" s="1">
        <v>1</v>
      </c>
    </row>
    <row r="217" spans="1:27" ht="12.75">
      <c r="A217" s="2">
        <v>40</v>
      </c>
      <c r="B217" s="2" t="s">
        <v>52</v>
      </c>
      <c r="C217"/>
      <c r="D217" s="7">
        <v>0.18525</v>
      </c>
      <c r="E217" s="7">
        <v>0.12521000000000002</v>
      </c>
      <c r="F217" s="7">
        <v>0.17582</v>
      </c>
      <c r="G217" s="7">
        <v>0.14650000000000002</v>
      </c>
      <c r="H217" s="7">
        <v>0.11256</v>
      </c>
      <c r="I217" s="7">
        <v>0.09481</v>
      </c>
      <c r="J217" s="7">
        <v>0.07294</v>
      </c>
      <c r="K217" s="7">
        <v>0.09951</v>
      </c>
      <c r="L217" s="7">
        <v>0.095805</v>
      </c>
      <c r="M217" s="7">
        <v>0.095334</v>
      </c>
      <c r="N217" s="7">
        <v>0.086892</v>
      </c>
      <c r="O217" s="2"/>
      <c r="Q217" s="1">
        <f t="shared" si="8"/>
        <v>2.843488925379105</v>
      </c>
      <c r="R217" s="1">
        <f t="shared" si="9"/>
        <v>2.527073990969779</v>
      </c>
      <c r="S217" s="1">
        <f t="shared" si="10"/>
        <v>2.149201400698898</v>
      </c>
      <c r="T217" s="1">
        <f t="shared" si="11"/>
        <v>1.8745760145651096</v>
      </c>
      <c r="U217" s="1">
        <f t="shared" si="12"/>
        <v>1.6849212757650012</v>
      </c>
      <c r="V217" s="1">
        <f t="shared" si="13"/>
        <v>1.5390079335820837</v>
      </c>
      <c r="W217" s="1">
        <f t="shared" si="14"/>
        <v>1.4343839670271252</v>
      </c>
      <c r="X217" s="1">
        <f t="shared" si="15"/>
        <v>1.304566549669512</v>
      </c>
      <c r="Y217" s="1">
        <f t="shared" si="18"/>
        <v>1.190509761928</v>
      </c>
      <c r="Z217" s="1">
        <f t="shared" si="17"/>
        <v>1.086892</v>
      </c>
      <c r="AA217" s="1">
        <v>1</v>
      </c>
    </row>
    <row r="218" spans="1:27" ht="12.75">
      <c r="A218" s="2">
        <v>41</v>
      </c>
      <c r="B218" s="2" t="s">
        <v>53</v>
      </c>
      <c r="C218"/>
      <c r="D218" s="7">
        <v>0.18525</v>
      </c>
      <c r="E218" s="7">
        <v>0.12521000000000002</v>
      </c>
      <c r="F218" s="7">
        <v>0.17582</v>
      </c>
      <c r="G218" s="7">
        <v>0.14650000000000002</v>
      </c>
      <c r="H218" s="7">
        <v>0.11256</v>
      </c>
      <c r="I218" s="7">
        <v>0.09481</v>
      </c>
      <c r="J218" s="7">
        <v>0.07294</v>
      </c>
      <c r="K218" s="7">
        <v>0.09951</v>
      </c>
      <c r="L218" s="7">
        <v>0.095805</v>
      </c>
      <c r="M218" s="7">
        <v>0.095334</v>
      </c>
      <c r="N218" s="7">
        <v>0.086892</v>
      </c>
      <c r="O218" s="2"/>
      <c r="Q218" s="1">
        <f t="shared" si="8"/>
        <v>2.843488925379105</v>
      </c>
      <c r="R218" s="1">
        <f t="shared" si="9"/>
        <v>2.527073990969779</v>
      </c>
      <c r="S218" s="1">
        <f t="shared" si="10"/>
        <v>2.149201400698898</v>
      </c>
      <c r="T218" s="1">
        <f t="shared" si="11"/>
        <v>1.8745760145651096</v>
      </c>
      <c r="U218" s="1">
        <f t="shared" si="12"/>
        <v>1.6849212757650012</v>
      </c>
      <c r="V218" s="1">
        <f t="shared" si="13"/>
        <v>1.5390079335820837</v>
      </c>
      <c r="W218" s="1">
        <f t="shared" si="14"/>
        <v>1.4343839670271252</v>
      </c>
      <c r="X218" s="1">
        <f t="shared" si="15"/>
        <v>1.304566549669512</v>
      </c>
      <c r="Y218" s="1">
        <f t="shared" si="18"/>
        <v>1.190509761928</v>
      </c>
      <c r="Z218" s="1">
        <f t="shared" si="17"/>
        <v>1.086892</v>
      </c>
      <c r="AA218" s="1">
        <v>1</v>
      </c>
    </row>
    <row r="219" spans="1:27" ht="12.75">
      <c r="A219" s="2">
        <v>42</v>
      </c>
      <c r="B219" s="2" t="s">
        <v>54</v>
      </c>
      <c r="C219"/>
      <c r="D219" s="7">
        <v>0.16466629646594325</v>
      </c>
      <c r="E219" s="7">
        <v>0.11126333627634805</v>
      </c>
      <c r="F219" s="7">
        <v>0.1572338083159981</v>
      </c>
      <c r="G219" s="7">
        <v>0.13199432093655622</v>
      </c>
      <c r="H219" s="7">
        <v>0.10056</v>
      </c>
      <c r="I219" s="7">
        <v>0.08431</v>
      </c>
      <c r="J219" s="7">
        <v>0.06726421386007653</v>
      </c>
      <c r="K219" s="7">
        <v>0.08522057796317895</v>
      </c>
      <c r="L219" s="7">
        <v>0.08876098203305946</v>
      </c>
      <c r="M219" s="7">
        <v>0.07939141612793735</v>
      </c>
      <c r="N219" s="7">
        <v>0.0767198187700199</v>
      </c>
      <c r="O219" s="2"/>
      <c r="Q219" s="1">
        <f t="shared" si="8"/>
        <v>2.545972554963191</v>
      </c>
      <c r="R219" s="1">
        <f t="shared" si="9"/>
        <v>2.2910614179842432</v>
      </c>
      <c r="S219" s="1">
        <f t="shared" si="10"/>
        <v>1.9797740106799908</v>
      </c>
      <c r="T219" s="1">
        <f t="shared" si="11"/>
        <v>1.748925744646867</v>
      </c>
      <c r="U219" s="1">
        <f t="shared" si="12"/>
        <v>1.589123486812956</v>
      </c>
      <c r="V219" s="1">
        <f t="shared" si="13"/>
        <v>1.4655619581235588</v>
      </c>
      <c r="W219" s="1">
        <f t="shared" si="14"/>
        <v>1.3731950711838457</v>
      </c>
      <c r="X219" s="1">
        <f t="shared" si="15"/>
        <v>1.2653603323309242</v>
      </c>
      <c r="Y219" s="1">
        <f t="shared" si="18"/>
        <v>1.1622021299551881</v>
      </c>
      <c r="Z219" s="1">
        <f t="shared" si="17"/>
        <v>1.07671981877002</v>
      </c>
      <c r="AA219" s="1">
        <v>1</v>
      </c>
    </row>
    <row r="220" spans="1:27" ht="12.75">
      <c r="A220" s="2">
        <v>43</v>
      </c>
      <c r="B220" s="2" t="s">
        <v>55</v>
      </c>
      <c r="C220"/>
      <c r="D220" s="7">
        <v>0.17941756772276485</v>
      </c>
      <c r="E220" s="7">
        <v>0.16121000000000002</v>
      </c>
      <c r="F220" s="7">
        <v>0.1744466114033924</v>
      </c>
      <c r="G220" s="7">
        <v>0.14065904713095628</v>
      </c>
      <c r="H220" s="7">
        <v>0.11448982086056847</v>
      </c>
      <c r="I220" s="7">
        <v>0.08880110830551631</v>
      </c>
      <c r="J220" s="7">
        <v>0.06911251176686933</v>
      </c>
      <c r="K220" s="7">
        <v>0.09246064974588157</v>
      </c>
      <c r="L220" s="7">
        <v>0.08980873707491507</v>
      </c>
      <c r="M220" s="7">
        <v>0.08614548165615411</v>
      </c>
      <c r="N220" s="7">
        <v>0.08102845898759942</v>
      </c>
      <c r="O220" s="2"/>
      <c r="Q220" s="1">
        <f t="shared" si="8"/>
        <v>2.821169523597036</v>
      </c>
      <c r="R220" s="1">
        <f t="shared" si="9"/>
        <v>2.429508464099548</v>
      </c>
      <c r="S220" s="1">
        <f t="shared" si="10"/>
        <v>2.06864104379886</v>
      </c>
      <c r="T220" s="1">
        <f t="shared" si="11"/>
        <v>1.8135489732904948</v>
      </c>
      <c r="U220" s="1">
        <f t="shared" si="12"/>
        <v>1.6272458835829817</v>
      </c>
      <c r="V220" s="1">
        <f t="shared" si="13"/>
        <v>1.4945299661895444</v>
      </c>
      <c r="W220" s="1">
        <f t="shared" si="14"/>
        <v>1.3979164491486575</v>
      </c>
      <c r="X220" s="1">
        <f t="shared" si="15"/>
        <v>1.2796034799732405</v>
      </c>
      <c r="Y220" s="1">
        <f t="shared" si="18"/>
        <v>1.1741541762710963</v>
      </c>
      <c r="Z220" s="1">
        <f t="shared" si="17"/>
        <v>1.0810284589875994</v>
      </c>
      <c r="AA220" s="1">
        <v>1</v>
      </c>
    </row>
    <row r="221" spans="1:27" ht="12.75">
      <c r="A221" s="2">
        <v>44</v>
      </c>
      <c r="B221" s="2" t="s">
        <v>56</v>
      </c>
      <c r="C221"/>
      <c r="D221" s="7">
        <v>0.18525</v>
      </c>
      <c r="E221" s="7">
        <v>0.12521000000000002</v>
      </c>
      <c r="F221" s="7">
        <v>0.17582</v>
      </c>
      <c r="G221" s="7">
        <v>0.14650000000000002</v>
      </c>
      <c r="H221" s="7">
        <v>0.11256</v>
      </c>
      <c r="I221" s="7">
        <v>0.09481</v>
      </c>
      <c r="J221" s="7">
        <v>0.07294</v>
      </c>
      <c r="K221" s="7">
        <v>0.09951</v>
      </c>
      <c r="L221" s="7">
        <v>0.095805</v>
      </c>
      <c r="M221" s="7">
        <v>0.095334</v>
      </c>
      <c r="N221" s="7">
        <v>0.086892</v>
      </c>
      <c r="O221" s="2"/>
      <c r="Q221" s="1">
        <f t="shared" si="8"/>
        <v>2.843488925379105</v>
      </c>
      <c r="R221" s="1">
        <f t="shared" si="9"/>
        <v>2.527073990969779</v>
      </c>
      <c r="S221" s="1">
        <f t="shared" si="10"/>
        <v>2.149201400698898</v>
      </c>
      <c r="T221" s="1">
        <f t="shared" si="11"/>
        <v>1.8745760145651096</v>
      </c>
      <c r="U221" s="1">
        <f t="shared" si="12"/>
        <v>1.6849212757650012</v>
      </c>
      <c r="V221" s="1">
        <f t="shared" si="13"/>
        <v>1.5390079335820837</v>
      </c>
      <c r="W221" s="1">
        <f t="shared" si="14"/>
        <v>1.4343839670271252</v>
      </c>
      <c r="X221" s="1">
        <f t="shared" si="15"/>
        <v>1.304566549669512</v>
      </c>
      <c r="Y221" s="1">
        <f t="shared" si="18"/>
        <v>1.190509761928</v>
      </c>
      <c r="Z221" s="1">
        <f t="shared" si="17"/>
        <v>1.086892</v>
      </c>
      <c r="AA221" s="1">
        <v>1</v>
      </c>
    </row>
    <row r="222" spans="1:27" ht="12.75">
      <c r="A222" s="2">
        <v>45</v>
      </c>
      <c r="B222" s="2" t="s">
        <v>57</v>
      </c>
      <c r="C222"/>
      <c r="D222" s="7">
        <v>0.19075</v>
      </c>
      <c r="E222" s="7">
        <v>0.12921</v>
      </c>
      <c r="F222" s="7">
        <v>0.18102000000000001</v>
      </c>
      <c r="G222" s="7">
        <v>0.151</v>
      </c>
      <c r="H222" s="7">
        <v>0.11656</v>
      </c>
      <c r="I222" s="7">
        <v>0.09966388239644225</v>
      </c>
      <c r="J222" s="7">
        <v>0.0700068085336297</v>
      </c>
      <c r="K222" s="7">
        <v>0.0943455760780168</v>
      </c>
      <c r="L222" s="7">
        <v>0.08206016723756122</v>
      </c>
      <c r="M222" s="7">
        <v>0.0834085721590796</v>
      </c>
      <c r="N222" s="7">
        <v>0.07391123074264043</v>
      </c>
      <c r="O222" s="2"/>
      <c r="Q222" s="1">
        <f t="shared" si="8"/>
        <v>2.778448859989707</v>
      </c>
      <c r="R222" s="1">
        <f t="shared" si="9"/>
        <v>2.46052449056394</v>
      </c>
      <c r="S222" s="1">
        <f t="shared" si="10"/>
        <v>2.083389350361501</v>
      </c>
      <c r="T222" s="1">
        <f t="shared" si="11"/>
        <v>1.810068940366204</v>
      </c>
      <c r="U222" s="1">
        <f t="shared" si="12"/>
        <v>1.6211121125297379</v>
      </c>
      <c r="V222" s="1">
        <f t="shared" si="13"/>
        <v>1.4741887393781905</v>
      </c>
      <c r="W222" s="1">
        <f t="shared" si="14"/>
        <v>1.377737718695888</v>
      </c>
      <c r="X222" s="1">
        <f t="shared" si="15"/>
        <v>1.2589603766970114</v>
      </c>
      <c r="Y222" s="1">
        <f t="shared" si="18"/>
        <v>1.163484633124484</v>
      </c>
      <c r="Z222" s="1">
        <f t="shared" si="17"/>
        <v>1.0739112307426404</v>
      </c>
      <c r="AA222" s="1">
        <v>1</v>
      </c>
    </row>
    <row r="223" spans="1:27" ht="12.75">
      <c r="A223" s="2">
        <v>46</v>
      </c>
      <c r="B223" s="2" t="s">
        <v>58</v>
      </c>
      <c r="C223"/>
      <c r="D223" s="7">
        <v>0.1932045947141594</v>
      </c>
      <c r="E223" s="7">
        <v>0.13317118117500534</v>
      </c>
      <c r="F223" s="7">
        <v>0.16820496231135196</v>
      </c>
      <c r="G223" s="7">
        <v>0.14489648386516174</v>
      </c>
      <c r="H223" s="7">
        <v>0.11595276755394093</v>
      </c>
      <c r="I223" s="7">
        <v>0.08615244059179054</v>
      </c>
      <c r="J223" s="7">
        <v>0.0675821405371899</v>
      </c>
      <c r="K223" s="7">
        <v>0.0976834267509207</v>
      </c>
      <c r="L223" s="7">
        <v>0.10349006881993916</v>
      </c>
      <c r="M223" s="7">
        <v>0.09806695212844255</v>
      </c>
      <c r="N223" s="7">
        <v>0.094892</v>
      </c>
      <c r="O223" s="2"/>
      <c r="Q223" s="1">
        <f t="shared" si="8"/>
        <v>2.856040257920207</v>
      </c>
      <c r="R223" s="1">
        <f t="shared" si="9"/>
        <v>2.5203961284637755</v>
      </c>
      <c r="S223" s="1">
        <f t="shared" si="10"/>
        <v>2.1574947973830256</v>
      </c>
      <c r="T223" s="1">
        <f t="shared" si="11"/>
        <v>1.8844452994556673</v>
      </c>
      <c r="U223" s="1">
        <f t="shared" si="12"/>
        <v>1.6886425252443136</v>
      </c>
      <c r="V223" s="1">
        <f t="shared" si="13"/>
        <v>1.5547012206907678</v>
      </c>
      <c r="W223" s="1">
        <f t="shared" si="14"/>
        <v>1.4562825300809805</v>
      </c>
      <c r="X223" s="1">
        <f t="shared" si="15"/>
        <v>1.326687180102092</v>
      </c>
      <c r="Y223" s="1">
        <f t="shared" si="18"/>
        <v>1.2022647213498148</v>
      </c>
      <c r="Z223" s="1">
        <f t="shared" si="17"/>
        <v>1.094892</v>
      </c>
      <c r="AA223" s="1">
        <v>1</v>
      </c>
    </row>
    <row r="224" spans="1:27" ht="12.75">
      <c r="A224" s="2">
        <v>47</v>
      </c>
      <c r="B224" s="2" t="s">
        <v>59</v>
      </c>
      <c r="C224"/>
      <c r="D224" s="7">
        <v>0.18357093855738565</v>
      </c>
      <c r="E224" s="7">
        <v>0.1290219985446398</v>
      </c>
      <c r="F224" s="7">
        <v>0.17669368755455178</v>
      </c>
      <c r="G224" s="7">
        <v>0.14562531457854114</v>
      </c>
      <c r="H224" s="7">
        <v>0.11209949880530481</v>
      </c>
      <c r="I224" s="7">
        <v>0.09373291475571105</v>
      </c>
      <c r="J224" s="7">
        <v>0.06948295106528848</v>
      </c>
      <c r="K224" s="7">
        <v>0.09156487738697247</v>
      </c>
      <c r="L224" s="7">
        <v>0.0925679266294871</v>
      </c>
      <c r="M224" s="7">
        <v>0.089334</v>
      </c>
      <c r="N224" s="7">
        <v>0.08089199999999999</v>
      </c>
      <c r="O224" s="2"/>
      <c r="Q224" s="1">
        <f t="shared" si="8"/>
        <v>2.780216291476636</v>
      </c>
      <c r="R224" s="1">
        <f t="shared" si="9"/>
        <v>2.4624996634790643</v>
      </c>
      <c r="S224" s="1">
        <f t="shared" si="10"/>
        <v>2.092727860720254</v>
      </c>
      <c r="T224" s="1">
        <f t="shared" si="11"/>
        <v>1.82671230644911</v>
      </c>
      <c r="U224" s="1">
        <f t="shared" si="12"/>
        <v>1.6425799206019716</v>
      </c>
      <c r="V224" s="1">
        <f t="shared" si="13"/>
        <v>1.5018108154574896</v>
      </c>
      <c r="W224" s="1">
        <f t="shared" si="14"/>
        <v>1.4042400712994711</v>
      </c>
      <c r="X224" s="1">
        <f t="shared" si="15"/>
        <v>1.2864467338496564</v>
      </c>
      <c r="Y224" s="1">
        <f t="shared" si="18"/>
        <v>1.177452405928</v>
      </c>
      <c r="Z224" s="1">
        <f t="shared" si="17"/>
        <v>1.080892</v>
      </c>
      <c r="AA224" s="1">
        <v>1</v>
      </c>
    </row>
    <row r="225" spans="1:27" ht="12.75">
      <c r="A225" s="2">
        <v>48</v>
      </c>
      <c r="B225" s="2" t="s">
        <v>60</v>
      </c>
      <c r="C225"/>
      <c r="D225" s="7">
        <v>0.188</v>
      </c>
      <c r="E225" s="7">
        <v>0.12721</v>
      </c>
      <c r="F225" s="7">
        <v>0.17842</v>
      </c>
      <c r="G225" s="7">
        <v>0.14875</v>
      </c>
      <c r="H225" s="7">
        <v>0.11456</v>
      </c>
      <c r="I225" s="7">
        <v>0.09656</v>
      </c>
      <c r="J225" s="7">
        <v>0.07444</v>
      </c>
      <c r="K225" s="7">
        <v>0.10150999999999999</v>
      </c>
      <c r="L225" s="7">
        <v>0.097805</v>
      </c>
      <c r="M225" s="7">
        <v>0.097334</v>
      </c>
      <c r="N225" s="7">
        <v>0.088892</v>
      </c>
      <c r="O225" s="2"/>
      <c r="Q225" s="1">
        <f t="shared" si="8"/>
        <v>2.8952480261436246</v>
      </c>
      <c r="R225" s="1">
        <f t="shared" si="9"/>
        <v>2.5685081095302777</v>
      </c>
      <c r="S225" s="1">
        <f t="shared" si="10"/>
        <v>2.1796202623260617</v>
      </c>
      <c r="T225" s="1">
        <f t="shared" si="11"/>
        <v>1.8973843415243195</v>
      </c>
      <c r="U225" s="1">
        <f t="shared" si="12"/>
        <v>1.7023617764178864</v>
      </c>
      <c r="V225" s="1">
        <f t="shared" si="13"/>
        <v>1.552456570017041</v>
      </c>
      <c r="W225" s="1">
        <f t="shared" si="14"/>
        <v>1.4448983377545892</v>
      </c>
      <c r="X225" s="1">
        <f t="shared" si="15"/>
        <v>1.3117432776412281</v>
      </c>
      <c r="Y225" s="1">
        <f t="shared" si="18"/>
        <v>1.194878213928</v>
      </c>
      <c r="Z225" s="1">
        <f t="shared" si="17"/>
        <v>1.088892</v>
      </c>
      <c r="AA225" s="1">
        <v>1</v>
      </c>
    </row>
    <row r="226" spans="1:27" ht="12.75">
      <c r="A226" s="2">
        <v>49</v>
      </c>
      <c r="B226" s="2" t="s">
        <v>61</v>
      </c>
      <c r="C226"/>
      <c r="D226" s="7">
        <v>0.17975</v>
      </c>
      <c r="E226" s="7">
        <v>0.12121000000000001</v>
      </c>
      <c r="F226" s="7">
        <v>0.17062</v>
      </c>
      <c r="G226" s="7">
        <v>0.14200000000000002</v>
      </c>
      <c r="H226" s="7">
        <v>0.10855999999999999</v>
      </c>
      <c r="I226" s="7">
        <v>0.09131</v>
      </c>
      <c r="J226" s="7">
        <v>0.06994</v>
      </c>
      <c r="K226" s="7">
        <v>0.09551</v>
      </c>
      <c r="L226" s="7">
        <v>0.091805</v>
      </c>
      <c r="M226" s="7">
        <v>0.091334</v>
      </c>
      <c r="N226" s="7">
        <v>0.082892</v>
      </c>
      <c r="O226" s="2"/>
      <c r="Q226" s="1">
        <f t="shared" si="8"/>
        <v>2.7424582517267484</v>
      </c>
      <c r="R226" s="1">
        <f t="shared" si="9"/>
        <v>2.445980906098544</v>
      </c>
      <c r="S226" s="1">
        <f t="shared" si="10"/>
        <v>2.0894747280061368</v>
      </c>
      <c r="T226" s="1">
        <f t="shared" si="11"/>
        <v>1.8296626339808553</v>
      </c>
      <c r="U226" s="1">
        <f t="shared" si="12"/>
        <v>1.6504858861774332</v>
      </c>
      <c r="V226" s="1">
        <f t="shared" si="13"/>
        <v>1.512389592487408</v>
      </c>
      <c r="W226" s="1">
        <f t="shared" si="14"/>
        <v>1.4135274805011573</v>
      </c>
      <c r="X226" s="1">
        <f t="shared" si="15"/>
        <v>1.29029171847008</v>
      </c>
      <c r="Y226" s="1">
        <f t="shared" si="18"/>
        <v>1.181796857928</v>
      </c>
      <c r="Z226" s="1">
        <f t="shared" si="17"/>
        <v>1.082892</v>
      </c>
      <c r="AA226" s="1">
        <v>1</v>
      </c>
    </row>
    <row r="227" spans="1:27" ht="12.75">
      <c r="A227" s="2">
        <v>50</v>
      </c>
      <c r="B227" s="2" t="s">
        <v>62</v>
      </c>
      <c r="C227"/>
      <c r="D227" s="7">
        <v>0.20174999999999998</v>
      </c>
      <c r="E227" s="7">
        <v>0.13721</v>
      </c>
      <c r="F227" s="7">
        <v>0.19141999999999998</v>
      </c>
      <c r="G227" s="7">
        <v>0.16157308088151937</v>
      </c>
      <c r="H227" s="7">
        <v>0.11955420775572882</v>
      </c>
      <c r="I227" s="7">
        <v>0.1020721872973907</v>
      </c>
      <c r="J227" s="7">
        <v>0.08134397023352716</v>
      </c>
      <c r="K227" s="7">
        <v>0.10512514669563333</v>
      </c>
      <c r="L227" s="7">
        <v>0.10682778740816057</v>
      </c>
      <c r="M227" s="7">
        <v>0.11392482140592386</v>
      </c>
      <c r="N227" s="7">
        <v>0.11140572324548818</v>
      </c>
      <c r="O227" s="2"/>
      <c r="Q227" s="1">
        <f t="shared" si="8"/>
        <v>3.179736645557442</v>
      </c>
      <c r="R227" s="1">
        <f t="shared" si="9"/>
        <v>2.7960857234437277</v>
      </c>
      <c r="S227" s="1">
        <f t="shared" si="10"/>
        <v>2.3468514238838765</v>
      </c>
      <c r="T227" s="1">
        <f t="shared" si="11"/>
        <v>2.020407895560775</v>
      </c>
      <c r="U227" s="1">
        <f t="shared" si="12"/>
        <v>1.8046539252537916</v>
      </c>
      <c r="V227" s="1">
        <f t="shared" si="13"/>
        <v>1.6375097258187241</v>
      </c>
      <c r="W227" s="1">
        <f t="shared" si="14"/>
        <v>1.5143282534465765</v>
      </c>
      <c r="X227" s="1">
        <f t="shared" si="15"/>
        <v>1.370277617855748</v>
      </c>
      <c r="Y227" s="1">
        <f t="shared" si="18"/>
        <v>1.238022421775752</v>
      </c>
      <c r="Z227" s="1">
        <f t="shared" si="17"/>
        <v>1.1114057232454881</v>
      </c>
      <c r="AA227" s="1">
        <v>1</v>
      </c>
    </row>
    <row r="228" spans="1:27" ht="12.75">
      <c r="A228" s="2">
        <v>51</v>
      </c>
      <c r="B228" s="2" t="s">
        <v>63</v>
      </c>
      <c r="C228"/>
      <c r="D228" s="7">
        <v>0.17615601028374156</v>
      </c>
      <c r="E228" s="7">
        <v>0.11321</v>
      </c>
      <c r="F228" s="7">
        <v>0.1590057373189256</v>
      </c>
      <c r="G228" s="7">
        <v>0.13786703138039214</v>
      </c>
      <c r="H228" s="7">
        <v>0.10056</v>
      </c>
      <c r="I228" s="7">
        <v>0.0813611971559561</v>
      </c>
      <c r="J228" s="7">
        <v>0.06478865522059082</v>
      </c>
      <c r="K228" s="7">
        <v>0.08351</v>
      </c>
      <c r="L228" s="7">
        <v>0.08183722128578293</v>
      </c>
      <c r="M228" s="7">
        <v>0.08715032676527543</v>
      </c>
      <c r="N228" s="7">
        <v>0.07550755624655818</v>
      </c>
      <c r="O228" s="2"/>
      <c r="Q228" s="1">
        <f t="shared" si="8"/>
        <v>2.5497642663323252</v>
      </c>
      <c r="R228" s="1">
        <f t="shared" si="9"/>
        <v>2.2904611585705528</v>
      </c>
      <c r="S228" s="1">
        <f t="shared" si="10"/>
        <v>1.9762293531600377</v>
      </c>
      <c r="T228" s="1">
        <f t="shared" si="11"/>
        <v>1.7367840869443196</v>
      </c>
      <c r="U228" s="1">
        <f t="shared" si="12"/>
        <v>1.5780912325946062</v>
      </c>
      <c r="V228" s="1">
        <f t="shared" si="13"/>
        <v>1.4593562601886212</v>
      </c>
      <c r="W228" s="1">
        <f t="shared" si="14"/>
        <v>1.3705595500416827</v>
      </c>
      <c r="X228" s="1">
        <f t="shared" si="15"/>
        <v>1.264925612169415</v>
      </c>
      <c r="Y228" s="1">
        <f t="shared" si="18"/>
        <v>1.1692383912119684</v>
      </c>
      <c r="Z228" s="1">
        <f t="shared" si="17"/>
        <v>1.0755075562465581</v>
      </c>
      <c r="AA228" s="1">
        <v>1</v>
      </c>
    </row>
    <row r="229" spans="1:27" ht="12.75">
      <c r="A229" s="2">
        <v>52</v>
      </c>
      <c r="B229" s="2" t="s">
        <v>64</v>
      </c>
      <c r="C229"/>
      <c r="D229" s="7">
        <v>0.19039192970683488</v>
      </c>
      <c r="E229" s="7">
        <v>0.1209478064529722</v>
      </c>
      <c r="F229" s="7">
        <v>0.17399309117871783</v>
      </c>
      <c r="G229" s="7">
        <v>0.14819938740880054</v>
      </c>
      <c r="H229" s="7">
        <v>0.11603910276495186</v>
      </c>
      <c r="I229" s="7">
        <v>0.09089402584038134</v>
      </c>
      <c r="J229" s="7">
        <v>0.07167017348970642</v>
      </c>
      <c r="K229" s="7">
        <v>0.1123853673216745</v>
      </c>
      <c r="L229" s="7">
        <v>0.095805</v>
      </c>
      <c r="M229" s="7">
        <v>0.09461319973143364</v>
      </c>
      <c r="N229" s="7">
        <v>0.08993794488197568</v>
      </c>
      <c r="O229" s="2"/>
      <c r="Q229" s="1">
        <f t="shared" si="8"/>
        <v>2.8670968269586385</v>
      </c>
      <c r="R229" s="1">
        <f t="shared" si="9"/>
        <v>2.557743376144359</v>
      </c>
      <c r="S229" s="1">
        <f t="shared" si="10"/>
        <v>2.1786698706857996</v>
      </c>
      <c r="T229" s="1">
        <f t="shared" si="11"/>
        <v>1.8974664980465752</v>
      </c>
      <c r="U229" s="1">
        <f t="shared" si="12"/>
        <v>1.7001792261092479</v>
      </c>
      <c r="V229" s="1">
        <f t="shared" si="13"/>
        <v>1.5585191465316692</v>
      </c>
      <c r="W229" s="1">
        <f t="shared" si="14"/>
        <v>1.45428993461358</v>
      </c>
      <c r="X229" s="1">
        <f t="shared" si="15"/>
        <v>1.3073616188561703</v>
      </c>
      <c r="Y229" s="1">
        <f t="shared" si="18"/>
        <v>1.1930604613559623</v>
      </c>
      <c r="Z229" s="1">
        <f t="shared" si="17"/>
        <v>1.0899379448819757</v>
      </c>
      <c r="AA229" s="1">
        <v>1</v>
      </c>
    </row>
    <row r="230" spans="1:27" ht="12.75">
      <c r="A230" s="2">
        <v>53</v>
      </c>
      <c r="B230" s="2" t="s">
        <v>65</v>
      </c>
      <c r="C230"/>
      <c r="D230" s="7">
        <v>0.17975</v>
      </c>
      <c r="E230" s="7">
        <v>0.12121000000000001</v>
      </c>
      <c r="F230" s="7">
        <v>0.17062</v>
      </c>
      <c r="G230" s="7">
        <v>0.14200000000000002</v>
      </c>
      <c r="H230" s="7">
        <v>0.10855999999999999</v>
      </c>
      <c r="I230" s="7">
        <v>0.09131</v>
      </c>
      <c r="J230" s="7">
        <v>0.06994</v>
      </c>
      <c r="K230" s="7">
        <v>0.09551</v>
      </c>
      <c r="L230" s="7">
        <v>0.091805</v>
      </c>
      <c r="M230" s="7">
        <v>0.091334</v>
      </c>
      <c r="N230" s="7">
        <v>0.082892</v>
      </c>
      <c r="O230" s="2"/>
      <c r="Q230" s="1">
        <f t="shared" si="8"/>
        <v>2.7424582517267484</v>
      </c>
      <c r="R230" s="1">
        <f t="shared" si="9"/>
        <v>2.445980906098544</v>
      </c>
      <c r="S230" s="1">
        <f t="shared" si="10"/>
        <v>2.0894747280061368</v>
      </c>
      <c r="T230" s="1">
        <f t="shared" si="11"/>
        <v>1.8296626339808553</v>
      </c>
      <c r="U230" s="1">
        <f t="shared" si="12"/>
        <v>1.6504858861774332</v>
      </c>
      <c r="V230" s="1">
        <f t="shared" si="13"/>
        <v>1.512389592487408</v>
      </c>
      <c r="W230" s="1">
        <f t="shared" si="14"/>
        <v>1.4135274805011573</v>
      </c>
      <c r="X230" s="1">
        <f t="shared" si="15"/>
        <v>1.29029171847008</v>
      </c>
      <c r="Y230" s="1">
        <f t="shared" si="18"/>
        <v>1.181796857928</v>
      </c>
      <c r="Z230" s="1">
        <f t="shared" si="17"/>
        <v>1.082892</v>
      </c>
      <c r="AA230" s="1">
        <v>1</v>
      </c>
    </row>
    <row r="231" spans="1:27" ht="12.75">
      <c r="A231" s="2">
        <v>54</v>
      </c>
      <c r="B231" s="2" t="s">
        <v>66</v>
      </c>
      <c r="C231"/>
      <c r="D231" s="7">
        <v>0.1930113919699311</v>
      </c>
      <c r="E231" s="7">
        <v>0.12086514599567624</v>
      </c>
      <c r="F231" s="7">
        <v>0.16858136886910982</v>
      </c>
      <c r="G231" s="7">
        <v>0.1349243058617144</v>
      </c>
      <c r="H231" s="7">
        <v>0.10398640679069866</v>
      </c>
      <c r="I231" s="7">
        <v>0.08916672717535787</v>
      </c>
      <c r="J231" s="7">
        <v>0.06988534216023354</v>
      </c>
      <c r="K231" s="7">
        <v>0.09239444704866828</v>
      </c>
      <c r="L231" s="7">
        <v>0.08710110188955661</v>
      </c>
      <c r="M231" s="7">
        <v>0.08636262354289387</v>
      </c>
      <c r="N231" s="7">
        <v>0.07579302567021734</v>
      </c>
      <c r="O231" s="2"/>
      <c r="Q231" s="1">
        <f t="shared" si="8"/>
        <v>2.654162497321007</v>
      </c>
      <c r="R231" s="1">
        <f t="shared" si="9"/>
        <v>2.367958810034446</v>
      </c>
      <c r="S231" s="1">
        <f t="shared" si="10"/>
        <v>2.026353382927908</v>
      </c>
      <c r="T231" s="1">
        <f t="shared" si="11"/>
        <v>1.7854524504075695</v>
      </c>
      <c r="U231" s="1">
        <f t="shared" si="12"/>
        <v>1.617277567391342</v>
      </c>
      <c r="V231" s="1">
        <f t="shared" si="13"/>
        <v>1.4848760314094294</v>
      </c>
      <c r="W231" s="1">
        <f t="shared" si="14"/>
        <v>1.3878833300129876</v>
      </c>
      <c r="X231" s="1">
        <f t="shared" si="15"/>
        <v>1.2704965077062083</v>
      </c>
      <c r="Y231" s="1">
        <f t="shared" si="18"/>
        <v>1.1687013337562449</v>
      </c>
      <c r="Z231" s="1">
        <f t="shared" si="17"/>
        <v>1.0757930256702173</v>
      </c>
      <c r="AA231" s="1">
        <v>1</v>
      </c>
    </row>
    <row r="232" spans="1:27" ht="12.75">
      <c r="A232" s="2">
        <v>55</v>
      </c>
      <c r="B232" s="2" t="s">
        <v>67</v>
      </c>
      <c r="C232"/>
      <c r="D232" s="7">
        <v>0.19625</v>
      </c>
      <c r="E232" s="7">
        <v>0.13321</v>
      </c>
      <c r="F232" s="7">
        <v>0.18622</v>
      </c>
      <c r="G232" s="7">
        <v>0.1555</v>
      </c>
      <c r="H232" s="7">
        <v>0.12056</v>
      </c>
      <c r="I232" s="7">
        <v>0.08376736451875573</v>
      </c>
      <c r="J232" s="7">
        <v>0.06444866145925279</v>
      </c>
      <c r="K232" s="7">
        <v>0.09050388195674668</v>
      </c>
      <c r="L232" s="7">
        <v>0.08920445884790396</v>
      </c>
      <c r="M232" s="7">
        <v>0.08068881571638295</v>
      </c>
      <c r="N232" s="7">
        <v>0.07579054227657198</v>
      </c>
      <c r="O232" s="2"/>
      <c r="Q232" s="1">
        <f t="shared" si="8"/>
        <v>2.772723097430167</v>
      </c>
      <c r="R232" s="1">
        <f t="shared" si="9"/>
        <v>2.446786648044199</v>
      </c>
      <c r="S232" s="1">
        <f t="shared" si="10"/>
        <v>2.062675260950076</v>
      </c>
      <c r="T232" s="1">
        <f t="shared" si="11"/>
        <v>1.785093259151948</v>
      </c>
      <c r="U232" s="1">
        <f t="shared" si="12"/>
        <v>1.5930367487255908</v>
      </c>
      <c r="V232" s="1">
        <f t="shared" si="13"/>
        <v>1.4699065508703288</v>
      </c>
      <c r="W232" s="1">
        <f t="shared" si="14"/>
        <v>1.3809088254714266</v>
      </c>
      <c r="X232" s="1">
        <f t="shared" si="15"/>
        <v>1.2663034477177573</v>
      </c>
      <c r="Y232" s="1">
        <f t="shared" si="18"/>
        <v>1.162594807091754</v>
      </c>
      <c r="Z232" s="1">
        <f t="shared" si="17"/>
        <v>1.075790542276572</v>
      </c>
      <c r="AA232" s="1">
        <v>1</v>
      </c>
    </row>
    <row r="233" spans="1:27" ht="12.75">
      <c r="A233" s="2">
        <v>56</v>
      </c>
      <c r="B233" s="2" t="s">
        <v>68</v>
      </c>
      <c r="C233"/>
      <c r="D233" s="7">
        <v>0.21419515887981927</v>
      </c>
      <c r="E233" s="7">
        <v>0.15091890688588244</v>
      </c>
      <c r="F233" s="7">
        <v>0.18503168641345646</v>
      </c>
      <c r="G233" s="7">
        <v>0.14104865352664933</v>
      </c>
      <c r="H233" s="7">
        <v>0.11631350171095776</v>
      </c>
      <c r="I233" s="7">
        <v>0.08703853141610046</v>
      </c>
      <c r="J233" s="7">
        <v>0.06814464610344348</v>
      </c>
      <c r="K233" s="7">
        <v>0.08693473360524671</v>
      </c>
      <c r="L233" s="7">
        <v>0.08908491942982198</v>
      </c>
      <c r="M233" s="7">
        <v>0.09262311479532011</v>
      </c>
      <c r="N233" s="7">
        <v>0.07736054445877036</v>
      </c>
      <c r="O233" s="2"/>
      <c r="Q233" s="1">
        <f t="shared" si="8"/>
        <v>2.8108436971867565</v>
      </c>
      <c r="R233" s="1">
        <f t="shared" si="9"/>
        <v>2.4422604237098184</v>
      </c>
      <c r="S233" s="1">
        <f t="shared" si="10"/>
        <v>2.0609241522489685</v>
      </c>
      <c r="T233" s="1">
        <f t="shared" si="11"/>
        <v>1.8061667623718338</v>
      </c>
      <c r="U233" s="1">
        <f t="shared" si="12"/>
        <v>1.617974484411008</v>
      </c>
      <c r="V233" s="1">
        <f t="shared" si="13"/>
        <v>1.4884242256833802</v>
      </c>
      <c r="W233" s="1">
        <f t="shared" si="14"/>
        <v>1.3934669158461852</v>
      </c>
      <c r="X233" s="1">
        <f t="shared" si="15"/>
        <v>1.28201526068102</v>
      </c>
      <c r="Y233" s="1">
        <f t="shared" si="18"/>
        <v>1.1771490338441235</v>
      </c>
      <c r="Z233" s="1">
        <f t="shared" si="17"/>
        <v>1.0773605444587704</v>
      </c>
      <c r="AA233" s="1">
        <v>1</v>
      </c>
    </row>
    <row r="234" spans="1:27" ht="12.75">
      <c r="A234" s="2">
        <v>57</v>
      </c>
      <c r="B234" s="2" t="s">
        <v>69</v>
      </c>
      <c r="C234"/>
      <c r="D234" s="7">
        <v>0.19075</v>
      </c>
      <c r="E234" s="7">
        <v>0.12921</v>
      </c>
      <c r="F234" s="7">
        <v>0.18102000000000001</v>
      </c>
      <c r="G234" s="7">
        <v>0.151</v>
      </c>
      <c r="H234" s="7">
        <v>0.10848241823901641</v>
      </c>
      <c r="I234" s="7">
        <v>0.08950377435608237</v>
      </c>
      <c r="J234" s="7">
        <v>0.0721919702028807</v>
      </c>
      <c r="K234" s="7">
        <v>0.09611326219356928</v>
      </c>
      <c r="L234" s="7">
        <v>0.08490225648710417</v>
      </c>
      <c r="M234" s="7">
        <v>0.08357399653522812</v>
      </c>
      <c r="N234" s="7">
        <v>0.07854255323005312</v>
      </c>
      <c r="O234" s="2"/>
      <c r="Q234" s="1">
        <f t="shared" si="8"/>
        <v>2.7623537489685925</v>
      </c>
      <c r="R234" s="1">
        <f t="shared" si="9"/>
        <v>2.4462710646988537</v>
      </c>
      <c r="S234" s="1">
        <f t="shared" si="10"/>
        <v>2.0713206082021083</v>
      </c>
      <c r="T234" s="1">
        <f t="shared" si="11"/>
        <v>1.7995834997411886</v>
      </c>
      <c r="U234" s="1">
        <f t="shared" si="12"/>
        <v>1.6234659838809942</v>
      </c>
      <c r="V234" s="1">
        <f t="shared" si="13"/>
        <v>1.4900967046584979</v>
      </c>
      <c r="W234" s="1">
        <f t="shared" si="14"/>
        <v>1.3897667078933085</v>
      </c>
      <c r="X234" s="1">
        <f t="shared" si="15"/>
        <v>1.2679042903942908</v>
      </c>
      <c r="Y234" s="1">
        <f t="shared" si="18"/>
        <v>1.1686806648367976</v>
      </c>
      <c r="Z234" s="1">
        <f t="shared" si="17"/>
        <v>1.0785425532300532</v>
      </c>
      <c r="AA234" s="1">
        <v>1</v>
      </c>
    </row>
    <row r="235" spans="1:27" ht="12.75">
      <c r="A235" s="2">
        <v>58</v>
      </c>
      <c r="B235" s="2" t="s">
        <v>70</v>
      </c>
      <c r="C235"/>
      <c r="D235" s="7">
        <v>0.1960189590673942</v>
      </c>
      <c r="E235" s="7">
        <v>0.12653782733437138</v>
      </c>
      <c r="F235" s="7">
        <v>0.18523181239924902</v>
      </c>
      <c r="G235" s="7">
        <v>0.1421187485532327</v>
      </c>
      <c r="H235" s="7">
        <v>0.11963909474112289</v>
      </c>
      <c r="I235" s="7">
        <v>0.10940914159086844</v>
      </c>
      <c r="J235" s="7">
        <v>0.07514958651202232</v>
      </c>
      <c r="K235" s="7">
        <v>0.10546574528103286</v>
      </c>
      <c r="L235" s="7">
        <v>0.09286460491370066</v>
      </c>
      <c r="M235" s="7">
        <v>0.0890115176905923</v>
      </c>
      <c r="N235" s="7">
        <v>0.08471994497604379</v>
      </c>
      <c r="O235" s="2"/>
      <c r="Q235" s="1">
        <f t="shared" si="8"/>
        <v>2.9064360759003667</v>
      </c>
      <c r="R235" s="1">
        <f t="shared" si="9"/>
        <v>2.579972021691996</v>
      </c>
      <c r="S235" s="1">
        <f t="shared" si="10"/>
        <v>2.1767657556114637</v>
      </c>
      <c r="T235" s="1">
        <f t="shared" si="11"/>
        <v>1.9059014295745162</v>
      </c>
      <c r="U235" s="1">
        <f t="shared" si="12"/>
        <v>1.7022462314208393</v>
      </c>
      <c r="V235" s="1">
        <f t="shared" si="13"/>
        <v>1.5343719170907997</v>
      </c>
      <c r="W235" s="1">
        <f t="shared" si="14"/>
        <v>1.4271241289024503</v>
      </c>
      <c r="X235" s="1">
        <f t="shared" si="15"/>
        <v>1.2909709188136311</v>
      </c>
      <c r="Y235" s="1">
        <f t="shared" si="18"/>
        <v>1.1812725135476174</v>
      </c>
      <c r="Z235" s="1">
        <f t="shared" si="17"/>
        <v>1.0847199449760438</v>
      </c>
      <c r="AA235" s="1">
        <v>1</v>
      </c>
    </row>
    <row r="236" spans="1:27" ht="12.75">
      <c r="A236" s="2">
        <v>59</v>
      </c>
      <c r="B236" s="2" t="s">
        <v>71</v>
      </c>
      <c r="C236"/>
      <c r="D236" s="7">
        <v>0.20783659627651957</v>
      </c>
      <c r="E236" s="7">
        <v>0.16269289814536952</v>
      </c>
      <c r="F236" s="7">
        <v>0.2322121442287659</v>
      </c>
      <c r="G236" s="7">
        <v>0.1567588309089264</v>
      </c>
      <c r="H236" s="7">
        <v>0.12100683554285545</v>
      </c>
      <c r="I236" s="7">
        <v>0.1291611229001476</v>
      </c>
      <c r="J236" s="7">
        <v>0.09087755439525935</v>
      </c>
      <c r="K236" s="7">
        <v>0.13455363612094756</v>
      </c>
      <c r="L236" s="7">
        <v>0.10851639825570816</v>
      </c>
      <c r="M236" s="7">
        <v>0.10107130355013393</v>
      </c>
      <c r="N236" s="7">
        <v>0.09545135474025707</v>
      </c>
      <c r="O236" s="2"/>
      <c r="Q236" s="1">
        <f t="shared" si="8"/>
        <v>3.471436349665458</v>
      </c>
      <c r="R236" s="1">
        <f t="shared" si="9"/>
        <v>2.9856863796130546</v>
      </c>
      <c r="S236" s="1">
        <f t="shared" si="10"/>
        <v>2.4230295031557065</v>
      </c>
      <c r="T236" s="1">
        <f t="shared" si="11"/>
        <v>2.0946712818710918</v>
      </c>
      <c r="U236" s="1">
        <f t="shared" si="12"/>
        <v>1.8685624524820426</v>
      </c>
      <c r="V236" s="1">
        <f t="shared" si="13"/>
        <v>1.6548235806089477</v>
      </c>
      <c r="W236" s="1">
        <f t="shared" si="14"/>
        <v>1.516965468710481</v>
      </c>
      <c r="X236" s="1">
        <f t="shared" si="15"/>
        <v>1.3370592807731894</v>
      </c>
      <c r="Y236" s="1">
        <f t="shared" si="18"/>
        <v>1.206170051139615</v>
      </c>
      <c r="Z236" s="1">
        <f t="shared" si="17"/>
        <v>1.0954513547402571</v>
      </c>
      <c r="AA236" s="1">
        <v>1</v>
      </c>
    </row>
    <row r="237" spans="1:27" ht="12.75">
      <c r="A237" s="2">
        <v>60</v>
      </c>
      <c r="B237" s="2" t="s">
        <v>72</v>
      </c>
      <c r="C237"/>
      <c r="D237" s="7">
        <v>0.21033768144603499</v>
      </c>
      <c r="E237" s="7">
        <v>0.1480913684827489</v>
      </c>
      <c r="F237" s="7">
        <v>0.18637632075105193</v>
      </c>
      <c r="G237" s="7">
        <v>0.14828833307645528</v>
      </c>
      <c r="H237" s="7">
        <v>0.11140446177918034</v>
      </c>
      <c r="I237" s="7">
        <v>0.09906040546780286</v>
      </c>
      <c r="J237" s="7">
        <v>0.07659700210924997</v>
      </c>
      <c r="K237" s="7">
        <v>0.09881409942095924</v>
      </c>
      <c r="L237" s="7">
        <v>0.10049805634212094</v>
      </c>
      <c r="M237" s="7">
        <v>0.09750104292759845</v>
      </c>
      <c r="N237" s="7">
        <v>0.09409132155358854</v>
      </c>
      <c r="O237" s="2"/>
      <c r="Q237" s="1">
        <f t="shared" si="8"/>
        <v>2.986542893406944</v>
      </c>
      <c r="R237" s="1">
        <f t="shared" si="9"/>
        <v>2.6013111633735093</v>
      </c>
      <c r="S237" s="1">
        <f t="shared" si="10"/>
        <v>2.192652632957739</v>
      </c>
      <c r="T237" s="1">
        <f t="shared" si="11"/>
        <v>1.9094965696318258</v>
      </c>
      <c r="U237" s="1">
        <f t="shared" si="12"/>
        <v>1.7180933092305821</v>
      </c>
      <c r="V237" s="1">
        <f t="shared" si="13"/>
        <v>1.5632382903461024</v>
      </c>
      <c r="W237" s="1">
        <f t="shared" si="14"/>
        <v>1.4520180599457675</v>
      </c>
      <c r="X237" s="1">
        <f t="shared" si="15"/>
        <v>1.3214410524136302</v>
      </c>
      <c r="Y237" s="1">
        <f t="shared" si="18"/>
        <v>1.2007663664630979</v>
      </c>
      <c r="Z237" s="1">
        <f t="shared" si="17"/>
        <v>1.0940913215535886</v>
      </c>
      <c r="AA237" s="1">
        <v>1</v>
      </c>
    </row>
    <row r="238" spans="1:27" ht="12.75">
      <c r="A238" s="2">
        <v>61</v>
      </c>
      <c r="B238" s="2" t="s">
        <v>73</v>
      </c>
      <c r="C238"/>
      <c r="D238" s="7">
        <v>0.19650694327123763</v>
      </c>
      <c r="E238" s="7">
        <v>0.13049539017427672</v>
      </c>
      <c r="F238" s="7">
        <v>0.18513297297804787</v>
      </c>
      <c r="G238" s="7">
        <v>0.14824097877516346</v>
      </c>
      <c r="H238" s="7">
        <v>0.11554071093396653</v>
      </c>
      <c r="I238" s="7">
        <v>0.08873057363229228</v>
      </c>
      <c r="J238" s="7">
        <v>0.07022037000331827</v>
      </c>
      <c r="K238" s="7">
        <v>0.0954559403595763</v>
      </c>
      <c r="L238" s="7">
        <v>0.10110625487361913</v>
      </c>
      <c r="M238" s="7">
        <v>0.08637779443422067</v>
      </c>
      <c r="N238" s="7">
        <v>0.07841039332809566</v>
      </c>
      <c r="O238" s="2"/>
      <c r="Q238" s="1">
        <f t="shared" si="8"/>
        <v>2.825771654227735</v>
      </c>
      <c r="R238" s="1">
        <f t="shared" si="9"/>
        <v>2.4995870649168372</v>
      </c>
      <c r="S238" s="1">
        <f t="shared" si="10"/>
        <v>2.1091195012790664</v>
      </c>
      <c r="T238" s="1">
        <f t="shared" si="11"/>
        <v>1.8368265375173065</v>
      </c>
      <c r="U238" s="1">
        <f t="shared" si="12"/>
        <v>1.6465795640747671</v>
      </c>
      <c r="V238" s="1">
        <f t="shared" si="13"/>
        <v>1.5123847937707338</v>
      </c>
      <c r="W238" s="1">
        <f t="shared" si="14"/>
        <v>1.4131526890728539</v>
      </c>
      <c r="X238" s="1">
        <f t="shared" si="15"/>
        <v>1.2900132602402938</v>
      </c>
      <c r="Y238" s="1">
        <f t="shared" si="18"/>
        <v>1.171561104598717</v>
      </c>
      <c r="Z238" s="1">
        <f t="shared" si="17"/>
        <v>1.0784103933280957</v>
      </c>
      <c r="AA238" s="1">
        <v>1</v>
      </c>
    </row>
    <row r="239" spans="1:27" ht="12.75">
      <c r="A239" s="2">
        <v>62</v>
      </c>
      <c r="B239" s="2" t="s">
        <v>74</v>
      </c>
      <c r="C239"/>
      <c r="D239" s="7">
        <v>0.17969094442754951</v>
      </c>
      <c r="E239" s="7">
        <v>0.11599862671806765</v>
      </c>
      <c r="F239" s="7">
        <v>0.16626722645269437</v>
      </c>
      <c r="G239" s="7">
        <v>0.1414727064027333</v>
      </c>
      <c r="H239" s="7">
        <v>0.11070655256181519</v>
      </c>
      <c r="I239" s="7">
        <v>0.08654343176147816</v>
      </c>
      <c r="J239" s="7">
        <v>0.07453750259392569</v>
      </c>
      <c r="K239" s="7">
        <v>0.09720989148147638</v>
      </c>
      <c r="L239" s="7">
        <v>0.0962458720560421</v>
      </c>
      <c r="M239" s="7">
        <v>0.09282816910586446</v>
      </c>
      <c r="N239" s="7">
        <v>0.07881485734371278</v>
      </c>
      <c r="O239" s="2"/>
      <c r="Q239" s="1">
        <f t="shared" si="8"/>
        <v>2.732069548493899</v>
      </c>
      <c r="R239" s="1">
        <f t="shared" si="9"/>
        <v>2.448094005750148</v>
      </c>
      <c r="S239" s="1">
        <f t="shared" si="10"/>
        <v>2.0990849697425213</v>
      </c>
      <c r="T239" s="1">
        <f t="shared" si="11"/>
        <v>1.8389269913931034</v>
      </c>
      <c r="U239" s="1">
        <f t="shared" si="12"/>
        <v>1.6556371141879618</v>
      </c>
      <c r="V239" s="1">
        <f t="shared" si="13"/>
        <v>1.5237652410303402</v>
      </c>
      <c r="W239" s="1">
        <f t="shared" si="14"/>
        <v>1.418066132966027</v>
      </c>
      <c r="X239" s="1">
        <f t="shared" si="15"/>
        <v>1.2924292279677898</v>
      </c>
      <c r="Y239" s="1">
        <f t="shared" si="18"/>
        <v>1.1789592653551342</v>
      </c>
      <c r="Z239" s="1">
        <f t="shared" si="17"/>
        <v>1.0788148573437129</v>
      </c>
      <c r="AA239" s="1">
        <v>1</v>
      </c>
    </row>
    <row r="240" spans="1:27" ht="12.75">
      <c r="A240" s="2">
        <v>63</v>
      </c>
      <c r="B240" s="2" t="s">
        <v>75</v>
      </c>
      <c r="C240"/>
      <c r="D240" s="7">
        <v>0.18863617255491116</v>
      </c>
      <c r="E240" s="7">
        <v>0.13585365542287206</v>
      </c>
      <c r="F240" s="7">
        <v>0.1778585505193103</v>
      </c>
      <c r="G240" s="7">
        <v>0.14814801431147567</v>
      </c>
      <c r="H240" s="7">
        <v>0.11628036522689425</v>
      </c>
      <c r="I240" s="7">
        <v>0.09490220838453278</v>
      </c>
      <c r="J240" s="7">
        <v>0.07071566136374419</v>
      </c>
      <c r="K240" s="7">
        <v>0.09321516622163674</v>
      </c>
      <c r="L240" s="7">
        <v>0.08629250072611036</v>
      </c>
      <c r="M240" s="7">
        <v>0.0885930410178091</v>
      </c>
      <c r="N240" s="7">
        <v>0.07938802763183256</v>
      </c>
      <c r="O240" s="2"/>
      <c r="Q240" s="1">
        <f t="shared" si="8"/>
        <v>2.8049927979921567</v>
      </c>
      <c r="R240" s="1">
        <f t="shared" si="9"/>
        <v>2.469501933281954</v>
      </c>
      <c r="S240" s="1">
        <f t="shared" si="10"/>
        <v>2.096603138121438</v>
      </c>
      <c r="T240" s="1">
        <f t="shared" si="11"/>
        <v>1.8260739138052111</v>
      </c>
      <c r="U240" s="1">
        <f t="shared" si="12"/>
        <v>1.6358559826805203</v>
      </c>
      <c r="V240" s="1">
        <f t="shared" si="13"/>
        <v>1.4940658354266494</v>
      </c>
      <c r="W240" s="1">
        <f t="shared" si="14"/>
        <v>1.3953899147451478</v>
      </c>
      <c r="X240" s="1">
        <f t="shared" si="15"/>
        <v>1.2764092173802213</v>
      </c>
      <c r="Y240" s="1">
        <f t="shared" si="18"/>
        <v>1.1750142954379517</v>
      </c>
      <c r="Z240" s="1">
        <f t="shared" si="17"/>
        <v>1.0793880276318326</v>
      </c>
      <c r="AA240" s="1">
        <v>1</v>
      </c>
    </row>
    <row r="241" spans="1:27" ht="12.75">
      <c r="A241" s="2">
        <v>64</v>
      </c>
      <c r="B241" s="2" t="s">
        <v>76</v>
      </c>
      <c r="C241"/>
      <c r="D241" s="7">
        <v>0.2561277456934088</v>
      </c>
      <c r="E241" s="7">
        <v>0.13721</v>
      </c>
      <c r="F241" s="7">
        <v>0.18931774359639358</v>
      </c>
      <c r="G241" s="7">
        <v>0.15453123079336897</v>
      </c>
      <c r="H241" s="7">
        <v>0.1261470086662566</v>
      </c>
      <c r="I241" s="7">
        <v>0.10531</v>
      </c>
      <c r="J241" s="7">
        <v>0.07074966708987435</v>
      </c>
      <c r="K241" s="7">
        <v>0.11807026875372559</v>
      </c>
      <c r="L241" s="7">
        <v>0.1013930755746989</v>
      </c>
      <c r="M241" s="7">
        <v>0.10216570837575063</v>
      </c>
      <c r="N241" s="7">
        <v>0.098892</v>
      </c>
      <c r="O241" s="2"/>
      <c r="Q241" s="1">
        <f t="shared" si="8"/>
        <v>3.1040216063453707</v>
      </c>
      <c r="R241" s="1">
        <f t="shared" si="9"/>
        <v>2.729506077457436</v>
      </c>
      <c r="S241" s="1">
        <f t="shared" si="10"/>
        <v>2.295018376841538</v>
      </c>
      <c r="T241" s="1">
        <f t="shared" si="11"/>
        <v>1.9878356822486742</v>
      </c>
      <c r="U241" s="1">
        <f t="shared" si="12"/>
        <v>1.765165353147767</v>
      </c>
      <c r="V241" s="1">
        <f t="shared" si="13"/>
        <v>1.5969866853170305</v>
      </c>
      <c r="W241" s="1">
        <f t="shared" si="14"/>
        <v>1.4914659648294673</v>
      </c>
      <c r="X241" s="1">
        <f t="shared" si="15"/>
        <v>1.3339644264863182</v>
      </c>
      <c r="Y241" s="1">
        <f t="shared" si="18"/>
        <v>1.2111610796084453</v>
      </c>
      <c r="Z241" s="1">
        <f t="shared" si="17"/>
        <v>1.098892</v>
      </c>
      <c r="AA241" s="1">
        <v>1</v>
      </c>
    </row>
    <row r="242" spans="1:27" ht="12.75">
      <c r="A242" s="2">
        <v>65</v>
      </c>
      <c r="B242" s="2" t="s">
        <v>77</v>
      </c>
      <c r="C242"/>
      <c r="D242" s="7">
        <v>0.2028527131659008</v>
      </c>
      <c r="E242" s="7">
        <v>0.1304558107890781</v>
      </c>
      <c r="F242" s="7">
        <v>0.19271003917391694</v>
      </c>
      <c r="G242" s="7">
        <v>0.15491347550113546</v>
      </c>
      <c r="H242" s="7">
        <v>0.1235050899470972</v>
      </c>
      <c r="I242" s="7">
        <v>0.10591781849121933</v>
      </c>
      <c r="J242" s="7">
        <v>0.07323241842265454</v>
      </c>
      <c r="K242" s="7">
        <v>0.10012678464945005</v>
      </c>
      <c r="L242" s="7">
        <v>0.09543692915177487</v>
      </c>
      <c r="M242" s="7">
        <v>0.16083140194873577</v>
      </c>
      <c r="N242" s="7">
        <v>0.11241425790264886</v>
      </c>
      <c r="O242" s="2"/>
      <c r="Q242" s="1">
        <f t="shared" si="8"/>
        <v>3.23143486983132</v>
      </c>
      <c r="R242" s="1">
        <f t="shared" si="9"/>
        <v>2.8585238263985935</v>
      </c>
      <c r="S242" s="1">
        <f t="shared" si="10"/>
        <v>2.3966628371623635</v>
      </c>
      <c r="T242" s="1">
        <f t="shared" si="11"/>
        <v>2.075188217993918</v>
      </c>
      <c r="U242" s="1">
        <f t="shared" si="12"/>
        <v>1.8470661473297219</v>
      </c>
      <c r="V242" s="1">
        <f t="shared" si="13"/>
        <v>1.6701658264712977</v>
      </c>
      <c r="W242" s="1">
        <f t="shared" si="14"/>
        <v>1.5562014320495137</v>
      </c>
      <c r="X242" s="1">
        <f t="shared" si="15"/>
        <v>1.4145655335038403</v>
      </c>
      <c r="Y242" s="1">
        <f t="shared" si="18"/>
        <v>1.2913254025488943</v>
      </c>
      <c r="Z242" s="1">
        <f t="shared" si="17"/>
        <v>1.1124142579026488</v>
      </c>
      <c r="AA242" s="1">
        <v>1</v>
      </c>
    </row>
    <row r="243" spans="1:27" ht="12.75">
      <c r="A243" s="2">
        <v>66</v>
      </c>
      <c r="B243" s="2" t="s">
        <v>78</v>
      </c>
      <c r="C243"/>
      <c r="D243" s="7">
        <v>0.20174999999999998</v>
      </c>
      <c r="E243" s="7">
        <v>0.1335517213009313</v>
      </c>
      <c r="F243" s="7">
        <v>0.18622</v>
      </c>
      <c r="G243" s="7">
        <v>0.16021183015044038</v>
      </c>
      <c r="H243" s="7">
        <v>0.11341436965665472</v>
      </c>
      <c r="I243" s="7">
        <v>0.10181000000000001</v>
      </c>
      <c r="J243" s="7">
        <v>0.08613820596862783</v>
      </c>
      <c r="K243" s="7">
        <v>0.1475040164699547</v>
      </c>
      <c r="L243" s="7">
        <v>0.11204190970525059</v>
      </c>
      <c r="M243" s="7">
        <v>0.1003332274996106</v>
      </c>
      <c r="N243" s="7">
        <v>0.09440997856864095</v>
      </c>
      <c r="O243" s="2"/>
      <c r="Q243" s="1">
        <f aca="true" t="shared" si="19" ref="Q243:Q252">R243*(1+E243)</f>
        <v>3.19427377476741</v>
      </c>
      <c r="R243" s="1">
        <f aca="true" t="shared" si="20" ref="R243:R252">S243*(1+F243)</f>
        <v>2.8179338575759667</v>
      </c>
      <c r="S243" s="1">
        <f aca="true" t="shared" si="21" ref="S243:S252">T243*(1+G243)</f>
        <v>2.3755575336581467</v>
      </c>
      <c r="T243" s="1">
        <f aca="true" t="shared" si="22" ref="T243:T252">U243*(1+H243)</f>
        <v>2.047520523342808</v>
      </c>
      <c r="U243" s="1">
        <f aca="true" t="shared" si="23" ref="U243:U252">V243*(1+I243)</f>
        <v>1.838956438090704</v>
      </c>
      <c r="V243" s="1">
        <f aca="true" t="shared" si="24" ref="V243:V252">W243*(1+J243)</f>
        <v>1.669032263358205</v>
      </c>
      <c r="W243" s="1">
        <f aca="true" t="shared" si="25" ref="W243:W252">X243*(1+K243)</f>
        <v>1.5366665624930735</v>
      </c>
      <c r="X243" s="1">
        <f aca="true" t="shared" si="26" ref="X243:X252">Y243*(1+L243)</f>
        <v>1.3391382866094814</v>
      </c>
      <c r="Y243" s="1">
        <f t="shared" si="18"/>
        <v>1.2042156639262125</v>
      </c>
      <c r="Z243" s="1">
        <f t="shared" si="17"/>
        <v>1.094409978568641</v>
      </c>
      <c r="AA243" s="1">
        <v>1</v>
      </c>
    </row>
    <row r="244" spans="1:27" ht="12.75">
      <c r="A244" s="2">
        <v>67</v>
      </c>
      <c r="B244" s="2" t="s">
        <v>79</v>
      </c>
      <c r="C244"/>
      <c r="D244" s="7">
        <v>0.18635000000000002</v>
      </c>
      <c r="E244" s="7">
        <v>0.12281</v>
      </c>
      <c r="F244" s="7">
        <v>0.18102000000000001</v>
      </c>
      <c r="G244" s="7">
        <v>0.16</v>
      </c>
      <c r="H244" s="7">
        <v>0.12256</v>
      </c>
      <c r="I244" s="7">
        <v>0.101680623806843</v>
      </c>
      <c r="J244" s="7">
        <v>0.07594000000000001</v>
      </c>
      <c r="K244" s="7">
        <v>0.0992213488274393</v>
      </c>
      <c r="L244" s="7">
        <v>0.09693081140530377</v>
      </c>
      <c r="M244" s="7">
        <v>0.096534</v>
      </c>
      <c r="N244" s="7">
        <v>0.088092</v>
      </c>
      <c r="O244" s="2"/>
      <c r="Q244" s="1">
        <f t="shared" si="19"/>
        <v>2.9446043587605275</v>
      </c>
      <c r="R244" s="1">
        <f t="shared" si="20"/>
        <v>2.6225312909223533</v>
      </c>
      <c r="S244" s="1">
        <f t="shared" si="21"/>
        <v>2.2205646736908378</v>
      </c>
      <c r="T244" s="1">
        <f t="shared" si="22"/>
        <v>1.9142798911127912</v>
      </c>
      <c r="U244" s="1">
        <f t="shared" si="23"/>
        <v>1.70528068977408</v>
      </c>
      <c r="V244" s="1">
        <f t="shared" si="24"/>
        <v>1.547890244163054</v>
      </c>
      <c r="W244" s="1">
        <f t="shared" si="25"/>
        <v>1.4386399280285647</v>
      </c>
      <c r="X244" s="1">
        <f t="shared" si="26"/>
        <v>1.3087809198422042</v>
      </c>
      <c r="Y244" s="1">
        <f t="shared" si="18"/>
        <v>1.193129873128</v>
      </c>
      <c r="Z244" s="1">
        <f aca="true" t="shared" si="27" ref="Z244:Z252">AA244*(1+N244)</f>
        <v>1.088092</v>
      </c>
      <c r="AA244" s="1">
        <v>1</v>
      </c>
    </row>
    <row r="245" spans="1:27" ht="12.75">
      <c r="A245" s="2">
        <v>68</v>
      </c>
      <c r="B245" s="2" t="s">
        <v>80</v>
      </c>
      <c r="C245"/>
      <c r="D245" s="7">
        <v>0.19075</v>
      </c>
      <c r="E245" s="7">
        <v>0.13565769215707066</v>
      </c>
      <c r="F245" s="7">
        <v>0.17730453297970278</v>
      </c>
      <c r="G245" s="7">
        <v>0.14316020338522645</v>
      </c>
      <c r="H245" s="7">
        <v>0.11656</v>
      </c>
      <c r="I245" s="7">
        <v>0.10050701941397096</v>
      </c>
      <c r="J245" s="7">
        <v>0.07619827315550484</v>
      </c>
      <c r="K245" s="7">
        <v>0.10277231946738533</v>
      </c>
      <c r="L245" s="7">
        <v>0.09551062763256005</v>
      </c>
      <c r="M245" s="7">
        <v>0.095334</v>
      </c>
      <c r="N245" s="7">
        <v>0.08707130700118029</v>
      </c>
      <c r="O245" s="2"/>
      <c r="Q245" s="1">
        <f t="shared" si="19"/>
        <v>2.9074856929798534</v>
      </c>
      <c r="R245" s="1">
        <f t="shared" si="20"/>
        <v>2.560177871430051</v>
      </c>
      <c r="S245" s="1">
        <f t="shared" si="21"/>
        <v>2.174609712026132</v>
      </c>
      <c r="T245" s="1">
        <f t="shared" si="22"/>
        <v>1.9022790555396234</v>
      </c>
      <c r="U245" s="1">
        <f t="shared" si="23"/>
        <v>1.7036962237046136</v>
      </c>
      <c r="V245" s="1">
        <f t="shared" si="24"/>
        <v>1.5481011875888313</v>
      </c>
      <c r="W245" s="1">
        <f t="shared" si="25"/>
        <v>1.4384906816935015</v>
      </c>
      <c r="X245" s="1">
        <f t="shared" si="26"/>
        <v>1.3044312559352784</v>
      </c>
      <c r="Y245" s="1">
        <f t="shared" si="18"/>
        <v>1.1907061629828308</v>
      </c>
      <c r="Z245" s="1">
        <f t="shared" si="27"/>
        <v>1.0870713070011804</v>
      </c>
      <c r="AA245" s="1">
        <v>1</v>
      </c>
    </row>
    <row r="246" spans="1:27" ht="12.75">
      <c r="A246" s="2">
        <v>69</v>
      </c>
      <c r="B246" s="2" t="s">
        <v>81</v>
      </c>
      <c r="C246"/>
      <c r="D246" s="7">
        <v>0.17975</v>
      </c>
      <c r="E246" s="7">
        <v>0.11862554686547006</v>
      </c>
      <c r="F246" s="7">
        <v>0.17062</v>
      </c>
      <c r="G246" s="7">
        <v>0.14672712050622785</v>
      </c>
      <c r="H246" s="7">
        <v>0.10456</v>
      </c>
      <c r="I246" s="7">
        <v>0.08684788432937202</v>
      </c>
      <c r="J246" s="7">
        <v>0.06841112075895006</v>
      </c>
      <c r="K246" s="7">
        <v>0.09908167086511624</v>
      </c>
      <c r="L246" s="7">
        <v>0.09530159608407493</v>
      </c>
      <c r="M246" s="7">
        <v>0.0951949582270324</v>
      </c>
      <c r="N246" s="7">
        <v>0.08964300759935151</v>
      </c>
      <c r="O246" s="2"/>
      <c r="Q246" s="1">
        <f t="shared" si="19"/>
        <v>2.7669199256598795</v>
      </c>
      <c r="R246" s="1">
        <f t="shared" si="20"/>
        <v>2.4734996741430932</v>
      </c>
      <c r="S246" s="1">
        <f t="shared" si="21"/>
        <v>2.1129825854189175</v>
      </c>
      <c r="T246" s="1">
        <f t="shared" si="22"/>
        <v>1.8426202255390383</v>
      </c>
      <c r="U246" s="1">
        <f t="shared" si="23"/>
        <v>1.6681938740666313</v>
      </c>
      <c r="V246" s="1">
        <f t="shared" si="24"/>
        <v>1.5348917710742682</v>
      </c>
      <c r="W246" s="1">
        <f t="shared" si="25"/>
        <v>1.4366115638930748</v>
      </c>
      <c r="X246" s="1">
        <f t="shared" si="26"/>
        <v>1.3071017395479625</v>
      </c>
      <c r="Y246" s="1">
        <f t="shared" si="18"/>
        <v>1.1933715281901498</v>
      </c>
      <c r="Z246" s="1">
        <f t="shared" si="27"/>
        <v>1.0896430075993515</v>
      </c>
      <c r="AA246" s="1">
        <v>1</v>
      </c>
    </row>
    <row r="247" spans="1:27" ht="12.75">
      <c r="A247" s="2">
        <v>70</v>
      </c>
      <c r="B247" s="2" t="s">
        <v>82</v>
      </c>
      <c r="C247"/>
      <c r="D247" s="7">
        <v>0.2205749183041304</v>
      </c>
      <c r="E247" s="7">
        <v>0.15175899088374126</v>
      </c>
      <c r="F247" s="7">
        <v>0.20062151469668485</v>
      </c>
      <c r="G247" s="7">
        <v>0.16763054137293404</v>
      </c>
      <c r="H247" s="7">
        <v>0.12188487400639275</v>
      </c>
      <c r="I247" s="7">
        <v>0.10062704525272691</v>
      </c>
      <c r="J247" s="7">
        <v>0.07254234359140219</v>
      </c>
      <c r="K247" s="7">
        <v>0.09932624177357449</v>
      </c>
      <c r="L247" s="7">
        <v>0.09726357773411712</v>
      </c>
      <c r="M247" s="7">
        <v>0.09157334060866959</v>
      </c>
      <c r="N247" s="7">
        <v>0.08852669961800794</v>
      </c>
      <c r="O247" s="2"/>
      <c r="Q247" s="1">
        <f t="shared" si="19"/>
        <v>3.0648248743078597</v>
      </c>
      <c r="R247" s="1">
        <f t="shared" si="20"/>
        <v>2.6609949638476262</v>
      </c>
      <c r="S247" s="1">
        <f t="shared" si="21"/>
        <v>2.2163478925495337</v>
      </c>
      <c r="T247" s="1">
        <f t="shared" si="22"/>
        <v>1.8981585476031546</v>
      </c>
      <c r="U247" s="1">
        <f t="shared" si="23"/>
        <v>1.6919370174094517</v>
      </c>
      <c r="V247" s="1">
        <f t="shared" si="24"/>
        <v>1.5372482665287837</v>
      </c>
      <c r="W247" s="1">
        <f t="shared" si="25"/>
        <v>1.4332751296152246</v>
      </c>
      <c r="X247" s="1">
        <f t="shared" si="26"/>
        <v>1.303775963087064</v>
      </c>
      <c r="Y247" s="1">
        <f t="shared" si="18"/>
        <v>1.1882067258437587</v>
      </c>
      <c r="Z247" s="1">
        <f t="shared" si="27"/>
        <v>1.0885266996180079</v>
      </c>
      <c r="AA247" s="1">
        <v>1</v>
      </c>
    </row>
    <row r="248" spans="1:27" ht="12.75">
      <c r="A248" s="2">
        <v>71</v>
      </c>
      <c r="B248" s="2" t="s">
        <v>83</v>
      </c>
      <c r="C248"/>
      <c r="D248" s="7">
        <v>0.23332933712274162</v>
      </c>
      <c r="E248" s="7">
        <v>0.14436611970540086</v>
      </c>
      <c r="F248" s="7">
        <v>0.18564329554024062</v>
      </c>
      <c r="G248" s="7">
        <v>0.16827319838332927</v>
      </c>
      <c r="H248" s="7">
        <v>0.12930763119662095</v>
      </c>
      <c r="I248" s="7">
        <v>0.09394945032163915</v>
      </c>
      <c r="J248" s="7">
        <v>0.07297942444909812</v>
      </c>
      <c r="K248" s="7">
        <v>0.10084376862848038</v>
      </c>
      <c r="L248" s="7">
        <v>0.09747305722209998</v>
      </c>
      <c r="M248" s="7">
        <v>0.10044589031777346</v>
      </c>
      <c r="N248" s="7">
        <v>0.09362096720052708</v>
      </c>
      <c r="O248" s="2"/>
      <c r="Q248" s="1">
        <f t="shared" si="19"/>
        <v>3.0550578802527264</v>
      </c>
      <c r="R248" s="1">
        <f t="shared" si="20"/>
        <v>2.669650759181164</v>
      </c>
      <c r="S248" s="1">
        <f t="shared" si="21"/>
        <v>2.2516474973737637</v>
      </c>
      <c r="T248" s="1">
        <f t="shared" si="22"/>
        <v>1.9273295839445954</v>
      </c>
      <c r="U248" s="1">
        <f t="shared" si="23"/>
        <v>1.7066470912822802</v>
      </c>
      <c r="V248" s="1">
        <f t="shared" si="24"/>
        <v>1.5600785674150646</v>
      </c>
      <c r="W248" s="1">
        <f t="shared" si="25"/>
        <v>1.4539687638614864</v>
      </c>
      <c r="X248" s="1">
        <f t="shared" si="26"/>
        <v>1.320776667222232</v>
      </c>
      <c r="Y248" s="1">
        <f t="shared" si="18"/>
        <v>1.2034706989211685</v>
      </c>
      <c r="Z248" s="1">
        <f t="shared" si="27"/>
        <v>1.093620967200527</v>
      </c>
      <c r="AA248" s="1">
        <v>1</v>
      </c>
    </row>
    <row r="249" spans="1:27" ht="12.75">
      <c r="A249" s="2">
        <v>72</v>
      </c>
      <c r="B249" s="2" t="s">
        <v>84</v>
      </c>
      <c r="C249"/>
      <c r="D249" s="7">
        <v>0.19625</v>
      </c>
      <c r="E249" s="7">
        <v>0.13321</v>
      </c>
      <c r="F249" s="7">
        <v>0.20282520333143012</v>
      </c>
      <c r="G249" s="7">
        <v>0.16298104925411078</v>
      </c>
      <c r="H249" s="7">
        <v>0.12056</v>
      </c>
      <c r="I249" s="7">
        <v>0.09920821836214114</v>
      </c>
      <c r="J249" s="7">
        <v>0.07894000000000001</v>
      </c>
      <c r="K249" s="7">
        <v>0.11233739335171222</v>
      </c>
      <c r="L249" s="7">
        <v>0.09986641400487711</v>
      </c>
      <c r="M249" s="7">
        <v>0.0828086666640784</v>
      </c>
      <c r="N249" s="7">
        <v>0.09690310084661971</v>
      </c>
      <c r="O249" s="2"/>
      <c r="Q249" s="1">
        <f t="shared" si="19"/>
        <v>3.0612189793007083</v>
      </c>
      <c r="R249" s="1">
        <f t="shared" si="20"/>
        <v>2.701369542539078</v>
      </c>
      <c r="S249" s="1">
        <f t="shared" si="21"/>
        <v>2.245853790772901</v>
      </c>
      <c r="T249" s="1">
        <f t="shared" si="22"/>
        <v>1.9311181314719623</v>
      </c>
      <c r="U249" s="1">
        <f t="shared" si="23"/>
        <v>1.7233509419147233</v>
      </c>
      <c r="V249" s="1">
        <f t="shared" si="24"/>
        <v>1.5678111872949572</v>
      </c>
      <c r="W249" s="1">
        <f t="shared" si="25"/>
        <v>1.4531032191734083</v>
      </c>
      <c r="X249" s="1">
        <f t="shared" si="26"/>
        <v>1.3063511375760688</v>
      </c>
      <c r="Y249" s="1">
        <f t="shared" si="18"/>
        <v>1.1877361840874214</v>
      </c>
      <c r="Z249" s="1">
        <f t="shared" si="27"/>
        <v>1.0969031008466197</v>
      </c>
      <c r="AA249" s="1">
        <v>1</v>
      </c>
    </row>
    <row r="250" spans="1:27" ht="12.75">
      <c r="A250" s="2">
        <v>73</v>
      </c>
      <c r="B250" s="2" t="s">
        <v>85</v>
      </c>
      <c r="C250"/>
      <c r="D250" s="7">
        <v>0.20172121789237535</v>
      </c>
      <c r="E250" s="7">
        <v>0.13268878400353795</v>
      </c>
      <c r="F250" s="7">
        <v>0.18914295277749377</v>
      </c>
      <c r="G250" s="7">
        <v>0.15236174595893312</v>
      </c>
      <c r="H250" s="7">
        <v>0.128455313416898</v>
      </c>
      <c r="I250" s="7">
        <v>0.09422900430337974</v>
      </c>
      <c r="J250" s="7">
        <v>0.07240556980546382</v>
      </c>
      <c r="K250" s="7">
        <v>0.12378529463880547</v>
      </c>
      <c r="L250" s="7">
        <v>0.09773778549666179</v>
      </c>
      <c r="M250" s="7">
        <v>0.099334</v>
      </c>
      <c r="N250" s="7">
        <v>0.090892</v>
      </c>
      <c r="O250" s="2"/>
      <c r="Q250" s="1">
        <f t="shared" si="19"/>
        <v>3.0407346534395168</v>
      </c>
      <c r="R250" s="1">
        <f t="shared" si="20"/>
        <v>2.684527909503886</v>
      </c>
      <c r="S250" s="1">
        <f t="shared" si="21"/>
        <v>2.257531698130663</v>
      </c>
      <c r="T250" s="1">
        <f t="shared" si="22"/>
        <v>1.9590477608678922</v>
      </c>
      <c r="U250" s="1">
        <f t="shared" si="23"/>
        <v>1.73604372062905</v>
      </c>
      <c r="V250" s="1">
        <f t="shared" si="24"/>
        <v>1.5865451507879462</v>
      </c>
      <c r="W250" s="1">
        <f t="shared" si="25"/>
        <v>1.479426436656561</v>
      </c>
      <c r="X250" s="1">
        <f t="shared" si="26"/>
        <v>1.3164671612223418</v>
      </c>
      <c r="Y250" s="1">
        <f t="shared" si="18"/>
        <v>1.199254665928</v>
      </c>
      <c r="Z250" s="1">
        <f t="shared" si="27"/>
        <v>1.090892</v>
      </c>
      <c r="AA250" s="1">
        <v>1</v>
      </c>
    </row>
    <row r="251" spans="1:27" ht="12.75">
      <c r="A251" s="2">
        <v>74</v>
      </c>
      <c r="B251" s="2" t="s">
        <v>86</v>
      </c>
      <c r="C251"/>
      <c r="D251" s="7">
        <v>0.1951300270361952</v>
      </c>
      <c r="E251" s="7">
        <v>0.12972472723689546</v>
      </c>
      <c r="F251" s="7">
        <v>0.1923977631275224</v>
      </c>
      <c r="G251" s="7">
        <v>0.1981903841109318</v>
      </c>
      <c r="H251" s="7">
        <v>0.14016236568779183</v>
      </c>
      <c r="I251" s="7">
        <v>0.11088122979444838</v>
      </c>
      <c r="J251" s="7">
        <v>0.07678250343838275</v>
      </c>
      <c r="K251" s="7">
        <v>0.10486178805209123</v>
      </c>
      <c r="L251" s="7">
        <v>0.10507385292294127</v>
      </c>
      <c r="M251" s="7">
        <v>0.10741420425185635</v>
      </c>
      <c r="N251" s="7">
        <v>0.09333390408770646</v>
      </c>
      <c r="O251" s="2"/>
      <c r="Q251" s="1">
        <f t="shared" si="19"/>
        <v>3.2541989456535148</v>
      </c>
      <c r="R251" s="1">
        <f t="shared" si="20"/>
        <v>2.880523783535041</v>
      </c>
      <c r="S251" s="1">
        <f t="shared" si="21"/>
        <v>2.415740680341229</v>
      </c>
      <c r="T251" s="1">
        <f t="shared" si="22"/>
        <v>2.016157626013441</v>
      </c>
      <c r="U251" s="1">
        <f t="shared" si="23"/>
        <v>1.768307468030848</v>
      </c>
      <c r="V251" s="1">
        <f t="shared" si="24"/>
        <v>1.5918060550523896</v>
      </c>
      <c r="W251" s="1">
        <f t="shared" si="25"/>
        <v>1.4782985885909488</v>
      </c>
      <c r="X251" s="1">
        <f t="shared" si="26"/>
        <v>1.337994131553087</v>
      </c>
      <c r="Y251" s="1">
        <f t="shared" si="18"/>
        <v>1.210773495376863</v>
      </c>
      <c r="Z251" s="1">
        <f t="shared" si="27"/>
        <v>1.0933339040877064</v>
      </c>
      <c r="AA251" s="1">
        <v>1</v>
      </c>
    </row>
    <row r="252" spans="1:27" ht="12.75">
      <c r="A252" s="2">
        <v>75</v>
      </c>
      <c r="B252" s="2" t="s">
        <v>87</v>
      </c>
      <c r="C252"/>
      <c r="D252" s="7">
        <v>0.19413758396995845</v>
      </c>
      <c r="E252" s="7">
        <v>0.13019663137142523</v>
      </c>
      <c r="F252" s="7">
        <v>0.18291554427016543</v>
      </c>
      <c r="G252" s="7">
        <v>0.15122294290703372</v>
      </c>
      <c r="H252" s="7">
        <v>0.11948054915381043</v>
      </c>
      <c r="I252" s="7">
        <v>0.10219697890432254</v>
      </c>
      <c r="J252" s="7">
        <v>0.07195879931874927</v>
      </c>
      <c r="K252" s="7">
        <v>0.0997550855382853</v>
      </c>
      <c r="L252" s="7">
        <v>0.10925297333762923</v>
      </c>
      <c r="M252" s="7">
        <v>0.09514165954435355</v>
      </c>
      <c r="N252" s="7">
        <v>0.10093736846866924</v>
      </c>
      <c r="O252" s="2"/>
      <c r="Q252" s="1">
        <f t="shared" si="19"/>
        <v>2.994198158027851</v>
      </c>
      <c r="R252" s="1">
        <f t="shared" si="20"/>
        <v>2.6492718832426294</v>
      </c>
      <c r="S252" s="1">
        <f t="shared" si="21"/>
        <v>2.2396120298488222</v>
      </c>
      <c r="T252" s="1">
        <f t="shared" si="22"/>
        <v>1.9454199064113689</v>
      </c>
      <c r="U252" s="1">
        <f t="shared" si="23"/>
        <v>1.7377880373909729</v>
      </c>
      <c r="V252" s="1">
        <f t="shared" si="24"/>
        <v>1.5766583202926958</v>
      </c>
      <c r="W252" s="1">
        <f t="shared" si="25"/>
        <v>1.4708198871959377</v>
      </c>
      <c r="X252" s="1">
        <f t="shared" si="26"/>
        <v>1.337406761320891</v>
      </c>
      <c r="Y252" s="1">
        <f t="shared" si="18"/>
        <v>1.2056823767591718</v>
      </c>
      <c r="Z252" s="1">
        <f t="shared" si="27"/>
        <v>1.1009373684686692</v>
      </c>
      <c r="AA252" s="1">
        <v>1</v>
      </c>
    </row>
    <row r="253" spans="1:15" ht="12.75">
      <c r="A253" s="2"/>
      <c r="B253" s="2" t="s">
        <v>90</v>
      </c>
      <c r="C253"/>
      <c r="D253" s="7">
        <f aca="true" t="shared" si="28" ref="D253:N253">AVERAGE(D178:D252)</f>
        <v>0.18890471471468523</v>
      </c>
      <c r="E253" s="7">
        <f t="shared" si="28"/>
        <v>0.12689635053451223</v>
      </c>
      <c r="F253" s="7">
        <f t="shared" si="28"/>
        <v>0.17674422760250758</v>
      </c>
      <c r="G253" s="7">
        <f t="shared" si="28"/>
        <v>0.14640319479770772</v>
      </c>
      <c r="H253" s="7">
        <f t="shared" si="28"/>
        <v>0.1132274241681221</v>
      </c>
      <c r="I253" s="7">
        <f t="shared" si="28"/>
        <v>0.0937252356025412</v>
      </c>
      <c r="J253" s="7">
        <f t="shared" si="28"/>
        <v>0.07149872183439211</v>
      </c>
      <c r="K253" s="7">
        <f t="shared" si="28"/>
        <v>0.098359560915141</v>
      </c>
      <c r="L253" s="7">
        <f t="shared" si="28"/>
        <v>0.09375972812265052</v>
      </c>
      <c r="M253" s="7">
        <f t="shared" si="28"/>
        <v>0.09299205855405449</v>
      </c>
      <c r="N253" s="7">
        <f t="shared" si="28"/>
        <v>0.08413736692739393</v>
      </c>
      <c r="O253" s="2"/>
    </row>
    <row r="254" ht="12.75">
      <c r="O254" s="2"/>
    </row>
    <row r="255" ht="12.75">
      <c r="O255" s="2"/>
    </row>
    <row r="256" spans="1:15" ht="12.75">
      <c r="A256" s="2"/>
      <c r="B256" s="2"/>
      <c r="C256" s="3" t="s">
        <v>99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 t="s">
        <v>0</v>
      </c>
      <c r="C257"/>
      <c r="D257" s="5" t="s">
        <v>2</v>
      </c>
      <c r="E257" s="5" t="s">
        <v>3</v>
      </c>
      <c r="F257" s="5" t="s">
        <v>4</v>
      </c>
      <c r="G257" s="5" t="s">
        <v>5</v>
      </c>
      <c r="H257" s="5" t="s">
        <v>6</v>
      </c>
      <c r="I257" s="5" t="s">
        <v>7</v>
      </c>
      <c r="J257" s="5" t="s">
        <v>8</v>
      </c>
      <c r="K257" s="5" t="s">
        <v>9</v>
      </c>
      <c r="L257" s="5" t="s">
        <v>10</v>
      </c>
      <c r="M257" s="5" t="s">
        <v>11</v>
      </c>
      <c r="N257" s="5" t="s">
        <v>12</v>
      </c>
      <c r="O257" s="2"/>
    </row>
    <row r="258" spans="1:16" ht="12.75">
      <c r="A258" s="2">
        <v>1</v>
      </c>
      <c r="B258" s="2" t="s">
        <v>13</v>
      </c>
      <c r="C258"/>
      <c r="D258" s="6">
        <f aca="true" t="shared" si="29" ref="D258:N258">D99-C16*D178</f>
        <v>3307.1879906522536</v>
      </c>
      <c r="E258" s="6">
        <f t="shared" si="29"/>
        <v>-2552.108584309387</v>
      </c>
      <c r="F258" s="6">
        <f t="shared" si="29"/>
        <v>-328.28760959604597</v>
      </c>
      <c r="G258" s="6">
        <f t="shared" si="29"/>
        <v>6619.99338757954</v>
      </c>
      <c r="H258" s="6">
        <f t="shared" si="29"/>
        <v>6056.092436115525</v>
      </c>
      <c r="I258" s="6">
        <f t="shared" si="29"/>
        <v>10558.36107305728</v>
      </c>
      <c r="J258" s="6">
        <f t="shared" si="29"/>
        <v>38024.66428505882</v>
      </c>
      <c r="K258" s="6">
        <f t="shared" si="29"/>
        <v>-32515.61612396443</v>
      </c>
      <c r="L258" s="6">
        <f t="shared" si="29"/>
        <v>-16439.9378798527</v>
      </c>
      <c r="M258" s="6">
        <f t="shared" si="29"/>
        <v>-35732.61546153258</v>
      </c>
      <c r="N258" s="6">
        <f t="shared" si="29"/>
        <v>15381.553315963236</v>
      </c>
      <c r="O258" s="2"/>
      <c r="P258" s="12"/>
    </row>
    <row r="259" spans="1:15" ht="12.75">
      <c r="A259" s="2">
        <v>2</v>
      </c>
      <c r="B259" s="2" t="s">
        <v>14</v>
      </c>
      <c r="C259"/>
      <c r="D259" s="6">
        <f aca="true" t="shared" si="30" ref="D259:N259">D100-C17*D179</f>
        <v>1187.8519605675197</v>
      </c>
      <c r="E259" s="6">
        <f t="shared" si="30"/>
        <v>-844.8783793490851</v>
      </c>
      <c r="F259" s="6">
        <f t="shared" si="30"/>
        <v>422.92804614509816</v>
      </c>
      <c r="G259" s="6">
        <f t="shared" si="30"/>
        <v>1593.5034727182042</v>
      </c>
      <c r="H259" s="6">
        <f t="shared" si="30"/>
        <v>6138.6687393720595</v>
      </c>
      <c r="I259" s="6">
        <f t="shared" si="30"/>
        <v>666.833375659071</v>
      </c>
      <c r="J259" s="6">
        <f t="shared" si="30"/>
        <v>5234.93921661478</v>
      </c>
      <c r="K259" s="6">
        <f t="shared" si="30"/>
        <v>-2980.810168150643</v>
      </c>
      <c r="L259" s="6">
        <f t="shared" si="30"/>
        <v>-13119.829191159244</v>
      </c>
      <c r="M259" s="6">
        <f t="shared" si="30"/>
        <v>-17452.50277256082</v>
      </c>
      <c r="N259" s="6">
        <f t="shared" si="30"/>
        <v>12443.371026987325</v>
      </c>
      <c r="O259" s="2"/>
    </row>
    <row r="260" spans="1:15" ht="12.75">
      <c r="A260" s="2">
        <v>3</v>
      </c>
      <c r="B260" s="2" t="s">
        <v>15</v>
      </c>
      <c r="C260"/>
      <c r="D260" s="6">
        <f aca="true" t="shared" si="31" ref="D260:N260">D101-C18*D180</f>
        <v>758.9001156258015</v>
      </c>
      <c r="E260" s="6">
        <f t="shared" si="31"/>
        <v>-205.34525605522265</v>
      </c>
      <c r="F260" s="6">
        <f t="shared" si="31"/>
        <v>1008.3388941093832</v>
      </c>
      <c r="G260" s="6">
        <f t="shared" si="31"/>
        <v>3022.7481567961167</v>
      </c>
      <c r="H260" s="6">
        <f t="shared" si="31"/>
        <v>9803.642648200732</v>
      </c>
      <c r="I260" s="6">
        <f t="shared" si="31"/>
        <v>5358.100606427351</v>
      </c>
      <c r="J260" s="6">
        <f t="shared" si="31"/>
        <v>-78.37648178468703</v>
      </c>
      <c r="K260" s="6">
        <f t="shared" si="31"/>
        <v>1008.327367954791</v>
      </c>
      <c r="L260" s="6">
        <f t="shared" si="31"/>
        <v>-10402.03920564803</v>
      </c>
      <c r="M260" s="6">
        <f t="shared" si="31"/>
        <v>-19054.5026285571</v>
      </c>
      <c r="N260" s="6">
        <f t="shared" si="31"/>
        <v>4425.473716794981</v>
      </c>
      <c r="O260" s="2"/>
    </row>
    <row r="261" spans="1:15" ht="12.75">
      <c r="A261" s="2">
        <v>4</v>
      </c>
      <c r="B261" s="2" t="s">
        <v>16</v>
      </c>
      <c r="C261"/>
      <c r="D261" s="6">
        <f aca="true" t="shared" si="32" ref="D261:N261">D102-C19*D181</f>
        <v>2381.90481277027</v>
      </c>
      <c r="E261" s="6">
        <f t="shared" si="32"/>
        <v>-2395.2749257975456</v>
      </c>
      <c r="F261" s="6">
        <f t="shared" si="32"/>
        <v>-126.85784299150691</v>
      </c>
      <c r="G261" s="6">
        <f t="shared" si="32"/>
        <v>1100.5827696220929</v>
      </c>
      <c r="H261" s="6">
        <f t="shared" si="32"/>
        <v>2071.0288657740493</v>
      </c>
      <c r="I261" s="6">
        <f t="shared" si="32"/>
        <v>1174.5159640119748</v>
      </c>
      <c r="J261" s="6">
        <f t="shared" si="32"/>
        <v>6540.239009292742</v>
      </c>
      <c r="K261" s="6">
        <f t="shared" si="32"/>
        <v>-8929.925372520393</v>
      </c>
      <c r="L261" s="6">
        <f t="shared" si="32"/>
        <v>-2189.2423997376363</v>
      </c>
      <c r="M261" s="6">
        <f t="shared" si="32"/>
        <v>-6428.1597320358105</v>
      </c>
      <c r="N261" s="6">
        <f t="shared" si="32"/>
        <v>2659.6898802743863</v>
      </c>
      <c r="O261" s="2"/>
    </row>
    <row r="262" spans="1:15" ht="12.75">
      <c r="A262" s="2">
        <v>5</v>
      </c>
      <c r="B262" s="2" t="s">
        <v>17</v>
      </c>
      <c r="C262"/>
      <c r="D262" s="6">
        <f aca="true" t="shared" si="33" ref="D262:N262">D103-C20*D182</f>
        <v>4036.77719160367</v>
      </c>
      <c r="E262" s="6">
        <f t="shared" si="33"/>
        <v>-3418.1198369438544</v>
      </c>
      <c r="F262" s="6">
        <f t="shared" si="33"/>
        <v>1200.5322649121838</v>
      </c>
      <c r="G262" s="6">
        <f t="shared" si="33"/>
        <v>2492.4093680953265</v>
      </c>
      <c r="H262" s="6">
        <f t="shared" si="33"/>
        <v>1279.1217780411114</v>
      </c>
      <c r="I262" s="6">
        <f t="shared" si="33"/>
        <v>5430.809271776483</v>
      </c>
      <c r="J262" s="6">
        <f t="shared" si="33"/>
        <v>-3987.119855228483</v>
      </c>
      <c r="K262" s="6">
        <f t="shared" si="33"/>
        <v>-3263.9388687202236</v>
      </c>
      <c r="L262" s="6">
        <f t="shared" si="33"/>
        <v>-1917.9454224380875</v>
      </c>
      <c r="M262" s="6">
        <f t="shared" si="33"/>
        <v>-8062.949867471578</v>
      </c>
      <c r="N262" s="6">
        <f t="shared" si="33"/>
        <v>4107.89881304546</v>
      </c>
      <c r="O262" s="2"/>
    </row>
    <row r="263" spans="1:15" ht="12.75">
      <c r="A263" s="2">
        <v>6</v>
      </c>
      <c r="B263" s="2" t="s">
        <v>18</v>
      </c>
      <c r="C263"/>
      <c r="D263" s="6">
        <f aca="true" t="shared" si="34" ref="D263:N263">D104-C21*D183</f>
        <v>1483.1149530168195</v>
      </c>
      <c r="E263" s="6">
        <f t="shared" si="34"/>
        <v>-1544.4496853916667</v>
      </c>
      <c r="F263" s="6">
        <f t="shared" si="34"/>
        <v>1246.1464879611271</v>
      </c>
      <c r="G263" s="6">
        <f t="shared" si="34"/>
        <v>3643.4390190739405</v>
      </c>
      <c r="H263" s="6">
        <f t="shared" si="34"/>
        <v>138.86893323343043</v>
      </c>
      <c r="I263" s="6">
        <f t="shared" si="34"/>
        <v>2890.8910636023948</v>
      </c>
      <c r="J263" s="6">
        <f t="shared" si="34"/>
        <v>-2701.758406794045</v>
      </c>
      <c r="K263" s="6">
        <f t="shared" si="34"/>
        <v>-1180.9538929023124</v>
      </c>
      <c r="L263" s="6">
        <f t="shared" si="34"/>
        <v>505.9452902459054</v>
      </c>
      <c r="M263" s="6">
        <f t="shared" si="34"/>
        <v>-1831.2444538686823</v>
      </c>
      <c r="N263" s="6">
        <f t="shared" si="34"/>
        <v>1713.8492658942105</v>
      </c>
      <c r="O263" s="2"/>
    </row>
    <row r="264" spans="1:15" ht="12.75">
      <c r="A264" s="2">
        <v>7</v>
      </c>
      <c r="B264" s="2" t="s">
        <v>19</v>
      </c>
      <c r="C264"/>
      <c r="D264" s="6">
        <f aca="true" t="shared" si="35" ref="D264:N264">D105-C22*D184</f>
        <v>703.4923410324287</v>
      </c>
      <c r="E264" s="6">
        <f t="shared" si="35"/>
        <v>-277.2577516534583</v>
      </c>
      <c r="F264" s="6">
        <f t="shared" si="35"/>
        <v>866.7059998653797</v>
      </c>
      <c r="G264" s="6">
        <f t="shared" si="35"/>
        <v>150.1278325558385</v>
      </c>
      <c r="H264" s="6">
        <f t="shared" si="35"/>
        <v>2708.0365325204657</v>
      </c>
      <c r="I264" s="6">
        <f t="shared" si="35"/>
        <v>-454.5578634885301</v>
      </c>
      <c r="J264" s="6">
        <f t="shared" si="35"/>
        <v>-255.60399162265927</v>
      </c>
      <c r="K264" s="6">
        <f t="shared" si="35"/>
        <v>624.786276371397</v>
      </c>
      <c r="L264" s="6">
        <f t="shared" si="35"/>
        <v>-550.1474887702932</v>
      </c>
      <c r="M264" s="6">
        <f t="shared" si="35"/>
        <v>4.732989505385149</v>
      </c>
      <c r="N264" s="6">
        <f t="shared" si="35"/>
        <v>1477.6828448910828</v>
      </c>
      <c r="O264" s="2"/>
    </row>
    <row r="265" spans="1:15" ht="12.75">
      <c r="A265" s="2">
        <v>8</v>
      </c>
      <c r="B265" s="2" t="s">
        <v>20</v>
      </c>
      <c r="C265"/>
      <c r="D265" s="6">
        <f aca="true" t="shared" si="36" ref="D265:N265">D106-C23*D185</f>
        <v>378.88485534526023</v>
      </c>
      <c r="E265" s="6">
        <f t="shared" si="36"/>
        <v>428.35951860766477</v>
      </c>
      <c r="F265" s="6">
        <f t="shared" si="36"/>
        <v>1311.1199513957076</v>
      </c>
      <c r="G265" s="6">
        <f t="shared" si="36"/>
        <v>1986.9400736499297</v>
      </c>
      <c r="H265" s="6">
        <f t="shared" si="36"/>
        <v>-380.69440539519246</v>
      </c>
      <c r="I265" s="6">
        <f t="shared" si="36"/>
        <v>6210.521530904617</v>
      </c>
      <c r="J265" s="6">
        <f t="shared" si="36"/>
        <v>-4568.059684864696</v>
      </c>
      <c r="K265" s="6">
        <f t="shared" si="36"/>
        <v>-2403.944542066012</v>
      </c>
      <c r="L265" s="6">
        <f t="shared" si="36"/>
        <v>-1010.3016795522435</v>
      </c>
      <c r="M265" s="6">
        <f t="shared" si="36"/>
        <v>-921.4813465951319</v>
      </c>
      <c r="N265" s="6">
        <f t="shared" si="36"/>
        <v>-267.4773048763749</v>
      </c>
      <c r="O265" s="2"/>
    </row>
    <row r="266" spans="1:15" ht="12.75">
      <c r="A266" s="2">
        <v>9</v>
      </c>
      <c r="B266" s="2" t="s">
        <v>21</v>
      </c>
      <c r="C266"/>
      <c r="D266" s="6">
        <f aca="true" t="shared" si="37" ref="D266:N266">D107-C24*D186</f>
        <v>-245.47736161360328</v>
      </c>
      <c r="E266" s="6">
        <f t="shared" si="37"/>
        <v>346.3972219020835</v>
      </c>
      <c r="F266" s="6">
        <f t="shared" si="37"/>
        <v>-235.39878618999148</v>
      </c>
      <c r="G266" s="6">
        <f t="shared" si="37"/>
        <v>155.28947967260913</v>
      </c>
      <c r="H266" s="6">
        <f t="shared" si="37"/>
        <v>175.3174467931507</v>
      </c>
      <c r="I266" s="6">
        <f t="shared" si="37"/>
        <v>211.9911932543548</v>
      </c>
      <c r="J266" s="6">
        <f t="shared" si="37"/>
        <v>-341.107209824945</v>
      </c>
      <c r="K266" s="6">
        <f t="shared" si="37"/>
        <v>-292.4566042222328</v>
      </c>
      <c r="L266" s="6">
        <f t="shared" si="37"/>
        <v>761.8677541009807</v>
      </c>
      <c r="M266" s="6">
        <f t="shared" si="37"/>
        <v>1156.8035489346644</v>
      </c>
      <c r="N266" s="6">
        <f t="shared" si="37"/>
        <v>2548.92629667167</v>
      </c>
      <c r="O266" s="2"/>
    </row>
    <row r="267" spans="1:15" ht="12.75">
      <c r="A267" s="2">
        <v>10</v>
      </c>
      <c r="B267" s="2" t="s">
        <v>22</v>
      </c>
      <c r="C267"/>
      <c r="D267" s="6">
        <f aca="true" t="shared" si="38" ref="D267:N267">D108-C25*D187</f>
        <v>-102.27463586734697</v>
      </c>
      <c r="E267" s="6">
        <f t="shared" si="38"/>
        <v>-1066.808790186906</v>
      </c>
      <c r="F267" s="6">
        <f t="shared" si="38"/>
        <v>-912.8201998761522</v>
      </c>
      <c r="G267" s="6">
        <f t="shared" si="38"/>
        <v>154.55149636865372</v>
      </c>
      <c r="H267" s="6">
        <f t="shared" si="38"/>
        <v>1406.4345604959415</v>
      </c>
      <c r="I267" s="6">
        <f t="shared" si="38"/>
        <v>834.9615624639048</v>
      </c>
      <c r="J267" s="6">
        <f t="shared" si="38"/>
        <v>2271.140897800001</v>
      </c>
      <c r="K267" s="6">
        <f t="shared" si="38"/>
        <v>-1821.2098941089107</v>
      </c>
      <c r="L267" s="6">
        <f t="shared" si="38"/>
        <v>-1157.0777414714294</v>
      </c>
      <c r="M267" s="6">
        <f t="shared" si="38"/>
        <v>-4505.04104277372</v>
      </c>
      <c r="N267" s="6">
        <f t="shared" si="38"/>
        <v>1513.2097283712983</v>
      </c>
      <c r="O267" s="2"/>
    </row>
    <row r="268" spans="1:15" ht="12.75">
      <c r="A268" s="2">
        <v>11</v>
      </c>
      <c r="B268" s="2" t="s">
        <v>23</v>
      </c>
      <c r="C268"/>
      <c r="D268" s="6">
        <f aca="true" t="shared" si="39" ref="D268:N268">D109-C26*D188</f>
        <v>-138.94833589147277</v>
      </c>
      <c r="E268" s="6">
        <f t="shared" si="39"/>
        <v>-198.8316232915664</v>
      </c>
      <c r="F268" s="6">
        <f t="shared" si="39"/>
        <v>128.78369256923096</v>
      </c>
      <c r="G268" s="6">
        <f t="shared" si="39"/>
        <v>97.11523841645874</v>
      </c>
      <c r="H268" s="6">
        <f t="shared" si="39"/>
        <v>1404.6769504128515</v>
      </c>
      <c r="I268" s="6">
        <f t="shared" si="39"/>
        <v>1015.2969662384545</v>
      </c>
      <c r="J268" s="6">
        <f t="shared" si="39"/>
        <v>-1578.3779015141756</v>
      </c>
      <c r="K268" s="6">
        <f t="shared" si="39"/>
        <v>426.6667567800447</v>
      </c>
      <c r="L268" s="6">
        <f t="shared" si="39"/>
        <v>529.0090727168708</v>
      </c>
      <c r="M268" s="6">
        <f t="shared" si="39"/>
        <v>433.9299798390746</v>
      </c>
      <c r="N268" s="6">
        <f t="shared" si="39"/>
        <v>-87.87201780314678</v>
      </c>
      <c r="O268" s="2"/>
    </row>
    <row r="269" spans="1:15" ht="12.75">
      <c r="A269" s="2">
        <v>12</v>
      </c>
      <c r="B269" s="2" t="s">
        <v>24</v>
      </c>
      <c r="C269"/>
      <c r="D269" s="6">
        <f aca="true" t="shared" si="40" ref="D269:N269">D110-C27*D189</f>
        <v>437.7811718453029</v>
      </c>
      <c r="E269" s="6">
        <f t="shared" si="40"/>
        <v>-721.6905246882295</v>
      </c>
      <c r="F269" s="6">
        <f t="shared" si="40"/>
        <v>444.2397155155033</v>
      </c>
      <c r="G269" s="6">
        <f t="shared" si="40"/>
        <v>504.41019596441845</v>
      </c>
      <c r="H269" s="6">
        <f t="shared" si="40"/>
        <v>321.0691376156415</v>
      </c>
      <c r="I269" s="6">
        <f t="shared" si="40"/>
        <v>457.06672247532697</v>
      </c>
      <c r="J269" s="6">
        <f t="shared" si="40"/>
        <v>-1182.2959632710124</v>
      </c>
      <c r="K269" s="6">
        <f t="shared" si="40"/>
        <v>-93.90666366632573</v>
      </c>
      <c r="L269" s="6">
        <f t="shared" si="40"/>
        <v>570.2774210073624</v>
      </c>
      <c r="M269" s="6">
        <f t="shared" si="40"/>
        <v>-109.13063909484816</v>
      </c>
      <c r="N269" s="6">
        <f t="shared" si="40"/>
        <v>427.9888711772088</v>
      </c>
      <c r="O269" s="2"/>
    </row>
    <row r="270" spans="1:15" ht="12.75">
      <c r="A270" s="2">
        <v>13</v>
      </c>
      <c r="B270" s="2" t="s">
        <v>25</v>
      </c>
      <c r="C270"/>
      <c r="D270" s="6">
        <f aca="true" t="shared" si="41" ref="D270:N270">D111-C28*D190</f>
        <v>27.189053156089244</v>
      </c>
      <c r="E270" s="6">
        <f t="shared" si="41"/>
        <v>-143.2133699460881</v>
      </c>
      <c r="F270" s="6">
        <f t="shared" si="41"/>
        <v>259.254138719143</v>
      </c>
      <c r="G270" s="6">
        <f t="shared" si="41"/>
        <v>-170.95239966942114</v>
      </c>
      <c r="H270" s="6">
        <f t="shared" si="41"/>
        <v>-737.4314144317883</v>
      </c>
      <c r="I270" s="6">
        <f t="shared" si="41"/>
        <v>2284.3750265643525</v>
      </c>
      <c r="J270" s="6">
        <f t="shared" si="41"/>
        <v>-2378.7608379193434</v>
      </c>
      <c r="K270" s="6">
        <f t="shared" si="41"/>
        <v>-955.1174258971754</v>
      </c>
      <c r="L270" s="6">
        <f t="shared" si="41"/>
        <v>319.0869504355764</v>
      </c>
      <c r="M270" s="6">
        <f t="shared" si="41"/>
        <v>-1033.867613111122</v>
      </c>
      <c r="N270" s="6">
        <f t="shared" si="41"/>
        <v>681.2846474631099</v>
      </c>
      <c r="O270" s="2"/>
    </row>
    <row r="271" spans="1:15" ht="12.75">
      <c r="A271" s="2">
        <v>14</v>
      </c>
      <c r="B271" s="2" t="s">
        <v>26</v>
      </c>
      <c r="C271"/>
      <c r="D271" s="6">
        <f aca="true" t="shared" si="42" ref="D271:N271">D112-C29*D191</f>
        <v>29.646554573474532</v>
      </c>
      <c r="E271" s="6">
        <f t="shared" si="42"/>
        <v>-0.19383674861894207</v>
      </c>
      <c r="F271" s="6">
        <f t="shared" si="42"/>
        <v>-11.286888073140464</v>
      </c>
      <c r="G271" s="6">
        <f t="shared" si="42"/>
        <v>-0.2283854360678017</v>
      </c>
      <c r="H271" s="6">
        <f t="shared" si="42"/>
        <v>385.64030014016885</v>
      </c>
      <c r="I271" s="6">
        <f t="shared" si="42"/>
        <v>468.3790363388463</v>
      </c>
      <c r="J271" s="6">
        <f t="shared" si="42"/>
        <v>-557.6848323243662</v>
      </c>
      <c r="K271" s="6">
        <f t="shared" si="42"/>
        <v>-25.235194919477962</v>
      </c>
      <c r="L271" s="6">
        <f t="shared" si="42"/>
        <v>21.787758854049912</v>
      </c>
      <c r="M271" s="6">
        <f t="shared" si="42"/>
        <v>74.54970874949038</v>
      </c>
      <c r="N271" s="6">
        <f t="shared" si="42"/>
        <v>404.9999618359818</v>
      </c>
      <c r="O271" s="2"/>
    </row>
    <row r="272" spans="1:15" ht="12.75">
      <c r="A272" s="2">
        <v>15</v>
      </c>
      <c r="B272" s="2" t="s">
        <v>27</v>
      </c>
      <c r="C272"/>
      <c r="D272" s="6">
        <f aca="true" t="shared" si="43" ref="D272:N272">D113-C30*D192</f>
        <v>272.98204345818806</v>
      </c>
      <c r="E272" s="6">
        <f t="shared" si="43"/>
        <v>-160.3235501651685</v>
      </c>
      <c r="F272" s="6">
        <f t="shared" si="43"/>
        <v>239.32035341502566</v>
      </c>
      <c r="G272" s="6">
        <f t="shared" si="43"/>
        <v>1109.4890949637922</v>
      </c>
      <c r="H272" s="6">
        <f t="shared" si="43"/>
        <v>-60.988603566404464</v>
      </c>
      <c r="I272" s="6">
        <f t="shared" si="43"/>
        <v>1692.0412546005318</v>
      </c>
      <c r="J272" s="6">
        <f t="shared" si="43"/>
        <v>580.7140896723549</v>
      </c>
      <c r="K272" s="6">
        <f t="shared" si="43"/>
        <v>295.31409005067815</v>
      </c>
      <c r="L272" s="6">
        <f t="shared" si="43"/>
        <v>-853.582604494746</v>
      </c>
      <c r="M272" s="6">
        <f t="shared" si="43"/>
        <v>-2153.720068477357</v>
      </c>
      <c r="N272" s="6">
        <f t="shared" si="43"/>
        <v>552.619204421199</v>
      </c>
      <c r="O272" s="2"/>
    </row>
    <row r="273" spans="1:15" ht="12.75">
      <c r="A273" s="2">
        <v>16</v>
      </c>
      <c r="B273" s="2" t="s">
        <v>28</v>
      </c>
      <c r="C273"/>
      <c r="D273" s="6">
        <f aca="true" t="shared" si="44" ref="D273:N273">D114-C31*D193</f>
        <v>679.5254351738242</v>
      </c>
      <c r="E273" s="6">
        <f t="shared" si="44"/>
        <v>-522.0866422718133</v>
      </c>
      <c r="F273" s="6">
        <f t="shared" si="44"/>
        <v>-523.4269814992874</v>
      </c>
      <c r="G273" s="6">
        <f t="shared" si="44"/>
        <v>139.3769788336051</v>
      </c>
      <c r="H273" s="6">
        <f t="shared" si="44"/>
        <v>901.8265199548229</v>
      </c>
      <c r="I273" s="6">
        <f t="shared" si="44"/>
        <v>1544.5250872887623</v>
      </c>
      <c r="J273" s="6">
        <f t="shared" si="44"/>
        <v>-1647.7631947230022</v>
      </c>
      <c r="K273" s="6">
        <f t="shared" si="44"/>
        <v>-203.7699920419072</v>
      </c>
      <c r="L273" s="6">
        <f t="shared" si="44"/>
        <v>194.40332239215422</v>
      </c>
      <c r="M273" s="6">
        <f t="shared" si="44"/>
        <v>-422.915011313587</v>
      </c>
      <c r="N273" s="6">
        <f t="shared" si="44"/>
        <v>886.6548202935728</v>
      </c>
      <c r="O273" s="2"/>
    </row>
    <row r="274" spans="1:15" ht="12.75">
      <c r="A274" s="2">
        <v>17</v>
      </c>
      <c r="B274" s="2" t="s">
        <v>29</v>
      </c>
      <c r="C274"/>
      <c r="D274" s="6">
        <f aca="true" t="shared" si="45" ref="D274:N274">D115-C32*D194</f>
        <v>214.15717174280877</v>
      </c>
      <c r="E274" s="6">
        <f t="shared" si="45"/>
        <v>18.56810798617117</v>
      </c>
      <c r="F274" s="6">
        <f t="shared" si="45"/>
        <v>-45.75121065423812</v>
      </c>
      <c r="G274" s="6">
        <f t="shared" si="45"/>
        <v>120.89350767369733</v>
      </c>
      <c r="H274" s="6">
        <f t="shared" si="45"/>
        <v>195.5612558457467</v>
      </c>
      <c r="I274" s="6">
        <f t="shared" si="45"/>
        <v>457.4648088925419</v>
      </c>
      <c r="J274" s="6">
        <f t="shared" si="45"/>
        <v>-385.2061936312994</v>
      </c>
      <c r="K274" s="6">
        <f t="shared" si="45"/>
        <v>16.42889845332327</v>
      </c>
      <c r="L274" s="6">
        <f t="shared" si="45"/>
        <v>263.3113171266425</v>
      </c>
      <c r="M274" s="6">
        <f t="shared" si="45"/>
        <v>493.4430365865604</v>
      </c>
      <c r="N274" s="6">
        <f t="shared" si="45"/>
        <v>937.408621385565</v>
      </c>
      <c r="O274" s="2"/>
    </row>
    <row r="275" spans="1:15" ht="12.75">
      <c r="A275" s="2">
        <v>18</v>
      </c>
      <c r="B275" s="2" t="s">
        <v>30</v>
      </c>
      <c r="C275"/>
      <c r="D275" s="6">
        <f aca="true" t="shared" si="46" ref="D275:N275">D116-C33*D195</f>
        <v>193.80995692414544</v>
      </c>
      <c r="E275" s="6">
        <f t="shared" si="46"/>
        <v>-61.81334444336707</v>
      </c>
      <c r="F275" s="6">
        <f t="shared" si="46"/>
        <v>-127.53221935210954</v>
      </c>
      <c r="G275" s="6">
        <f t="shared" si="46"/>
        <v>81.21018957238952</v>
      </c>
      <c r="H275" s="6">
        <f t="shared" si="46"/>
        <v>442.8854154281455</v>
      </c>
      <c r="I275" s="6">
        <f t="shared" si="46"/>
        <v>2919.0868810990332</v>
      </c>
      <c r="J275" s="6">
        <f t="shared" si="46"/>
        <v>-1229.3056977920874</v>
      </c>
      <c r="K275" s="6">
        <f t="shared" si="46"/>
        <v>-1449.9092942838427</v>
      </c>
      <c r="L275" s="6">
        <f t="shared" si="46"/>
        <v>-58.65577455390462</v>
      </c>
      <c r="M275" s="6">
        <f t="shared" si="46"/>
        <v>-295.16942643382004</v>
      </c>
      <c r="N275" s="6">
        <f t="shared" si="46"/>
        <v>461.41100794457736</v>
      </c>
      <c r="O275" s="2"/>
    </row>
    <row r="276" spans="1:15" ht="12.75">
      <c r="A276" s="2">
        <v>19</v>
      </c>
      <c r="B276" s="2" t="s">
        <v>31</v>
      </c>
      <c r="C276"/>
      <c r="D276" s="6">
        <f aca="true" t="shared" si="47" ref="D276:N276">D117-C34*D196</f>
        <v>353.43250488851174</v>
      </c>
      <c r="E276" s="6">
        <f t="shared" si="47"/>
        <v>-203.15495932582292</v>
      </c>
      <c r="F276" s="6">
        <f t="shared" si="47"/>
        <v>-96.6600370767978</v>
      </c>
      <c r="G276" s="6">
        <f t="shared" si="47"/>
        <v>78.36251002567576</v>
      </c>
      <c r="H276" s="6">
        <f t="shared" si="47"/>
        <v>419.0109189776525</v>
      </c>
      <c r="I276" s="6">
        <f t="shared" si="47"/>
        <v>275.3230625435008</v>
      </c>
      <c r="J276" s="6">
        <f t="shared" si="47"/>
        <v>-773.9364495733643</v>
      </c>
      <c r="K276" s="6">
        <f t="shared" si="47"/>
        <v>-124.55453203802978</v>
      </c>
      <c r="L276" s="6">
        <f t="shared" si="47"/>
        <v>18.279667319724766</v>
      </c>
      <c r="M276" s="6">
        <f t="shared" si="47"/>
        <v>391.4590550154807</v>
      </c>
      <c r="N276" s="6">
        <f t="shared" si="47"/>
        <v>271.584024106433</v>
      </c>
      <c r="O276" s="2"/>
    </row>
    <row r="277" spans="1:15" ht="12.75">
      <c r="A277" s="2">
        <v>20</v>
      </c>
      <c r="B277" s="2" t="s">
        <v>32</v>
      </c>
      <c r="C277"/>
      <c r="D277" s="6">
        <f aca="true" t="shared" si="48" ref="D277:N277">D118-C35*D197</f>
        <v>583.3231835946747</v>
      </c>
      <c r="E277" s="6">
        <f t="shared" si="48"/>
        <v>-183.65864776086954</v>
      </c>
      <c r="F277" s="6">
        <f t="shared" si="48"/>
        <v>-44.14625603929632</v>
      </c>
      <c r="G277" s="6">
        <f t="shared" si="48"/>
        <v>647.1042671568626</v>
      </c>
      <c r="H277" s="6">
        <f t="shared" si="48"/>
        <v>357.23658534423794</v>
      </c>
      <c r="I277" s="6">
        <f t="shared" si="48"/>
        <v>299.434178818644</v>
      </c>
      <c r="J277" s="6">
        <f t="shared" si="48"/>
        <v>1334.2813065872983</v>
      </c>
      <c r="K277" s="6">
        <f t="shared" si="48"/>
        <v>-1366.1526129796048</v>
      </c>
      <c r="L277" s="6">
        <f t="shared" si="48"/>
        <v>-463.82212585684215</v>
      </c>
      <c r="M277" s="6">
        <f t="shared" si="48"/>
        <v>-872.6082071880304</v>
      </c>
      <c r="N277" s="6">
        <f t="shared" si="48"/>
        <v>606.5137959997578</v>
      </c>
      <c r="O277" s="2"/>
    </row>
    <row r="278" spans="1:15" ht="12.75">
      <c r="A278" s="2">
        <v>21</v>
      </c>
      <c r="B278" s="2" t="s">
        <v>33</v>
      </c>
      <c r="C278"/>
      <c r="D278" s="6">
        <f aca="true" t="shared" si="49" ref="D278:N278">D119-C36*D198</f>
        <v>211.90194075075087</v>
      </c>
      <c r="E278" s="6">
        <f t="shared" si="49"/>
        <v>116.32877526595745</v>
      </c>
      <c r="F278" s="6">
        <f t="shared" si="49"/>
        <v>-161.91692319234508</v>
      </c>
      <c r="G278" s="6">
        <f t="shared" si="49"/>
        <v>353.2446657716648</v>
      </c>
      <c r="H278" s="6">
        <f t="shared" si="49"/>
        <v>126.29410197133981</v>
      </c>
      <c r="I278" s="6">
        <f t="shared" si="49"/>
        <v>-544.8696678574997</v>
      </c>
      <c r="J278" s="6">
        <f t="shared" si="49"/>
        <v>1120.620071340629</v>
      </c>
      <c r="K278" s="6">
        <f t="shared" si="49"/>
        <v>-604.579551265917</v>
      </c>
      <c r="L278" s="6">
        <f t="shared" si="49"/>
        <v>185.173706372737</v>
      </c>
      <c r="M278" s="6">
        <f t="shared" si="49"/>
        <v>-308.97023774964345</v>
      </c>
      <c r="N278" s="6">
        <f t="shared" si="49"/>
        <v>40.11651371516646</v>
      </c>
      <c r="O278" s="2"/>
    </row>
    <row r="279" spans="1:15" ht="12.75">
      <c r="A279" s="2">
        <v>22</v>
      </c>
      <c r="B279" s="2" t="s">
        <v>34</v>
      </c>
      <c r="C279"/>
      <c r="D279" s="6">
        <f aca="true" t="shared" si="50" ref="D279:N279">D120-C37*D199</f>
        <v>496.0383918352365</v>
      </c>
      <c r="E279" s="6">
        <f t="shared" si="50"/>
        <v>-448.277649532567</v>
      </c>
      <c r="F279" s="6">
        <f t="shared" si="50"/>
        <v>81.21742355470522</v>
      </c>
      <c r="G279" s="6">
        <f t="shared" si="50"/>
        <v>38.92548636363651</v>
      </c>
      <c r="H279" s="6">
        <f t="shared" si="50"/>
        <v>-100.15081782295087</v>
      </c>
      <c r="I279" s="6">
        <f t="shared" si="50"/>
        <v>-191.40154170085057</v>
      </c>
      <c r="J279" s="6">
        <f t="shared" si="50"/>
        <v>-484.50402131617227</v>
      </c>
      <c r="K279" s="6">
        <f t="shared" si="50"/>
        <v>177.8006177360066</v>
      </c>
      <c r="L279" s="6">
        <f t="shared" si="50"/>
        <v>-145.90736629745675</v>
      </c>
      <c r="M279" s="6">
        <f t="shared" si="50"/>
        <v>139.3582493145083</v>
      </c>
      <c r="N279" s="6">
        <f t="shared" si="50"/>
        <v>554.3475540923266</v>
      </c>
      <c r="O279" s="2"/>
    </row>
    <row r="280" spans="1:15" ht="12.75">
      <c r="A280" s="2">
        <v>23</v>
      </c>
      <c r="B280" s="2" t="s">
        <v>35</v>
      </c>
      <c r="C280"/>
      <c r="D280" s="6">
        <f aca="true" t="shared" si="51" ref="D280:N280">D121-C38*D200</f>
        <v>30.496080209480596</v>
      </c>
      <c r="E280" s="6">
        <f t="shared" si="51"/>
        <v>-314.69111861946897</v>
      </c>
      <c r="F280" s="6">
        <f t="shared" si="51"/>
        <v>271.16530959963995</v>
      </c>
      <c r="G280" s="6">
        <f t="shared" si="51"/>
        <v>380.9821530861464</v>
      </c>
      <c r="H280" s="6">
        <f t="shared" si="51"/>
        <v>133.50342735483878</v>
      </c>
      <c r="I280" s="6">
        <f t="shared" si="51"/>
        <v>783.20312535643</v>
      </c>
      <c r="J280" s="6">
        <f t="shared" si="51"/>
        <v>-755.7014366460219</v>
      </c>
      <c r="K280" s="6">
        <f t="shared" si="51"/>
        <v>-359.4750950947582</v>
      </c>
      <c r="L280" s="6">
        <f t="shared" si="51"/>
        <v>28.77836352413172</v>
      </c>
      <c r="M280" s="6">
        <f t="shared" si="51"/>
        <v>-755.3178811553692</v>
      </c>
      <c r="N280" s="6">
        <f t="shared" si="51"/>
        <v>267.48015579819645</v>
      </c>
      <c r="O280" s="2"/>
    </row>
    <row r="281" spans="1:15" ht="12.75">
      <c r="A281" s="2">
        <v>24</v>
      </c>
      <c r="B281" s="2" t="s">
        <v>36</v>
      </c>
      <c r="C281"/>
      <c r="D281" s="6">
        <f aca="true" t="shared" si="52" ref="D281:N281">D122-C39*D201</f>
        <v>150.4398383083833</v>
      </c>
      <c r="E281" s="6">
        <f t="shared" si="52"/>
        <v>-70.75293500193436</v>
      </c>
      <c r="F281" s="6">
        <f t="shared" si="52"/>
        <v>110.02351645239011</v>
      </c>
      <c r="G281" s="6">
        <f t="shared" si="52"/>
        <v>452.77611096072934</v>
      </c>
      <c r="H281" s="6">
        <f t="shared" si="52"/>
        <v>144.51869127318625</v>
      </c>
      <c r="I281" s="6">
        <f t="shared" si="52"/>
        <v>543.4387299352941</v>
      </c>
      <c r="J281" s="6">
        <f t="shared" si="52"/>
        <v>716.6392502048195</v>
      </c>
      <c r="K281" s="6">
        <f t="shared" si="52"/>
        <v>-985.2271781188268</v>
      </c>
      <c r="L281" s="6">
        <f t="shared" si="52"/>
        <v>-244.4920334677651</v>
      </c>
      <c r="M281" s="6">
        <f t="shared" si="52"/>
        <v>-659.2623031047715</v>
      </c>
      <c r="N281" s="6">
        <f t="shared" si="52"/>
        <v>319.53818197842986</v>
      </c>
      <c r="O281" s="2"/>
    </row>
    <row r="282" spans="1:15" ht="12.75">
      <c r="A282" s="2">
        <v>25</v>
      </c>
      <c r="B282" s="2" t="s">
        <v>37</v>
      </c>
      <c r="C282"/>
      <c r="D282" s="6">
        <f aca="true" t="shared" si="53" ref="D282:N282">D123-C40*D202</f>
        <v>219.44727697594507</v>
      </c>
      <c r="E282" s="6">
        <f t="shared" si="53"/>
        <v>-213.35296650475007</v>
      </c>
      <c r="F282" s="6">
        <f t="shared" si="53"/>
        <v>-122.93238187773645</v>
      </c>
      <c r="G282" s="6">
        <f t="shared" si="53"/>
        <v>37.376669300618204</v>
      </c>
      <c r="H282" s="6">
        <f t="shared" si="53"/>
        <v>271.9241974598985</v>
      </c>
      <c r="I282" s="6">
        <f t="shared" si="53"/>
        <v>214.19933318628654</v>
      </c>
      <c r="J282" s="6">
        <f t="shared" si="53"/>
        <v>-449.0878376874805</v>
      </c>
      <c r="K282" s="6">
        <f t="shared" si="53"/>
        <v>-155.10298879053198</v>
      </c>
      <c r="L282" s="6">
        <f t="shared" si="53"/>
        <v>-47.85312289068712</v>
      </c>
      <c r="M282" s="6">
        <f t="shared" si="53"/>
        <v>321.3513266476721</v>
      </c>
      <c r="N282" s="6">
        <f t="shared" si="53"/>
        <v>396.9671309226844</v>
      </c>
      <c r="O282" s="2"/>
    </row>
    <row r="283" spans="1:15" ht="12.75">
      <c r="A283" s="2">
        <v>26</v>
      </c>
      <c r="B283" s="2" t="s">
        <v>38</v>
      </c>
      <c r="C283"/>
      <c r="D283" s="6">
        <f aca="true" t="shared" si="54" ref="D283:N283">D124-C41*D203</f>
        <v>-27.605845177872588</v>
      </c>
      <c r="E283" s="6">
        <f t="shared" si="54"/>
        <v>54.421958712598425</v>
      </c>
      <c r="F283" s="6">
        <f t="shared" si="54"/>
        <v>-26.841885276956155</v>
      </c>
      <c r="G283" s="6">
        <f t="shared" si="54"/>
        <v>-2.4828893706293726</v>
      </c>
      <c r="H283" s="6">
        <f t="shared" si="54"/>
        <v>351.1565474473746</v>
      </c>
      <c r="I283" s="6">
        <f t="shared" si="54"/>
        <v>494.8741233033876</v>
      </c>
      <c r="J283" s="6">
        <f t="shared" si="54"/>
        <v>315.3952317970414</v>
      </c>
      <c r="K283" s="6">
        <f t="shared" si="54"/>
        <v>-39.84764643290873</v>
      </c>
      <c r="L283" s="6">
        <f t="shared" si="54"/>
        <v>-225.1253905165113</v>
      </c>
      <c r="M283" s="6">
        <f t="shared" si="54"/>
        <v>-587.41581498711</v>
      </c>
      <c r="N283" s="6">
        <f t="shared" si="54"/>
        <v>468.65163162631313</v>
      </c>
      <c r="O283" s="2"/>
    </row>
    <row r="284" spans="1:15" ht="12.75">
      <c r="A284" s="2">
        <v>27</v>
      </c>
      <c r="B284" s="2" t="s">
        <v>39</v>
      </c>
      <c r="C284"/>
      <c r="D284" s="6">
        <f aca="true" t="shared" si="55" ref="D284:N284">D125-C42*D204</f>
        <v>190.4236015942472</v>
      </c>
      <c r="E284" s="6">
        <f t="shared" si="55"/>
        <v>-83.92851730623735</v>
      </c>
      <c r="F284" s="6">
        <f t="shared" si="55"/>
        <v>36.20815775735751</v>
      </c>
      <c r="G284" s="6">
        <f t="shared" si="55"/>
        <v>-20.298500841514667</v>
      </c>
      <c r="H284" s="6">
        <f t="shared" si="55"/>
        <v>165.4665608843386</v>
      </c>
      <c r="I284" s="6">
        <f t="shared" si="55"/>
        <v>-50.76656125478635</v>
      </c>
      <c r="J284" s="6">
        <f t="shared" si="55"/>
        <v>-113.32272800153748</v>
      </c>
      <c r="K284" s="6">
        <f t="shared" si="55"/>
        <v>-174.25807345091403</v>
      </c>
      <c r="L284" s="6">
        <f t="shared" si="55"/>
        <v>156.78213081960322</v>
      </c>
      <c r="M284" s="6">
        <f t="shared" si="55"/>
        <v>297.1236238602387</v>
      </c>
      <c r="N284" s="6">
        <f t="shared" si="55"/>
        <v>308.0063519652249</v>
      </c>
      <c r="O284" s="2"/>
    </row>
    <row r="285" spans="1:15" ht="12.75">
      <c r="A285" s="2">
        <v>28</v>
      </c>
      <c r="B285" s="2" t="s">
        <v>40</v>
      </c>
      <c r="C285"/>
      <c r="D285" s="6">
        <f aca="true" t="shared" si="56" ref="D285:N285">D126-C43*D205</f>
        <v>4.603375231143502</v>
      </c>
      <c r="E285" s="6">
        <f t="shared" si="56"/>
        <v>-47.89414734954224</v>
      </c>
      <c r="F285" s="6">
        <f t="shared" si="56"/>
        <v>-64.76757902085886</v>
      </c>
      <c r="G285" s="6">
        <f t="shared" si="56"/>
        <v>2.80161193449333</v>
      </c>
      <c r="H285" s="6">
        <f t="shared" si="56"/>
        <v>156.65271705716827</v>
      </c>
      <c r="I285" s="6">
        <f t="shared" si="56"/>
        <v>89.55654212089647</v>
      </c>
      <c r="J285" s="6">
        <f t="shared" si="56"/>
        <v>-60.62324069301873</v>
      </c>
      <c r="K285" s="6">
        <f t="shared" si="56"/>
        <v>-61.31373244221777</v>
      </c>
      <c r="L285" s="6">
        <f t="shared" si="56"/>
        <v>-45.68414000196846</v>
      </c>
      <c r="M285" s="6">
        <f t="shared" si="56"/>
        <v>-210.3549770527072</v>
      </c>
      <c r="N285" s="6">
        <f t="shared" si="56"/>
        <v>850.3040313907201</v>
      </c>
      <c r="O285" s="2"/>
    </row>
    <row r="286" spans="1:15" ht="12.75">
      <c r="A286" s="2">
        <v>29</v>
      </c>
      <c r="B286" s="2" t="s">
        <v>41</v>
      </c>
      <c r="C286"/>
      <c r="D286" s="6">
        <f aca="true" t="shared" si="57" ref="D286:N286">D127-C44*D206</f>
        <v>55.2751443243243</v>
      </c>
      <c r="E286" s="6">
        <f t="shared" si="57"/>
        <v>-28.16886510197681</v>
      </c>
      <c r="F286" s="6">
        <f t="shared" si="57"/>
        <v>8.165864293628772</v>
      </c>
      <c r="G286" s="6">
        <f t="shared" si="57"/>
        <v>91.56356402055968</v>
      </c>
      <c r="H286" s="6">
        <f t="shared" si="57"/>
        <v>77.3470021195572</v>
      </c>
      <c r="I286" s="6">
        <f t="shared" si="57"/>
        <v>119.14820478056245</v>
      </c>
      <c r="J286" s="6">
        <f t="shared" si="57"/>
        <v>-48.920849023664886</v>
      </c>
      <c r="K286" s="6">
        <f t="shared" si="57"/>
        <v>77.49076958139531</v>
      </c>
      <c r="L286" s="6">
        <f t="shared" si="57"/>
        <v>54.857110567428826</v>
      </c>
      <c r="M286" s="6">
        <f t="shared" si="57"/>
        <v>133.7179414737903</v>
      </c>
      <c r="N286" s="6">
        <f t="shared" si="57"/>
        <v>264.9323548080121</v>
      </c>
      <c r="O286" s="2"/>
    </row>
    <row r="287" spans="1:15" ht="12.75">
      <c r="A287" s="2">
        <v>30</v>
      </c>
      <c r="B287" s="2" t="s">
        <v>42</v>
      </c>
      <c r="C287"/>
      <c r="D287" s="6">
        <f aca="true" t="shared" si="58" ref="D287:N287">D128-C45*D207</f>
        <v>187.24096504237286</v>
      </c>
      <c r="E287" s="6">
        <f t="shared" si="58"/>
        <v>-144.591704157159</v>
      </c>
      <c r="F287" s="6">
        <f t="shared" si="58"/>
        <v>-122.75367985406128</v>
      </c>
      <c r="G287" s="6">
        <f t="shared" si="58"/>
        <v>247.75518326378545</v>
      </c>
      <c r="H287" s="6">
        <f t="shared" si="58"/>
        <v>45.17427850944631</v>
      </c>
      <c r="I287" s="6">
        <f t="shared" si="58"/>
        <v>61.23502642054805</v>
      </c>
      <c r="J287" s="6">
        <f t="shared" si="58"/>
        <v>-374.1662568148492</v>
      </c>
      <c r="K287" s="6">
        <f t="shared" si="58"/>
        <v>-232.64730570655257</v>
      </c>
      <c r="L287" s="6">
        <f t="shared" si="58"/>
        <v>-14.28680389027538</v>
      </c>
      <c r="M287" s="6">
        <f t="shared" si="58"/>
        <v>-265.1585209854201</v>
      </c>
      <c r="N287" s="6">
        <f t="shared" si="58"/>
        <v>111.29119575814532</v>
      </c>
      <c r="O287" s="2"/>
    </row>
    <row r="288" spans="1:15" ht="12.75">
      <c r="A288" s="2">
        <v>31</v>
      </c>
      <c r="B288" s="2" t="s">
        <v>43</v>
      </c>
      <c r="C288"/>
      <c r="D288" s="6">
        <f aca="true" t="shared" si="59" ref="D288:N288">D129-C46*D208</f>
        <v>129.72268581196582</v>
      </c>
      <c r="E288" s="6">
        <f t="shared" si="59"/>
        <v>-68.4344261620087</v>
      </c>
      <c r="F288" s="6">
        <f t="shared" si="59"/>
        <v>-28.46808409700532</v>
      </c>
      <c r="G288" s="6">
        <f t="shared" si="59"/>
        <v>73.79611357221005</v>
      </c>
      <c r="H288" s="6">
        <f t="shared" si="59"/>
        <v>226.53558806891957</v>
      </c>
      <c r="I288" s="6">
        <f t="shared" si="59"/>
        <v>233.18942392293178</v>
      </c>
      <c r="J288" s="6">
        <f t="shared" si="59"/>
        <v>-277.5731439844056</v>
      </c>
      <c r="K288" s="6">
        <f t="shared" si="59"/>
        <v>58.55625728510774</v>
      </c>
      <c r="L288" s="6">
        <f t="shared" si="59"/>
        <v>-48.20614064295965</v>
      </c>
      <c r="M288" s="6">
        <f t="shared" si="59"/>
        <v>114.10223998415955</v>
      </c>
      <c r="N288" s="6">
        <f t="shared" si="59"/>
        <v>317.80618484406887</v>
      </c>
      <c r="O288" s="2"/>
    </row>
    <row r="289" spans="1:15" ht="12.75">
      <c r="A289" s="2">
        <v>32</v>
      </c>
      <c r="B289" s="2" t="s">
        <v>44</v>
      </c>
      <c r="C289"/>
      <c r="D289" s="6">
        <f aca="true" t="shared" si="60" ref="D289:N289">D130-C47*D209</f>
        <v>-30.35360144738733</v>
      </c>
      <c r="E289" s="6">
        <f t="shared" si="60"/>
        <v>-24.900511593315347</v>
      </c>
      <c r="F289" s="6">
        <f t="shared" si="60"/>
        <v>-110.76792008942542</v>
      </c>
      <c r="G289" s="6">
        <f t="shared" si="60"/>
        <v>-71.06350023255817</v>
      </c>
      <c r="H289" s="6">
        <f t="shared" si="60"/>
        <v>217.10919345418756</v>
      </c>
      <c r="I289" s="6">
        <f t="shared" si="60"/>
        <v>288.2021739194004</v>
      </c>
      <c r="J289" s="6">
        <f t="shared" si="60"/>
        <v>-282.3286315069561</v>
      </c>
      <c r="K289" s="6">
        <f t="shared" si="60"/>
        <v>-137.7223520725708</v>
      </c>
      <c r="L289" s="6">
        <f t="shared" si="60"/>
        <v>116.54768403319366</v>
      </c>
      <c r="M289" s="6">
        <f t="shared" si="60"/>
        <v>151.82659355482065</v>
      </c>
      <c r="N289" s="6">
        <f t="shared" si="60"/>
        <v>274.8917236138873</v>
      </c>
      <c r="O289" s="2"/>
    </row>
    <row r="290" spans="1:15" ht="12.75">
      <c r="A290" s="2">
        <v>33</v>
      </c>
      <c r="B290" s="2" t="s">
        <v>45</v>
      </c>
      <c r="C290"/>
      <c r="D290" s="6">
        <f aca="true" t="shared" si="61" ref="D290:N290">D131-C48*D210</f>
        <v>-22.590468426832107</v>
      </c>
      <c r="E290" s="6">
        <f t="shared" si="61"/>
        <v>-5.7987603422301515</v>
      </c>
      <c r="F290" s="6">
        <f t="shared" si="61"/>
        <v>29.091683578085487</v>
      </c>
      <c r="G290" s="6">
        <f t="shared" si="61"/>
        <v>19.66995596505361</v>
      </c>
      <c r="H290" s="6">
        <f t="shared" si="61"/>
        <v>32.2882769546934</v>
      </c>
      <c r="I290" s="6">
        <f t="shared" si="61"/>
        <v>14.407915460351047</v>
      </c>
      <c r="J290" s="6">
        <f t="shared" si="61"/>
        <v>19.960598228428047</v>
      </c>
      <c r="K290" s="6">
        <f t="shared" si="61"/>
        <v>64.50845908406374</v>
      </c>
      <c r="L290" s="6">
        <f t="shared" si="61"/>
        <v>-155.9308023918035</v>
      </c>
      <c r="M290" s="6">
        <f t="shared" si="61"/>
        <v>204.3014659554322</v>
      </c>
      <c r="N290" s="6">
        <f t="shared" si="61"/>
        <v>63.49383682069963</v>
      </c>
      <c r="O290" s="2"/>
    </row>
    <row r="291" spans="1:15" ht="12.75">
      <c r="A291" s="2">
        <v>34</v>
      </c>
      <c r="B291" s="2" t="s">
        <v>46</v>
      </c>
      <c r="C291"/>
      <c r="D291" s="6">
        <f aca="true" t="shared" si="62" ref="D291:N291">D132-C49*D211</f>
        <v>-5.948457714506551</v>
      </c>
      <c r="E291" s="6">
        <f t="shared" si="62"/>
        <v>65.15306860000001</v>
      </c>
      <c r="F291" s="6">
        <f t="shared" si="62"/>
        <v>-29.8490351122363</v>
      </c>
      <c r="G291" s="6">
        <f t="shared" si="62"/>
        <v>58.24630495517847</v>
      </c>
      <c r="H291" s="6">
        <f t="shared" si="62"/>
        <v>117.20091666257369</v>
      </c>
      <c r="I291" s="6">
        <f t="shared" si="62"/>
        <v>411.36498354455466</v>
      </c>
      <c r="J291" s="6">
        <f t="shared" si="62"/>
        <v>-28.87671954115109</v>
      </c>
      <c r="K291" s="6">
        <f t="shared" si="62"/>
        <v>-390.0365865568627</v>
      </c>
      <c r="L291" s="6">
        <f t="shared" si="62"/>
        <v>-14.235577689864108</v>
      </c>
      <c r="M291" s="6">
        <f t="shared" si="62"/>
        <v>235.42159567931867</v>
      </c>
      <c r="N291" s="6">
        <f t="shared" si="62"/>
        <v>139.38699351138547</v>
      </c>
      <c r="O291" s="2"/>
    </row>
    <row r="292" spans="1:15" ht="12.75">
      <c r="A292" s="2">
        <v>35</v>
      </c>
      <c r="B292" s="2" t="s">
        <v>47</v>
      </c>
      <c r="C292"/>
      <c r="D292" s="6">
        <f aca="true" t="shared" si="63" ref="D292:N292">D133-C50*D212</f>
        <v>-17.165415037579237</v>
      </c>
      <c r="E292" s="6">
        <f t="shared" si="63"/>
        <v>11.127794217226015</v>
      </c>
      <c r="F292" s="6">
        <f t="shared" si="63"/>
        <v>-23.27206449571152</v>
      </c>
      <c r="G292" s="6">
        <f t="shared" si="63"/>
        <v>-29.37007028296196</v>
      </c>
      <c r="H292" s="6">
        <f t="shared" si="63"/>
        <v>172.77684453260937</v>
      </c>
      <c r="I292" s="6">
        <f t="shared" si="63"/>
        <v>576.1139797466066</v>
      </c>
      <c r="J292" s="6">
        <f t="shared" si="63"/>
        <v>-172.5003505576085</v>
      </c>
      <c r="K292" s="6">
        <f t="shared" si="63"/>
        <v>90.57999244994986</v>
      </c>
      <c r="L292" s="6">
        <f t="shared" si="63"/>
        <v>-382.6290846918653</v>
      </c>
      <c r="M292" s="6">
        <f t="shared" si="63"/>
        <v>-479.7665332833649</v>
      </c>
      <c r="N292" s="6">
        <f t="shared" si="63"/>
        <v>26.953501450729732</v>
      </c>
      <c r="O292" s="2"/>
    </row>
    <row r="293" spans="1:15" ht="12.75">
      <c r="A293" s="2">
        <v>36</v>
      </c>
      <c r="B293" s="2" t="s">
        <v>48</v>
      </c>
      <c r="C293"/>
      <c r="D293" s="6">
        <f aca="true" t="shared" si="64" ref="D293:N293">D134-C51*D213</f>
        <v>24.756827903977126</v>
      </c>
      <c r="E293" s="6">
        <f t="shared" si="64"/>
        <v>-25.78702984103267</v>
      </c>
      <c r="F293" s="6">
        <f t="shared" si="64"/>
        <v>-30.420371502743897</v>
      </c>
      <c r="G293" s="6">
        <f t="shared" si="64"/>
        <v>-33.77219038317054</v>
      </c>
      <c r="H293" s="6">
        <f t="shared" si="64"/>
        <v>213.6224710530135</v>
      </c>
      <c r="I293" s="6">
        <f t="shared" si="64"/>
        <v>158.7635790189007</v>
      </c>
      <c r="J293" s="6">
        <f t="shared" si="64"/>
        <v>-212.80256387323368</v>
      </c>
      <c r="K293" s="6">
        <f t="shared" si="64"/>
        <v>-13.99832969714782</v>
      </c>
      <c r="L293" s="6">
        <f t="shared" si="64"/>
        <v>-55.981593261794245</v>
      </c>
      <c r="M293" s="6">
        <f t="shared" si="64"/>
        <v>101.22137952328848</v>
      </c>
      <c r="N293" s="6">
        <f t="shared" si="64"/>
        <v>246.34154836865477</v>
      </c>
      <c r="O293" s="2"/>
    </row>
    <row r="294" spans="1:15" ht="12.75">
      <c r="A294" s="2">
        <v>37</v>
      </c>
      <c r="B294" s="2" t="s">
        <v>49</v>
      </c>
      <c r="C294"/>
      <c r="D294" s="6">
        <f aca="true" t="shared" si="65" ref="D294:N294">D135-C52*D214</f>
        <v>23.089511205353418</v>
      </c>
      <c r="E294" s="6">
        <f t="shared" si="65"/>
        <v>-4.906799346834974</v>
      </c>
      <c r="F294" s="6">
        <f t="shared" si="65"/>
        <v>14.0980147676507</v>
      </c>
      <c r="G294" s="6">
        <f t="shared" si="65"/>
        <v>196.94793299214132</v>
      </c>
      <c r="H294" s="6">
        <f t="shared" si="65"/>
        <v>77.3010399131332</v>
      </c>
      <c r="I294" s="6">
        <f t="shared" si="65"/>
        <v>3.747913059742565</v>
      </c>
      <c r="J294" s="6">
        <f t="shared" si="65"/>
        <v>-98.49407547833417</v>
      </c>
      <c r="K294" s="6">
        <f t="shared" si="65"/>
        <v>143.25669943228354</v>
      </c>
      <c r="L294" s="6">
        <f t="shared" si="65"/>
        <v>128.53181980551284</v>
      </c>
      <c r="M294" s="6">
        <f t="shared" si="65"/>
        <v>-404.8463624921532</v>
      </c>
      <c r="N294" s="6">
        <f t="shared" si="65"/>
        <v>159.7594413838703</v>
      </c>
      <c r="O294" s="2"/>
    </row>
    <row r="295" spans="1:15" ht="12.75">
      <c r="A295" s="2">
        <v>38</v>
      </c>
      <c r="B295" s="2" t="s">
        <v>50</v>
      </c>
      <c r="C295"/>
      <c r="D295" s="6">
        <f aca="true" t="shared" si="66" ref="D295:N295">D136-C53*D215</f>
        <v>104.62949985549335</v>
      </c>
      <c r="E295" s="6">
        <f t="shared" si="66"/>
        <v>-23.105300646027064</v>
      </c>
      <c r="F295" s="6">
        <f t="shared" si="66"/>
        <v>-124.02518852294914</v>
      </c>
      <c r="G295" s="6">
        <f t="shared" si="66"/>
        <v>-67.38122641130744</v>
      </c>
      <c r="H295" s="6">
        <f t="shared" si="66"/>
        <v>200.64378090507608</v>
      </c>
      <c r="I295" s="6">
        <f t="shared" si="66"/>
        <v>-86.88542121189631</v>
      </c>
      <c r="J295" s="6">
        <f t="shared" si="66"/>
        <v>-149.0833663062752</v>
      </c>
      <c r="K295" s="6">
        <f t="shared" si="66"/>
        <v>-74.43905055919966</v>
      </c>
      <c r="L295" s="6">
        <f t="shared" si="66"/>
        <v>-26.81205175143755</v>
      </c>
      <c r="M295" s="6">
        <f t="shared" si="66"/>
        <v>-20.927808478370224</v>
      </c>
      <c r="N295" s="6">
        <f t="shared" si="66"/>
        <v>73.86333690639987</v>
      </c>
      <c r="O295" s="2"/>
    </row>
    <row r="296" spans="1:15" ht="12.75">
      <c r="A296" s="2">
        <v>39</v>
      </c>
      <c r="B296" s="2" t="s">
        <v>51</v>
      </c>
      <c r="C296"/>
      <c r="D296" s="6">
        <f aca="true" t="shared" si="67" ref="D296:N296">D137-C54*D216</f>
        <v>-22.424225603448285</v>
      </c>
      <c r="E296" s="6">
        <f t="shared" si="67"/>
        <v>-78.1409317910569</v>
      </c>
      <c r="F296" s="6">
        <f t="shared" si="67"/>
        <v>13.683152608163262</v>
      </c>
      <c r="G296" s="6">
        <f t="shared" si="67"/>
        <v>1.4811097058823606</v>
      </c>
      <c r="H296" s="6">
        <f t="shared" si="67"/>
        <v>71.97701088780488</v>
      </c>
      <c r="I296" s="6">
        <f t="shared" si="67"/>
        <v>13.577124291599858</v>
      </c>
      <c r="J296" s="6">
        <f t="shared" si="67"/>
        <v>21.29253222105259</v>
      </c>
      <c r="K296" s="6">
        <f t="shared" si="67"/>
        <v>66.19808349898352</v>
      </c>
      <c r="L296" s="6">
        <f t="shared" si="67"/>
        <v>66.17984756894012</v>
      </c>
      <c r="M296" s="6">
        <f t="shared" si="67"/>
        <v>-124.55869541338186</v>
      </c>
      <c r="N296" s="6">
        <f t="shared" si="67"/>
        <v>74.95401336234436</v>
      </c>
      <c r="O296" s="2"/>
    </row>
    <row r="297" spans="1:15" ht="12.75">
      <c r="A297" s="2">
        <v>40</v>
      </c>
      <c r="B297" s="2" t="s">
        <v>52</v>
      </c>
      <c r="C297"/>
      <c r="D297" s="6">
        <f aca="true" t="shared" si="68" ref="D297:N297">D138-C55*D217</f>
        <v>50.832755267513</v>
      </c>
      <c r="E297" s="6">
        <f t="shared" si="68"/>
        <v>-15.36889521627148</v>
      </c>
      <c r="F297" s="6">
        <f t="shared" si="68"/>
        <v>-5.643629036752486</v>
      </c>
      <c r="G297" s="6">
        <f t="shared" si="68"/>
        <v>25.070889795159445</v>
      </c>
      <c r="H297" s="6">
        <f t="shared" si="68"/>
        <v>169.79724481508975</v>
      </c>
      <c r="I297" s="6">
        <f t="shared" si="68"/>
        <v>268.73451829615885</v>
      </c>
      <c r="J297" s="6">
        <f t="shared" si="68"/>
        <v>-246.16666586194958</v>
      </c>
      <c r="K297" s="6">
        <f t="shared" si="68"/>
        <v>-154.65067498697312</v>
      </c>
      <c r="L297" s="6">
        <f t="shared" si="68"/>
        <v>-29.394468770566952</v>
      </c>
      <c r="M297" s="6">
        <f t="shared" si="68"/>
        <v>0.17036261289874233</v>
      </c>
      <c r="N297" s="6">
        <f t="shared" si="68"/>
        <v>79.05086686618813</v>
      </c>
      <c r="O297" s="2"/>
    </row>
    <row r="298" spans="1:15" ht="12.75">
      <c r="A298" s="2">
        <v>41</v>
      </c>
      <c r="B298" s="2" t="s">
        <v>53</v>
      </c>
      <c r="C298"/>
      <c r="D298" s="6">
        <f aca="true" t="shared" si="69" ref="D298:N298">D139-C56*D218</f>
        <v>4.713818095238064</v>
      </c>
      <c r="E298" s="6">
        <f t="shared" si="69"/>
        <v>-22.170591709135206</v>
      </c>
      <c r="F298" s="6">
        <f t="shared" si="69"/>
        <v>-18.58029007940445</v>
      </c>
      <c r="G298" s="6">
        <f t="shared" si="69"/>
        <v>49.44953635182996</v>
      </c>
      <c r="H298" s="6">
        <f t="shared" si="69"/>
        <v>28.003161690995256</v>
      </c>
      <c r="I298" s="6">
        <f t="shared" si="69"/>
        <v>111.11606081555978</v>
      </c>
      <c r="J298" s="6">
        <f t="shared" si="69"/>
        <v>-100.9407811808581</v>
      </c>
      <c r="K298" s="6">
        <f t="shared" si="69"/>
        <v>121.26755850429886</v>
      </c>
      <c r="L298" s="6">
        <f t="shared" si="69"/>
        <v>-9.661426363237815</v>
      </c>
      <c r="M298" s="6">
        <f t="shared" si="69"/>
        <v>-102.96967369006913</v>
      </c>
      <c r="N298" s="6">
        <f t="shared" si="69"/>
        <v>122.9046371596663</v>
      </c>
      <c r="O298" s="2"/>
    </row>
    <row r="299" spans="1:15" ht="12.75">
      <c r="A299" s="2">
        <v>42</v>
      </c>
      <c r="B299" s="2" t="s">
        <v>54</v>
      </c>
      <c r="C299"/>
      <c r="D299" s="6">
        <f aca="true" t="shared" si="70" ref="D299:N299">D140-C57*D219</f>
        <v>73.59978003178402</v>
      </c>
      <c r="E299" s="6">
        <f t="shared" si="70"/>
        <v>-45.892126511581104</v>
      </c>
      <c r="F299" s="6">
        <f t="shared" si="70"/>
        <v>24.718285068382272</v>
      </c>
      <c r="G299" s="6">
        <f t="shared" si="70"/>
        <v>93.54448513482811</v>
      </c>
      <c r="H299" s="6">
        <f t="shared" si="70"/>
        <v>-155.01327473100122</v>
      </c>
      <c r="I299" s="6">
        <f t="shared" si="70"/>
        <v>63.440968546153854</v>
      </c>
      <c r="J299" s="6">
        <f t="shared" si="70"/>
        <v>-12.155549247460385</v>
      </c>
      <c r="K299" s="6">
        <f t="shared" si="70"/>
        <v>-175.6869180741962</v>
      </c>
      <c r="L299" s="6">
        <f t="shared" si="70"/>
        <v>118.45755769979178</v>
      </c>
      <c r="M299" s="6">
        <f t="shared" si="70"/>
        <v>77.09851628019787</v>
      </c>
      <c r="N299" s="6">
        <f t="shared" si="70"/>
        <v>121.89260741613336</v>
      </c>
      <c r="O299" s="2"/>
    </row>
    <row r="300" spans="1:15" ht="12.75">
      <c r="A300" s="2">
        <v>43</v>
      </c>
      <c r="B300" s="2" t="s">
        <v>55</v>
      </c>
      <c r="C300"/>
      <c r="D300" s="6">
        <f aca="true" t="shared" si="71" ref="D300:N300">D141-C58*D220</f>
        <v>29.698679249074736</v>
      </c>
      <c r="E300" s="6">
        <f t="shared" si="71"/>
        <v>-42.2845100378321</v>
      </c>
      <c r="F300" s="6">
        <f t="shared" si="71"/>
        <v>-17.892758702751586</v>
      </c>
      <c r="G300" s="6">
        <f t="shared" si="71"/>
        <v>-11.408878262969228</v>
      </c>
      <c r="H300" s="6">
        <f t="shared" si="71"/>
        <v>104.45078458814534</v>
      </c>
      <c r="I300" s="6">
        <f t="shared" si="71"/>
        <v>128.55704443733947</v>
      </c>
      <c r="J300" s="6">
        <f t="shared" si="71"/>
        <v>-216.46347100121</v>
      </c>
      <c r="K300" s="6">
        <f t="shared" si="71"/>
        <v>-199.10942694373392</v>
      </c>
      <c r="L300" s="6">
        <f t="shared" si="71"/>
        <v>92.92065163128072</v>
      </c>
      <c r="M300" s="6">
        <f t="shared" si="71"/>
        <v>-166.47366253747148</v>
      </c>
      <c r="N300" s="6">
        <f t="shared" si="71"/>
        <v>150.61727663894123</v>
      </c>
      <c r="O300" s="2"/>
    </row>
    <row r="301" spans="1:15" ht="12.75">
      <c r="A301" s="2">
        <v>44</v>
      </c>
      <c r="B301" s="2" t="s">
        <v>56</v>
      </c>
      <c r="C301"/>
      <c r="D301" s="6">
        <f aca="true" t="shared" si="72" ref="D301:N301">D142-C59*D221</f>
        <v>47.76104113121522</v>
      </c>
      <c r="E301" s="6">
        <f t="shared" si="72"/>
        <v>-9.005237206557368</v>
      </c>
      <c r="F301" s="6">
        <f t="shared" si="72"/>
        <v>-5.136944520893991</v>
      </c>
      <c r="G301" s="6">
        <f t="shared" si="72"/>
        <v>19.96509460687959</v>
      </c>
      <c r="H301" s="6">
        <f t="shared" si="72"/>
        <v>102.00677680253166</v>
      </c>
      <c r="I301" s="6">
        <f t="shared" si="72"/>
        <v>105.39828693970327</v>
      </c>
      <c r="J301" s="6">
        <f t="shared" si="72"/>
        <v>-42.4579690530856</v>
      </c>
      <c r="K301" s="6">
        <f t="shared" si="72"/>
        <v>-98.09324512555976</v>
      </c>
      <c r="L301" s="6">
        <f t="shared" si="72"/>
        <v>2.1046639950861206</v>
      </c>
      <c r="M301" s="6">
        <f t="shared" si="72"/>
        <v>15.31899016280132</v>
      </c>
      <c r="N301" s="6">
        <f t="shared" si="72"/>
        <v>34.729046283907266</v>
      </c>
      <c r="O301" s="2"/>
    </row>
    <row r="302" spans="1:15" ht="12.75">
      <c r="A302" s="2">
        <v>45</v>
      </c>
      <c r="B302" s="2" t="s">
        <v>57</v>
      </c>
      <c r="C302"/>
      <c r="D302" s="6">
        <f aca="true" t="shared" si="73" ref="D302:N302">D143-C60*D222</f>
        <v>30.216209916267967</v>
      </c>
      <c r="E302" s="6">
        <f t="shared" si="73"/>
        <v>-24.375166262068966</v>
      </c>
      <c r="F302" s="6">
        <f t="shared" si="73"/>
        <v>-136.39645905666106</v>
      </c>
      <c r="G302" s="6">
        <f t="shared" si="73"/>
        <v>56.075675816618904</v>
      </c>
      <c r="H302" s="6">
        <f t="shared" si="73"/>
        <v>328.4277489442623</v>
      </c>
      <c r="I302" s="6">
        <f t="shared" si="73"/>
        <v>-81.2096736728204</v>
      </c>
      <c r="J302" s="6">
        <f t="shared" si="73"/>
        <v>-182.9486271112089</v>
      </c>
      <c r="K302" s="6">
        <f t="shared" si="73"/>
        <v>19.800746097788178</v>
      </c>
      <c r="L302" s="6">
        <f t="shared" si="73"/>
        <v>-63.115595015683276</v>
      </c>
      <c r="M302" s="6">
        <f t="shared" si="73"/>
        <v>-104.99648915195172</v>
      </c>
      <c r="N302" s="6">
        <f t="shared" si="73"/>
        <v>60.210471147912415</v>
      </c>
      <c r="O302" s="2"/>
    </row>
    <row r="303" spans="1:15" ht="12.75">
      <c r="A303" s="2">
        <v>46</v>
      </c>
      <c r="B303" s="2" t="s">
        <v>58</v>
      </c>
      <c r="C303"/>
      <c r="D303" s="6">
        <f aca="true" t="shared" si="74" ref="D303:N303">D144-C61*D223</f>
        <v>4.222688478491311</v>
      </c>
      <c r="E303" s="6">
        <f t="shared" si="74"/>
        <v>28.748428867461662</v>
      </c>
      <c r="F303" s="6">
        <f t="shared" si="74"/>
        <v>-7.659552935576613</v>
      </c>
      <c r="G303" s="6">
        <f t="shared" si="74"/>
        <v>-10.99943893799356</v>
      </c>
      <c r="H303" s="6">
        <f t="shared" si="74"/>
        <v>44.44480961774853</v>
      </c>
      <c r="I303" s="6">
        <f t="shared" si="74"/>
        <v>-24.282883309215556</v>
      </c>
      <c r="J303" s="6">
        <f t="shared" si="74"/>
        <v>-1.1840599330256332</v>
      </c>
      <c r="K303" s="6">
        <f t="shared" si="74"/>
        <v>-266.0414716346983</v>
      </c>
      <c r="L303" s="6">
        <f t="shared" si="74"/>
        <v>18.638188503612252</v>
      </c>
      <c r="M303" s="6">
        <f t="shared" si="74"/>
        <v>-101.06900223819828</v>
      </c>
      <c r="N303" s="6">
        <f t="shared" si="74"/>
        <v>19.047128130246293</v>
      </c>
      <c r="O303" s="2"/>
    </row>
    <row r="304" spans="1:15" ht="12.75">
      <c r="A304" s="2">
        <v>47</v>
      </c>
      <c r="B304" s="2" t="s">
        <v>59</v>
      </c>
      <c r="C304"/>
      <c r="D304" s="6">
        <f aca="true" t="shared" si="75" ref="D304:N304">D145-C62*D224</f>
        <v>-16.377165957501273</v>
      </c>
      <c r="E304" s="6">
        <f t="shared" si="75"/>
        <v>241.50912916702586</v>
      </c>
      <c r="F304" s="6">
        <f t="shared" si="75"/>
        <v>-178.68926995101003</v>
      </c>
      <c r="G304" s="6">
        <f t="shared" si="75"/>
        <v>-86.38492799541244</v>
      </c>
      <c r="H304" s="6">
        <f t="shared" si="75"/>
        <v>46.21992046120735</v>
      </c>
      <c r="I304" s="6">
        <f t="shared" si="75"/>
        <v>17.63417004755219</v>
      </c>
      <c r="J304" s="6">
        <f t="shared" si="75"/>
        <v>102.48760649805965</v>
      </c>
      <c r="K304" s="6">
        <f t="shared" si="75"/>
        <v>-7.731838295369855</v>
      </c>
      <c r="L304" s="6">
        <f t="shared" si="75"/>
        <v>-88.21813059553631</v>
      </c>
      <c r="M304" s="6">
        <f t="shared" si="75"/>
        <v>-32.37821496</v>
      </c>
      <c r="N304" s="6">
        <f t="shared" si="75"/>
        <v>66.34591298480437</v>
      </c>
      <c r="O304" s="2"/>
    </row>
    <row r="305" spans="1:15" ht="12.75">
      <c r="A305" s="2">
        <v>48</v>
      </c>
      <c r="B305" s="2" t="s">
        <v>60</v>
      </c>
      <c r="C305"/>
      <c r="D305" s="6">
        <f aca="true" t="shared" si="76" ref="D305:N305">D146-C63*D225</f>
        <v>169.86918938775514</v>
      </c>
      <c r="E305" s="6">
        <f t="shared" si="76"/>
        <v>-74.00327971389645</v>
      </c>
      <c r="F305" s="6">
        <f t="shared" si="76"/>
        <v>-124.23210335501338</v>
      </c>
      <c r="G305" s="6">
        <f t="shared" si="76"/>
        <v>38.96145292207789</v>
      </c>
      <c r="H305" s="6">
        <f t="shared" si="76"/>
        <v>244.27485747987635</v>
      </c>
      <c r="I305" s="6">
        <f t="shared" si="76"/>
        <v>91.56274094883003</v>
      </c>
      <c r="J305" s="6">
        <f t="shared" si="76"/>
        <v>-343.2269608303076</v>
      </c>
      <c r="K305" s="6">
        <f t="shared" si="76"/>
        <v>-189.87536876533866</v>
      </c>
      <c r="L305" s="6">
        <f t="shared" si="76"/>
        <v>-0.9041057401155079</v>
      </c>
      <c r="M305" s="6">
        <f t="shared" si="76"/>
        <v>59.08032958591391</v>
      </c>
      <c r="N305" s="6">
        <f t="shared" si="76"/>
        <v>5.589372085797127</v>
      </c>
      <c r="O305" s="2"/>
    </row>
    <row r="306" spans="1:15" ht="12.75">
      <c r="A306" s="2">
        <v>49</v>
      </c>
      <c r="B306" s="2" t="s">
        <v>61</v>
      </c>
      <c r="C306"/>
      <c r="D306" s="6">
        <f aca="true" t="shared" si="77" ref="D306:N306">D147-C64*D226</f>
        <v>-12.594532029667795</v>
      </c>
      <c r="E306" s="6">
        <f t="shared" si="77"/>
        <v>-8.490207652842699</v>
      </c>
      <c r="F306" s="6">
        <f t="shared" si="77"/>
        <v>26.583111555709348</v>
      </c>
      <c r="G306" s="6">
        <f t="shared" si="77"/>
        <v>27.457977184737604</v>
      </c>
      <c r="H306" s="6">
        <f t="shared" si="77"/>
        <v>77.69540250966665</v>
      </c>
      <c r="I306" s="6">
        <f t="shared" si="77"/>
        <v>128.92646800477763</v>
      </c>
      <c r="J306" s="6">
        <f t="shared" si="77"/>
        <v>-70.95559497689692</v>
      </c>
      <c r="K306" s="6">
        <f t="shared" si="77"/>
        <v>-81.06699877827543</v>
      </c>
      <c r="L306" s="6">
        <f t="shared" si="77"/>
        <v>16.091171356455003</v>
      </c>
      <c r="M306" s="6">
        <f t="shared" si="77"/>
        <v>-32.450616763096946</v>
      </c>
      <c r="N306" s="6">
        <f t="shared" si="77"/>
        <v>17.24376901310043</v>
      </c>
      <c r="O306" s="2"/>
    </row>
    <row r="307" spans="1:15" ht="12.75">
      <c r="A307" s="2">
        <v>50</v>
      </c>
      <c r="B307" s="2" t="s">
        <v>62</v>
      </c>
      <c r="C307"/>
      <c r="D307" s="6">
        <f aca="true" t="shared" si="78" ref="D307:N307">D148-C65*D227</f>
        <v>-3.8709516191709876</v>
      </c>
      <c r="E307" s="6">
        <f t="shared" si="78"/>
        <v>-7.428938378821272</v>
      </c>
      <c r="F307" s="6">
        <f t="shared" si="78"/>
        <v>-22.8859786051948</v>
      </c>
      <c r="G307" s="6">
        <f t="shared" si="78"/>
        <v>-5.092246445102213</v>
      </c>
      <c r="H307" s="6">
        <f t="shared" si="78"/>
        <v>-7.073448620125744</v>
      </c>
      <c r="I307" s="6">
        <f t="shared" si="78"/>
        <v>0.30902045982768744</v>
      </c>
      <c r="J307" s="6">
        <f t="shared" si="78"/>
        <v>-0.9898921604366474</v>
      </c>
      <c r="K307" s="6">
        <f t="shared" si="78"/>
        <v>-0.7926436060850753</v>
      </c>
      <c r="L307" s="6">
        <f t="shared" si="78"/>
        <v>-0.8054815170575307</v>
      </c>
      <c r="M307" s="6">
        <f t="shared" si="78"/>
        <v>-28.796131104758476</v>
      </c>
      <c r="N307" s="6">
        <f t="shared" si="78"/>
        <v>167.27641335687932</v>
      </c>
      <c r="O307" s="2"/>
    </row>
    <row r="308" spans="1:15" ht="12.75">
      <c r="A308" s="2">
        <v>51</v>
      </c>
      <c r="B308" s="2" t="s">
        <v>63</v>
      </c>
      <c r="C308"/>
      <c r="D308" s="6">
        <f aca="true" t="shared" si="79" ref="D308:N308">D149-C66*D228</f>
        <v>15.19142919783436</v>
      </c>
      <c r="E308" s="6">
        <f t="shared" si="79"/>
        <v>-5.45367355260718</v>
      </c>
      <c r="F308" s="6">
        <f t="shared" si="79"/>
        <v>0.2680392677574357</v>
      </c>
      <c r="G308" s="6">
        <f t="shared" si="79"/>
        <v>-3.945643014959517</v>
      </c>
      <c r="H308" s="6">
        <f t="shared" si="79"/>
        <v>0.2291744217054248</v>
      </c>
      <c r="I308" s="6">
        <f t="shared" si="79"/>
        <v>5.923859314885226</v>
      </c>
      <c r="J308" s="6">
        <f t="shared" si="79"/>
        <v>23.233114774357247</v>
      </c>
      <c r="K308" s="6">
        <f t="shared" si="79"/>
        <v>7.108899353731344</v>
      </c>
      <c r="L308" s="6">
        <f t="shared" si="79"/>
        <v>25.99318465088572</v>
      </c>
      <c r="M308" s="6">
        <f t="shared" si="79"/>
        <v>12.037084865808929</v>
      </c>
      <c r="N308" s="6">
        <f t="shared" si="79"/>
        <v>80.93843871982631</v>
      </c>
      <c r="O308" s="2"/>
    </row>
    <row r="309" spans="1:15" ht="12.75">
      <c r="A309" s="2">
        <v>52</v>
      </c>
      <c r="B309" s="2" t="s">
        <v>64</v>
      </c>
      <c r="C309"/>
      <c r="D309" s="6">
        <f aca="true" t="shared" si="80" ref="D309:N309">D150-C67*D229</f>
        <v>6.481844662991503</v>
      </c>
      <c r="E309" s="6">
        <f t="shared" si="80"/>
        <v>2.5529205286714562</v>
      </c>
      <c r="F309" s="6">
        <f t="shared" si="80"/>
        <v>-26.25130557717848</v>
      </c>
      <c r="G309" s="6">
        <f t="shared" si="80"/>
        <v>5.829442948182344</v>
      </c>
      <c r="H309" s="6">
        <f t="shared" si="80"/>
        <v>0.5241046603654125</v>
      </c>
      <c r="I309" s="6">
        <f t="shared" si="80"/>
        <v>9.635945103155377</v>
      </c>
      <c r="J309" s="6">
        <f t="shared" si="80"/>
        <v>12.871085387209032</v>
      </c>
      <c r="K309" s="6">
        <f t="shared" si="80"/>
        <v>-27.31481706746459</v>
      </c>
      <c r="L309" s="6">
        <f t="shared" si="80"/>
        <v>0.510747825000001</v>
      </c>
      <c r="M309" s="6">
        <f t="shared" si="80"/>
        <v>125.20602932791806</v>
      </c>
      <c r="N309" s="6">
        <f t="shared" si="80"/>
        <v>-29.54395236474083</v>
      </c>
      <c r="O309" s="2"/>
    </row>
    <row r="310" spans="1:15" ht="12.75">
      <c r="A310" s="2">
        <v>53</v>
      </c>
      <c r="B310" s="2" t="s">
        <v>65</v>
      </c>
      <c r="C310"/>
      <c r="D310" s="6">
        <f aca="true" t="shared" si="81" ref="D310:N310">D151-C68*D230</f>
        <v>-9.554723950924618</v>
      </c>
      <c r="E310" s="6">
        <f t="shared" si="81"/>
        <v>-8.578367752854504</v>
      </c>
      <c r="F310" s="6">
        <f t="shared" si="81"/>
        <v>-2.095826553520803</v>
      </c>
      <c r="G310" s="6">
        <f t="shared" si="81"/>
        <v>31.805064555669055</v>
      </c>
      <c r="H310" s="6">
        <f t="shared" si="81"/>
        <v>70.16996126959415</v>
      </c>
      <c r="I310" s="6">
        <f t="shared" si="81"/>
        <v>56.677446310085195</v>
      </c>
      <c r="J310" s="6">
        <f t="shared" si="81"/>
        <v>-12.768785131849697</v>
      </c>
      <c r="K310" s="6">
        <f t="shared" si="81"/>
        <v>-89.58588859090214</v>
      </c>
      <c r="L310" s="6">
        <f t="shared" si="81"/>
        <v>-16.708734265902496</v>
      </c>
      <c r="M310" s="6">
        <f t="shared" si="81"/>
        <v>12.199079906799724</v>
      </c>
      <c r="N310" s="6">
        <f t="shared" si="81"/>
        <v>54.27306044997687</v>
      </c>
      <c r="O310" s="2"/>
    </row>
    <row r="311" spans="1:15" ht="12.75">
      <c r="A311" s="2">
        <v>54</v>
      </c>
      <c r="B311" s="2" t="s">
        <v>66</v>
      </c>
      <c r="C311"/>
      <c r="D311" s="6">
        <f aca="true" t="shared" si="82" ref="D311:N311">D152-C69*D231</f>
        <v>14.804282843641232</v>
      </c>
      <c r="E311" s="6">
        <f t="shared" si="82"/>
        <v>31.913434876038885</v>
      </c>
      <c r="F311" s="6">
        <f t="shared" si="82"/>
        <v>5.902280054079416</v>
      </c>
      <c r="G311" s="6">
        <f t="shared" si="82"/>
        <v>83.04857659059192</v>
      </c>
      <c r="H311" s="6">
        <f t="shared" si="82"/>
        <v>87.36865718134888</v>
      </c>
      <c r="I311" s="6">
        <f t="shared" si="82"/>
        <v>-105.21896149338032</v>
      </c>
      <c r="J311" s="6">
        <f t="shared" si="82"/>
        <v>-81.52184754988834</v>
      </c>
      <c r="K311" s="6">
        <f t="shared" si="82"/>
        <v>-34.753466134634934</v>
      </c>
      <c r="L311" s="6">
        <f t="shared" si="82"/>
        <v>31.172972148407545</v>
      </c>
      <c r="M311" s="6">
        <f t="shared" si="82"/>
        <v>19.766986786232057</v>
      </c>
      <c r="N311" s="6">
        <f t="shared" si="82"/>
        <v>52.899582864949586</v>
      </c>
      <c r="O311" s="2"/>
    </row>
    <row r="312" spans="1:15" ht="12.75">
      <c r="A312" s="2">
        <v>55</v>
      </c>
      <c r="B312" s="2" t="s">
        <v>67</v>
      </c>
      <c r="C312"/>
      <c r="D312" s="6">
        <f aca="true" t="shared" si="83" ref="D312:N312">D153-C70*D232</f>
        <v>48.77652854374308</v>
      </c>
      <c r="E312" s="6">
        <f t="shared" si="83"/>
        <v>-4.439600916303711</v>
      </c>
      <c r="F312" s="6">
        <f t="shared" si="83"/>
        <v>-83.04424233836276</v>
      </c>
      <c r="G312" s="6">
        <f t="shared" si="83"/>
        <v>1.627879567474043</v>
      </c>
      <c r="H312" s="6">
        <f t="shared" si="83"/>
        <v>4.437277899484162</v>
      </c>
      <c r="I312" s="6">
        <f t="shared" si="83"/>
        <v>-34.10326490977863</v>
      </c>
      <c r="J312" s="6">
        <f t="shared" si="83"/>
        <v>-26.402144052007106</v>
      </c>
      <c r="K312" s="6">
        <f t="shared" si="83"/>
        <v>-1.6631532588085154</v>
      </c>
      <c r="L312" s="6">
        <f t="shared" si="83"/>
        <v>31.481561656226425</v>
      </c>
      <c r="M312" s="6">
        <f t="shared" si="83"/>
        <v>19.489537949302925</v>
      </c>
      <c r="N312" s="6">
        <f t="shared" si="83"/>
        <v>69.46218140223138</v>
      </c>
      <c r="O312" s="2"/>
    </row>
    <row r="313" spans="1:15" ht="12.75">
      <c r="A313" s="2">
        <v>56</v>
      </c>
      <c r="B313" s="2" t="s">
        <v>68</v>
      </c>
      <c r="C313"/>
      <c r="D313" s="6">
        <f aca="true" t="shared" si="84" ref="D313:N313">D154-C71*D233</f>
        <v>24.491655156381537</v>
      </c>
      <c r="E313" s="6">
        <f t="shared" si="84"/>
        <v>-35.74921550626706</v>
      </c>
      <c r="F313" s="6">
        <f t="shared" si="84"/>
        <v>-0.14884208545246835</v>
      </c>
      <c r="G313" s="6">
        <f t="shared" si="84"/>
        <v>47.94880290202091</v>
      </c>
      <c r="H313" s="6">
        <f t="shared" si="84"/>
        <v>122.36013268936964</v>
      </c>
      <c r="I313" s="6">
        <f t="shared" si="84"/>
        <v>-114.22677146038934</v>
      </c>
      <c r="J313" s="6">
        <f t="shared" si="84"/>
        <v>1.360742590249039</v>
      </c>
      <c r="K313" s="6">
        <f t="shared" si="84"/>
        <v>-127.84505940985731</v>
      </c>
      <c r="L313" s="6">
        <f t="shared" si="84"/>
        <v>8.397952367765242</v>
      </c>
      <c r="M313" s="6">
        <f t="shared" si="84"/>
        <v>-9.41358986560541</v>
      </c>
      <c r="N313" s="6">
        <f t="shared" si="84"/>
        <v>14.844463633396535</v>
      </c>
      <c r="O313" s="2"/>
    </row>
    <row r="314" spans="1:15" ht="12.75">
      <c r="A314" s="2">
        <v>57</v>
      </c>
      <c r="B314" s="2" t="s">
        <v>69</v>
      </c>
      <c r="C314"/>
      <c r="D314" s="6">
        <f aca="true" t="shared" si="85" ref="D314:N314">D155-C72*D234</f>
        <v>13.320979425887264</v>
      </c>
      <c r="E314" s="6">
        <f t="shared" si="85"/>
        <v>-6.162518408670529</v>
      </c>
      <c r="F314" s="6">
        <f t="shared" si="85"/>
        <v>-39.72702302818057</v>
      </c>
      <c r="G314" s="6">
        <f t="shared" si="85"/>
        <v>-5.297836231884057</v>
      </c>
      <c r="H314" s="6">
        <f t="shared" si="85"/>
        <v>16.452896960525077</v>
      </c>
      <c r="I314" s="6">
        <f t="shared" si="85"/>
        <v>19.810853254528425</v>
      </c>
      <c r="J314" s="6">
        <f t="shared" si="85"/>
        <v>-51.168643950854594</v>
      </c>
      <c r="K314" s="6">
        <f t="shared" si="85"/>
        <v>29.415883436998534</v>
      </c>
      <c r="L314" s="6">
        <f t="shared" si="85"/>
        <v>36.355264578621316</v>
      </c>
      <c r="M314" s="6">
        <f t="shared" si="85"/>
        <v>28.731185801138434</v>
      </c>
      <c r="N314" s="6">
        <f t="shared" si="85"/>
        <v>31.85400141214629</v>
      </c>
      <c r="O314" s="2"/>
    </row>
    <row r="315" spans="1:15" ht="12.75">
      <c r="A315" s="2">
        <v>58</v>
      </c>
      <c r="B315" s="2" t="s">
        <v>70</v>
      </c>
      <c r="C315"/>
      <c r="D315" s="6">
        <f aca="true" t="shared" si="86" ref="D315:N315">D156-C73*D235</f>
        <v>96.05895154997941</v>
      </c>
      <c r="E315" s="6">
        <f t="shared" si="86"/>
        <v>-36.57335836639366</v>
      </c>
      <c r="F315" s="6">
        <f t="shared" si="86"/>
        <v>-55.864503719963324</v>
      </c>
      <c r="G315" s="6">
        <f t="shared" si="86"/>
        <v>-61.41367882047054</v>
      </c>
      <c r="H315" s="6">
        <f t="shared" si="86"/>
        <v>12.07844708436299</v>
      </c>
      <c r="I315" s="6">
        <f t="shared" si="86"/>
        <v>204.0411576917087</v>
      </c>
      <c r="J315" s="6">
        <f t="shared" si="86"/>
        <v>-202.1305370426781</v>
      </c>
      <c r="K315" s="6">
        <f t="shared" si="86"/>
        <v>-67.67015915443486</v>
      </c>
      <c r="L315" s="6">
        <f t="shared" si="86"/>
        <v>-22.832953543653133</v>
      </c>
      <c r="M315" s="6">
        <f t="shared" si="86"/>
        <v>-3.9095883267791747</v>
      </c>
      <c r="N315" s="6">
        <f t="shared" si="86"/>
        <v>12.739510802336682</v>
      </c>
      <c r="O315" s="2"/>
    </row>
    <row r="316" spans="1:15" ht="12.75">
      <c r="A316" s="2">
        <v>59</v>
      </c>
      <c r="B316" s="2" t="s">
        <v>71</v>
      </c>
      <c r="C316"/>
      <c r="D316" s="6">
        <f aca="true" t="shared" si="87" ref="D316:N316">D157-C74*D236</f>
        <v>-2.9436821967241196</v>
      </c>
      <c r="E316" s="6">
        <f t="shared" si="87"/>
        <v>1.867517380727522</v>
      </c>
      <c r="F316" s="6">
        <f t="shared" si="87"/>
        <v>1.2241223241026455</v>
      </c>
      <c r="G316" s="6">
        <f t="shared" si="87"/>
        <v>-6.915781944588025</v>
      </c>
      <c r="H316" s="6">
        <f t="shared" si="87"/>
        <v>20.26693660717202</v>
      </c>
      <c r="I316" s="6">
        <f t="shared" si="87"/>
        <v>131.12478443901898</v>
      </c>
      <c r="J316" s="6">
        <f t="shared" si="87"/>
        <v>-61.83670706520513</v>
      </c>
      <c r="K316" s="6">
        <f t="shared" si="87"/>
        <v>51.500779492577706</v>
      </c>
      <c r="L316" s="6">
        <f t="shared" si="87"/>
        <v>-317.7096389440671</v>
      </c>
      <c r="M316" s="6">
        <f t="shared" si="87"/>
        <v>-126.64969530737872</v>
      </c>
      <c r="N316" s="6">
        <f t="shared" si="87"/>
        <v>1.6957517919620084</v>
      </c>
      <c r="O316" s="2"/>
    </row>
    <row r="317" spans="1:15" ht="12.75">
      <c r="A317" s="2">
        <v>60</v>
      </c>
      <c r="B317" s="2" t="s">
        <v>72</v>
      </c>
      <c r="C317"/>
      <c r="D317" s="6">
        <f aca="true" t="shared" si="88" ref="D317:N317">D158-C75*D237</f>
        <v>-5.227540337420459</v>
      </c>
      <c r="E317" s="6">
        <f t="shared" si="88"/>
        <v>38.81845402359268</v>
      </c>
      <c r="F317" s="6">
        <f t="shared" si="88"/>
        <v>58.089018068657275</v>
      </c>
      <c r="G317" s="6">
        <f t="shared" si="88"/>
        <v>114.01701623091785</v>
      </c>
      <c r="H317" s="6">
        <f t="shared" si="88"/>
        <v>70.25934115299931</v>
      </c>
      <c r="I317" s="6">
        <f t="shared" si="88"/>
        <v>-99.82427189527411</v>
      </c>
      <c r="J317" s="6">
        <f t="shared" si="88"/>
        <v>-81.82486793966368</v>
      </c>
      <c r="K317" s="6">
        <f t="shared" si="88"/>
        <v>-71.6559030193381</v>
      </c>
      <c r="L317" s="6">
        <f t="shared" si="88"/>
        <v>-57.33855083594405</v>
      </c>
      <c r="M317" s="6">
        <f t="shared" si="88"/>
        <v>-78.2246291028105</v>
      </c>
      <c r="N317" s="6">
        <f t="shared" si="88"/>
        <v>47.187518671814374</v>
      </c>
      <c r="O317" s="2"/>
    </row>
    <row r="318" spans="1:15" ht="12.75">
      <c r="A318" s="2">
        <v>61</v>
      </c>
      <c r="B318" s="2" t="s">
        <v>73</v>
      </c>
      <c r="C318"/>
      <c r="D318" s="6">
        <f aca="true" t="shared" si="89" ref="D318:N318">D159-C76*D238</f>
        <v>11.141873091927298</v>
      </c>
      <c r="E318" s="6">
        <f t="shared" si="89"/>
        <v>2.3775356324955372</v>
      </c>
      <c r="F318" s="6">
        <f t="shared" si="89"/>
        <v>-38.96472030415244</v>
      </c>
      <c r="G318" s="6">
        <f t="shared" si="89"/>
        <v>16.243127224455502</v>
      </c>
      <c r="H318" s="6">
        <f t="shared" si="89"/>
        <v>39.36485093283821</v>
      </c>
      <c r="I318" s="6">
        <f t="shared" si="89"/>
        <v>-23.94251210178483</v>
      </c>
      <c r="J318" s="6">
        <f t="shared" si="89"/>
        <v>-38.18597369242092</v>
      </c>
      <c r="K318" s="6">
        <f t="shared" si="89"/>
        <v>-15.660838514046798</v>
      </c>
      <c r="L318" s="6">
        <f t="shared" si="89"/>
        <v>35.11671113602871</v>
      </c>
      <c r="M318" s="6">
        <f t="shared" si="89"/>
        <v>-0.1438078458519989</v>
      </c>
      <c r="N318" s="6">
        <f t="shared" si="89"/>
        <v>5.983721237632263</v>
      </c>
      <c r="O318" s="2"/>
    </row>
    <row r="319" spans="1:15" ht="12.75">
      <c r="A319" s="2">
        <v>62</v>
      </c>
      <c r="B319" s="2" t="s">
        <v>74</v>
      </c>
      <c r="C319"/>
      <c r="D319" s="6">
        <f aca="true" t="shared" si="90" ref="D319:N319">D160-C77*D239</f>
        <v>28.9584594427439</v>
      </c>
      <c r="E319" s="6">
        <f t="shared" si="90"/>
        <v>28.879754528010473</v>
      </c>
      <c r="F319" s="6">
        <f t="shared" si="90"/>
        <v>-29.43577111671415</v>
      </c>
      <c r="G319" s="6">
        <f t="shared" si="90"/>
        <v>88.87422057711454</v>
      </c>
      <c r="H319" s="6">
        <f t="shared" si="90"/>
        <v>27.641131918674283</v>
      </c>
      <c r="I319" s="6">
        <f t="shared" si="90"/>
        <v>106.2044950708492</v>
      </c>
      <c r="J319" s="6">
        <f t="shared" si="90"/>
        <v>-182.44851028635026</v>
      </c>
      <c r="K319" s="6">
        <f t="shared" si="90"/>
        <v>-53.941216059176554</v>
      </c>
      <c r="L319" s="6">
        <f t="shared" si="90"/>
        <v>68.0894603903632</v>
      </c>
      <c r="M319" s="6">
        <f t="shared" si="90"/>
        <v>-131.79767413418105</v>
      </c>
      <c r="N319" s="6">
        <f t="shared" si="90"/>
        <v>1.1995231864802118</v>
      </c>
      <c r="O319" s="2"/>
    </row>
    <row r="320" spans="1:15" ht="12.75">
      <c r="A320" s="2">
        <v>63</v>
      </c>
      <c r="B320" s="2" t="s">
        <v>75</v>
      </c>
      <c r="C320"/>
      <c r="D320" s="6">
        <f aca="true" t="shared" si="91" ref="D320:N320">D161-C78*D240</f>
        <v>-30.393815073801782</v>
      </c>
      <c r="E320" s="6">
        <f t="shared" si="91"/>
        <v>0.0941108972159439</v>
      </c>
      <c r="F320" s="6">
        <f t="shared" si="91"/>
        <v>-21.128092102082515</v>
      </c>
      <c r="G320" s="6">
        <f t="shared" si="91"/>
        <v>60.737478522869345</v>
      </c>
      <c r="H320" s="6">
        <f t="shared" si="91"/>
        <v>11.991285153176856</v>
      </c>
      <c r="I320" s="6">
        <f t="shared" si="91"/>
        <v>-43.060993549403236</v>
      </c>
      <c r="J320" s="6">
        <f t="shared" si="91"/>
        <v>-8.021322945839247</v>
      </c>
      <c r="K320" s="6">
        <f t="shared" si="91"/>
        <v>-21.957329916099276</v>
      </c>
      <c r="L320" s="6">
        <f t="shared" si="91"/>
        <v>10.407904838277197</v>
      </c>
      <c r="M320" s="6">
        <f t="shared" si="91"/>
        <v>-24.040120809849377</v>
      </c>
      <c r="N320" s="6">
        <f t="shared" si="91"/>
        <v>3.070307621813688</v>
      </c>
      <c r="O320" s="2"/>
    </row>
    <row r="321" spans="1:15" ht="12.75">
      <c r="A321" s="2">
        <v>64</v>
      </c>
      <c r="B321" s="2" t="s">
        <v>76</v>
      </c>
      <c r="C321"/>
      <c r="D321" s="6">
        <f aca="true" t="shared" si="92" ref="D321:N321">D162-C79*D241</f>
        <v>12.372106227945924</v>
      </c>
      <c r="E321" s="6">
        <f t="shared" si="92"/>
        <v>-18.753893185507252</v>
      </c>
      <c r="F321" s="6">
        <f t="shared" si="92"/>
        <v>-22.210946896836724</v>
      </c>
      <c r="G321" s="6">
        <f t="shared" si="92"/>
        <v>-16.435636912637506</v>
      </c>
      <c r="H321" s="6">
        <f t="shared" si="92"/>
        <v>52.60861254004557</v>
      </c>
      <c r="I321" s="6">
        <f t="shared" si="92"/>
        <v>25.299097414285736</v>
      </c>
      <c r="J321" s="6">
        <f t="shared" si="92"/>
        <v>-104.00188005223318</v>
      </c>
      <c r="K321" s="6">
        <f t="shared" si="92"/>
        <v>-45.43994722218969</v>
      </c>
      <c r="L321" s="6">
        <f t="shared" si="92"/>
        <v>10.617485049990524</v>
      </c>
      <c r="M321" s="6">
        <f t="shared" si="92"/>
        <v>-23.79601497998305</v>
      </c>
      <c r="N321" s="6">
        <f t="shared" si="92"/>
        <v>-2.766803836923059</v>
      </c>
      <c r="O321" s="2"/>
    </row>
    <row r="322" spans="1:15" ht="12.75">
      <c r="A322" s="2">
        <v>65</v>
      </c>
      <c r="B322" s="2" t="s">
        <v>77</v>
      </c>
      <c r="C322"/>
      <c r="D322" s="6">
        <f aca="true" t="shared" si="93" ref="D322:N322">D163-C80*D242</f>
        <v>34.67795207428562</v>
      </c>
      <c r="E322" s="6">
        <f t="shared" si="93"/>
        <v>-33.71448614994452</v>
      </c>
      <c r="F322" s="6">
        <f t="shared" si="93"/>
        <v>-16.193578928244314</v>
      </c>
      <c r="G322" s="6">
        <f t="shared" si="93"/>
        <v>11.937098690724909</v>
      </c>
      <c r="H322" s="6">
        <f t="shared" si="93"/>
        <v>5.241010096173846</v>
      </c>
      <c r="I322" s="6">
        <f t="shared" si="93"/>
        <v>201.48369621674465</v>
      </c>
      <c r="J322" s="6">
        <f t="shared" si="93"/>
        <v>-147.88507101353127</v>
      </c>
      <c r="K322" s="6">
        <f t="shared" si="93"/>
        <v>43.21949394425398</v>
      </c>
      <c r="L322" s="6">
        <f t="shared" si="93"/>
        <v>-225.77323457458235</v>
      </c>
      <c r="M322" s="6">
        <f t="shared" si="93"/>
        <v>-293.09596253426014</v>
      </c>
      <c r="N322" s="6">
        <f t="shared" si="93"/>
        <v>35.60842025713524</v>
      </c>
      <c r="O322" s="2"/>
    </row>
    <row r="323" spans="1:15" ht="12.75">
      <c r="A323" s="2">
        <v>66</v>
      </c>
      <c r="B323" s="2" t="s">
        <v>78</v>
      </c>
      <c r="C323"/>
      <c r="D323" s="6">
        <f aca="true" t="shared" si="94" ref="D323:N323">D164-C81*D243</f>
        <v>-200.33255476401177</v>
      </c>
      <c r="E323" s="6">
        <f t="shared" si="94"/>
        <v>-180.2992229945565</v>
      </c>
      <c r="F323" s="6">
        <f t="shared" si="94"/>
        <v>5.663593702262432</v>
      </c>
      <c r="G323" s="6">
        <f t="shared" si="94"/>
        <v>-172.21735840415445</v>
      </c>
      <c r="H323" s="6">
        <f t="shared" si="94"/>
        <v>-79.74663439858257</v>
      </c>
      <c r="I323" s="6">
        <f t="shared" si="94"/>
        <v>197.3407115398057</v>
      </c>
      <c r="J323" s="6">
        <f t="shared" si="94"/>
        <v>25.20755087765798</v>
      </c>
      <c r="K323" s="6">
        <f t="shared" si="94"/>
        <v>19.288026134658555</v>
      </c>
      <c r="L323" s="6">
        <f t="shared" si="94"/>
        <v>-3.929574702441215</v>
      </c>
      <c r="M323" s="6">
        <f t="shared" si="94"/>
        <v>-57.7437036108649</v>
      </c>
      <c r="N323" s="6">
        <f t="shared" si="94"/>
        <v>9.828120089283974</v>
      </c>
      <c r="O323" s="2"/>
    </row>
    <row r="324" spans="1:15" ht="12.75">
      <c r="A324" s="2">
        <v>67</v>
      </c>
      <c r="B324" s="2" t="s">
        <v>79</v>
      </c>
      <c r="C324"/>
      <c r="D324" s="6">
        <f aca="true" t="shared" si="95" ref="D324:N324">D165-C82*D244</f>
        <v>-2.0107165</v>
      </c>
      <c r="E324" s="6">
        <f t="shared" si="95"/>
        <v>-1.3251199</v>
      </c>
      <c r="F324" s="6">
        <f t="shared" si="95"/>
        <v>-1.9532058</v>
      </c>
      <c r="G324" s="6">
        <f t="shared" si="95"/>
        <v>10.833834374999999</v>
      </c>
      <c r="H324" s="6">
        <f t="shared" si="95"/>
        <v>-17.48299055595668</v>
      </c>
      <c r="I324" s="6">
        <f t="shared" si="95"/>
        <v>47.46086380944533</v>
      </c>
      <c r="J324" s="6">
        <f t="shared" si="95"/>
        <v>-31.817936552422907</v>
      </c>
      <c r="K324" s="6">
        <f t="shared" si="95"/>
        <v>-38.563098365271294</v>
      </c>
      <c r="L324" s="6">
        <f t="shared" si="95"/>
        <v>-18.929737819720884</v>
      </c>
      <c r="M324" s="6">
        <f t="shared" si="95"/>
        <v>-9.589042028965512</v>
      </c>
      <c r="N324" s="6">
        <f t="shared" si="95"/>
        <v>-8.317193466666662</v>
      </c>
      <c r="O324" s="2"/>
    </row>
    <row r="325" spans="1:15" ht="12.75">
      <c r="A325" s="2">
        <v>68</v>
      </c>
      <c r="B325" s="2" t="s">
        <v>80</v>
      </c>
      <c r="C325"/>
      <c r="D325" s="6">
        <f aca="true" t="shared" si="96" ref="D325:N325">D166-C83*D245</f>
        <v>-0.4041891176470602</v>
      </c>
      <c r="E325" s="6">
        <f t="shared" si="96"/>
        <v>4.833704603339913</v>
      </c>
      <c r="F325" s="6">
        <f t="shared" si="96"/>
        <v>-12.264084043906905</v>
      </c>
      <c r="G325" s="6">
        <f t="shared" si="96"/>
        <v>1.5292658812446345</v>
      </c>
      <c r="H325" s="6">
        <f t="shared" si="96"/>
        <v>8.311398519626168</v>
      </c>
      <c r="I325" s="6">
        <f t="shared" si="96"/>
        <v>8.796523110852299</v>
      </c>
      <c r="J325" s="6">
        <f t="shared" si="96"/>
        <v>-2.5119787571349326</v>
      </c>
      <c r="K325" s="6">
        <f t="shared" si="96"/>
        <v>-4.245171692943673</v>
      </c>
      <c r="L325" s="6">
        <f t="shared" si="96"/>
        <v>0.47461328874534336</v>
      </c>
      <c r="M325" s="6">
        <f t="shared" si="96"/>
        <v>-0.7372906646822681</v>
      </c>
      <c r="N325" s="6">
        <f t="shared" si="96"/>
        <v>8.903725418113964</v>
      </c>
      <c r="O325" s="2"/>
    </row>
    <row r="326" spans="1:15" ht="12.75">
      <c r="A326" s="2">
        <v>69</v>
      </c>
      <c r="B326" s="2" t="s">
        <v>81</v>
      </c>
      <c r="C326"/>
      <c r="D326" s="6">
        <f aca="true" t="shared" si="97" ref="D326:N326">D167-C84*D246</f>
        <v>-4.3194190140845095</v>
      </c>
      <c r="E326" s="6">
        <f t="shared" si="97"/>
        <v>18.02866304252658</v>
      </c>
      <c r="F326" s="6">
        <f t="shared" si="97"/>
        <v>-14.723073982608698</v>
      </c>
      <c r="G326" s="6">
        <f t="shared" si="97"/>
        <v>11.65664721728399</v>
      </c>
      <c r="H326" s="6">
        <f t="shared" si="97"/>
        <v>2.0008881650130554</v>
      </c>
      <c r="I326" s="6">
        <f t="shared" si="97"/>
        <v>5.808310351831345</v>
      </c>
      <c r="J326" s="6">
        <f t="shared" si="97"/>
        <v>-42.11573348237895</v>
      </c>
      <c r="K326" s="6">
        <f t="shared" si="97"/>
        <v>-17.119590612478124</v>
      </c>
      <c r="L326" s="6">
        <f t="shared" si="97"/>
        <v>0.010969644402432976</v>
      </c>
      <c r="M326" s="6">
        <f t="shared" si="97"/>
        <v>-1.8695151075990337</v>
      </c>
      <c r="N326" s="6">
        <f t="shared" si="97"/>
        <v>4.47816945722651</v>
      </c>
      <c r="O326" s="2"/>
    </row>
    <row r="327" spans="1:15" ht="12.75">
      <c r="A327" s="2">
        <v>70</v>
      </c>
      <c r="B327" s="2" t="s">
        <v>82</v>
      </c>
      <c r="C327"/>
      <c r="D327" s="6">
        <f aca="true" t="shared" si="98" ref="D327:N327">D168-C85*D247</f>
        <v>-0.47126883172980805</v>
      </c>
      <c r="E327" s="6">
        <f t="shared" si="98"/>
        <v>-0.8157358043416245</v>
      </c>
      <c r="F327" s="6">
        <f t="shared" si="98"/>
        <v>-0.6847978737617775</v>
      </c>
      <c r="G327" s="6">
        <f t="shared" si="98"/>
        <v>6.70185291558416</v>
      </c>
      <c r="H327" s="6">
        <f t="shared" si="98"/>
        <v>27.30225339885033</v>
      </c>
      <c r="I327" s="6">
        <f t="shared" si="98"/>
        <v>17.516552294886438</v>
      </c>
      <c r="J327" s="6">
        <f t="shared" si="98"/>
        <v>-35.36696103109729</v>
      </c>
      <c r="K327" s="6">
        <f t="shared" si="98"/>
        <v>-10.639155036290646</v>
      </c>
      <c r="L327" s="6">
        <f t="shared" si="98"/>
        <v>2.3787020372343695</v>
      </c>
      <c r="M327" s="6">
        <f t="shared" si="98"/>
        <v>-6.432819725428802</v>
      </c>
      <c r="N327" s="6">
        <f t="shared" si="98"/>
        <v>5.6336039445978185</v>
      </c>
      <c r="O327" s="2"/>
    </row>
    <row r="328" spans="1:15" ht="12.75">
      <c r="A328" s="2">
        <v>71</v>
      </c>
      <c r="B328" s="2" t="s">
        <v>83</v>
      </c>
      <c r="C328"/>
      <c r="D328" s="6">
        <f aca="true" t="shared" si="99" ref="D328:N328">D169-C86*D248</f>
        <v>7.931803535498437</v>
      </c>
      <c r="E328" s="6">
        <f t="shared" si="99"/>
        <v>12.620627695333472</v>
      </c>
      <c r="F328" s="6">
        <f t="shared" si="99"/>
        <v>-10.596831788209753</v>
      </c>
      <c r="G328" s="6">
        <f t="shared" si="99"/>
        <v>-11.39980588813982</v>
      </c>
      <c r="H328" s="6">
        <f t="shared" si="99"/>
        <v>19.553787700914157</v>
      </c>
      <c r="I328" s="6">
        <f t="shared" si="99"/>
        <v>-8.24234812339355</v>
      </c>
      <c r="J328" s="6">
        <f t="shared" si="99"/>
        <v>-20.667059781191597</v>
      </c>
      <c r="K328" s="6">
        <f t="shared" si="99"/>
        <v>6.315182386788906</v>
      </c>
      <c r="L328" s="6">
        <f t="shared" si="99"/>
        <v>-22.43962101281915</v>
      </c>
      <c r="M328" s="6">
        <f t="shared" si="99"/>
        <v>-12.336008910942622</v>
      </c>
      <c r="N328" s="6">
        <f t="shared" si="99"/>
        <v>2.4475663530063905</v>
      </c>
      <c r="O328" s="2"/>
    </row>
    <row r="329" spans="1:15" ht="12.75">
      <c r="A329" s="2">
        <v>72</v>
      </c>
      <c r="B329" s="2" t="s">
        <v>84</v>
      </c>
      <c r="C329"/>
      <c r="D329" s="6">
        <f aca="true" t="shared" si="100" ref="D329:N329">D170-C87*D249</f>
        <v>-2.372934908293461</v>
      </c>
      <c r="E329" s="6">
        <f t="shared" si="100"/>
        <v>-0.6488696944908182</v>
      </c>
      <c r="F329" s="6">
        <f t="shared" si="100"/>
        <v>-2.0889648739107103</v>
      </c>
      <c r="G329" s="6">
        <f t="shared" si="100"/>
        <v>1.562949330767054</v>
      </c>
      <c r="H329" s="6">
        <f t="shared" si="100"/>
        <v>4.591119100478471</v>
      </c>
      <c r="I329" s="6">
        <f t="shared" si="100"/>
        <v>4.770969554007782</v>
      </c>
      <c r="J329" s="6">
        <f t="shared" si="100"/>
        <v>-4.5581088</v>
      </c>
      <c r="K329" s="6">
        <f t="shared" si="100"/>
        <v>-6.008533090501579</v>
      </c>
      <c r="L329" s="6">
        <f t="shared" si="100"/>
        <v>-3.304069102022248</v>
      </c>
      <c r="M329" s="6">
        <f t="shared" si="100"/>
        <v>-2.178356146927354</v>
      </c>
      <c r="N329" s="6">
        <f t="shared" si="100"/>
        <v>8.497663564674095</v>
      </c>
      <c r="O329" s="2"/>
    </row>
    <row r="330" spans="1:15" ht="12.75">
      <c r="A330" s="2">
        <v>73</v>
      </c>
      <c r="B330" s="2" t="s">
        <v>85</v>
      </c>
      <c r="C330"/>
      <c r="D330" s="6">
        <f aca="true" t="shared" si="101" ref="D330:N330">D171-C88*D250</f>
        <v>-0.3114239282379476</v>
      </c>
      <c r="E330" s="6">
        <f t="shared" si="101"/>
        <v>1.948148745932044</v>
      </c>
      <c r="F330" s="6">
        <f t="shared" si="101"/>
        <v>-6.135938213735512</v>
      </c>
      <c r="G330" s="6">
        <f t="shared" si="101"/>
        <v>2.0538848197613095</v>
      </c>
      <c r="H330" s="6">
        <f t="shared" si="101"/>
        <v>9.501258395537436</v>
      </c>
      <c r="I330" s="6">
        <f t="shared" si="101"/>
        <v>-14.445350056661125</v>
      </c>
      <c r="J330" s="6">
        <f t="shared" si="101"/>
        <v>-0.018615664569334944</v>
      </c>
      <c r="K330" s="6">
        <f t="shared" si="101"/>
        <v>-15.719615664384742</v>
      </c>
      <c r="L330" s="6">
        <f t="shared" si="101"/>
        <v>8.971722802970454</v>
      </c>
      <c r="M330" s="6">
        <f t="shared" si="101"/>
        <v>-3.761734250985916</v>
      </c>
      <c r="N330" s="6">
        <f t="shared" si="101"/>
        <v>-7.016034777977529</v>
      </c>
      <c r="O330" s="2"/>
    </row>
    <row r="331" spans="1:15" ht="12.75">
      <c r="A331" s="2">
        <v>74</v>
      </c>
      <c r="B331" s="2" t="s">
        <v>86</v>
      </c>
      <c r="C331"/>
      <c r="D331" s="6">
        <f aca="true" t="shared" si="102" ref="D331:N331">D172-C89*D251</f>
        <v>-3.321977773470298</v>
      </c>
      <c r="E331" s="6">
        <f t="shared" si="102"/>
        <v>-35.91843910869326</v>
      </c>
      <c r="F331" s="6">
        <f t="shared" si="102"/>
        <v>-17.982653827692573</v>
      </c>
      <c r="G331" s="6">
        <f t="shared" si="102"/>
        <v>-19.19841229679613</v>
      </c>
      <c r="H331" s="6">
        <f t="shared" si="102"/>
        <v>5.935614407305582</v>
      </c>
      <c r="I331" s="6">
        <f t="shared" si="102"/>
        <v>1.7128667905300063</v>
      </c>
      <c r="J331" s="6">
        <f t="shared" si="102"/>
        <v>-7.982786484383343</v>
      </c>
      <c r="K331" s="6">
        <f t="shared" si="102"/>
        <v>-4.013718724478811</v>
      </c>
      <c r="L331" s="6">
        <f t="shared" si="102"/>
        <v>-1.1034405917261658</v>
      </c>
      <c r="M331" s="6">
        <f t="shared" si="102"/>
        <v>-3.3268341181534558</v>
      </c>
      <c r="N331" s="6">
        <f t="shared" si="102"/>
        <v>4.6046614840975355</v>
      </c>
      <c r="O331" s="2"/>
    </row>
    <row r="332" spans="1:15" ht="12.75">
      <c r="A332" s="2">
        <v>75</v>
      </c>
      <c r="B332" s="2" t="s">
        <v>87</v>
      </c>
      <c r="C332"/>
      <c r="D332" s="6">
        <f aca="true" t="shared" si="103" ref="D332:N332">D173-C90*D252</f>
        <v>7.079094919579285</v>
      </c>
      <c r="E332" s="6">
        <f t="shared" si="103"/>
        <v>-3.6690241713246117</v>
      </c>
      <c r="F332" s="6">
        <f t="shared" si="103"/>
        <v>-10.3662495468274</v>
      </c>
      <c r="G332" s="6">
        <f t="shared" si="103"/>
        <v>-22.08421068116793</v>
      </c>
      <c r="H332" s="6">
        <f t="shared" si="103"/>
        <v>-0.045195536641426504</v>
      </c>
      <c r="I332" s="6">
        <f t="shared" si="103"/>
        <v>2.0617459584586455</v>
      </c>
      <c r="J332" s="6">
        <f t="shared" si="103"/>
        <v>-15.88750559673785</v>
      </c>
      <c r="K332" s="6">
        <f t="shared" si="103"/>
        <v>-11.137119368421844</v>
      </c>
      <c r="L332" s="6">
        <f t="shared" si="103"/>
        <v>0.5320101771548915</v>
      </c>
      <c r="M332" s="6">
        <f t="shared" si="103"/>
        <v>1.0482343252952848</v>
      </c>
      <c r="N332" s="6">
        <f t="shared" si="103"/>
        <v>-0.15696363205448738</v>
      </c>
      <c r="O332" s="2"/>
    </row>
    <row r="333" spans="1:15" ht="12.75">
      <c r="A333" s="2"/>
      <c r="B333" s="2" t="s">
        <v>91</v>
      </c>
      <c r="C333"/>
      <c r="D333" s="6">
        <f aca="true" t="shared" si="104" ref="D333:N333">SUM(D258:D332)</f>
        <v>18682.93231446677</v>
      </c>
      <c r="E333" s="6">
        <f t="shared" si="104"/>
        <v>-15248.51297454569</v>
      </c>
      <c r="F333" s="6">
        <f t="shared" si="104"/>
        <v>3586.3103340251564</v>
      </c>
      <c r="G333" s="6">
        <f t="shared" si="104"/>
        <v>25631.703136329135</v>
      </c>
      <c r="H333" s="6">
        <f t="shared" si="104"/>
        <v>37231.49573288133</v>
      </c>
      <c r="I333" s="6">
        <f t="shared" si="104"/>
        <v>48839.311914720245</v>
      </c>
      <c r="J333" s="6">
        <f t="shared" si="104"/>
        <v>28795.09211841776</v>
      </c>
      <c r="K333" s="6">
        <f t="shared" si="104"/>
        <v>-59326.30060175274</v>
      </c>
      <c r="L333" s="6">
        <f t="shared" si="104"/>
        <v>-46012.351671755525</v>
      </c>
      <c r="M333" s="6">
        <f t="shared" si="104"/>
        <v>-99427.17851140506</v>
      </c>
      <c r="N333" s="6">
        <f t="shared" si="104"/>
        <v>57359.11274852669</v>
      </c>
      <c r="O333" s="2"/>
    </row>
    <row r="334" ht="12.75">
      <c r="O334" s="2"/>
    </row>
    <row r="335" spans="1:15" ht="12.75">
      <c r="A335" s="2"/>
      <c r="B335" s="2"/>
      <c r="C335" s="3" t="s">
        <v>103</v>
      </c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 t="s">
        <v>104</v>
      </c>
      <c r="C336"/>
      <c r="D336" s="5" t="s">
        <v>2</v>
      </c>
      <c r="E336" s="5" t="s">
        <v>3</v>
      </c>
      <c r="F336" s="5" t="s">
        <v>4</v>
      </c>
      <c r="G336" s="5" t="s">
        <v>5</v>
      </c>
      <c r="H336" s="5" t="s">
        <v>6</v>
      </c>
      <c r="I336" s="5" t="s">
        <v>7</v>
      </c>
      <c r="J336" s="5" t="s">
        <v>8</v>
      </c>
      <c r="K336" s="5" t="s">
        <v>9</v>
      </c>
      <c r="L336" s="5" t="s">
        <v>10</v>
      </c>
      <c r="M336" s="5" t="s">
        <v>11</v>
      </c>
      <c r="N336" s="5" t="s">
        <v>12</v>
      </c>
      <c r="O336" s="2"/>
    </row>
    <row r="337" spans="1:15" ht="12.75">
      <c r="A337" s="2">
        <v>1</v>
      </c>
      <c r="B337" s="2" t="s">
        <v>13</v>
      </c>
      <c r="C337"/>
      <c r="D337" s="6">
        <f aca="true" t="shared" si="105" ref="D337:D368">D258*Q178</f>
        <v>9565.619777349475</v>
      </c>
      <c r="E337" s="6">
        <f aca="true" t="shared" si="106" ref="E337:E368">E258*R178</f>
        <v>-6619.066208009993</v>
      </c>
      <c r="F337" s="6">
        <f aca="true" t="shared" si="107" ref="F337:F368">F258*S178</f>
        <v>-733.8574727202902</v>
      </c>
      <c r="G337" s="6">
        <f aca="true" t="shared" si="108" ref="G337:G368">G258*T178</f>
        <v>12958.319419195663</v>
      </c>
      <c r="H337" s="6">
        <f aca="true" t="shared" si="109" ref="H337:H368">H258*U178</f>
        <v>10616.993590581333</v>
      </c>
      <c r="I337" s="6">
        <f aca="true" t="shared" si="110" ref="I337:I368">I258*V178</f>
        <v>16746.40038797869</v>
      </c>
      <c r="J337" s="6">
        <f aca="true" t="shared" si="111" ref="J337:J368">J258*W178</f>
        <v>55742.593608180054</v>
      </c>
      <c r="K337" s="6">
        <f aca="true" t="shared" si="112" ref="K337:K368">K258*X178</f>
        <v>-42884.50453133848</v>
      </c>
      <c r="L337" s="6">
        <f aca="true" t="shared" si="113" ref="L337:L368">L258*Y178</f>
        <v>-19643.380279302983</v>
      </c>
      <c r="M337" s="6">
        <f aca="true" t="shared" si="114" ref="M337:M368">M258*Z178</f>
        <v>-38837.49388421607</v>
      </c>
      <c r="N337" s="6">
        <f aca="true" t="shared" si="115" ref="N337:N368">N258*AA178</f>
        <v>15381.553315963236</v>
      </c>
      <c r="O337" s="2"/>
    </row>
    <row r="338" spans="1:15" ht="12.75">
      <c r="A338" s="2">
        <v>2</v>
      </c>
      <c r="B338" s="2" t="s">
        <v>14</v>
      </c>
      <c r="C338"/>
      <c r="D338" s="6">
        <f t="shared" si="105"/>
        <v>3418.429264107518</v>
      </c>
      <c r="E338" s="6">
        <f t="shared" si="106"/>
        <v>-2168.560349952486</v>
      </c>
      <c r="F338" s="6">
        <f t="shared" si="107"/>
        <v>927.3162334932429</v>
      </c>
      <c r="G338" s="6">
        <f t="shared" si="108"/>
        <v>3059.4847085539245</v>
      </c>
      <c r="H338" s="6">
        <f t="shared" si="109"/>
        <v>10612.738024316543</v>
      </c>
      <c r="I338" s="6">
        <f t="shared" si="110"/>
        <v>1051.3278626383096</v>
      </c>
      <c r="J338" s="6">
        <f t="shared" si="111"/>
        <v>7660.187401983082</v>
      </c>
      <c r="K338" s="6">
        <f t="shared" si="112"/>
        <v>-3945.4758982428634</v>
      </c>
      <c r="L338" s="6">
        <f t="shared" si="113"/>
        <v>-15789.834096137818</v>
      </c>
      <c r="M338" s="6">
        <f t="shared" si="114"/>
        <v>-18978.43454736711</v>
      </c>
      <c r="N338" s="6">
        <f t="shared" si="115"/>
        <v>12443.371026987325</v>
      </c>
      <c r="O338" s="2"/>
    </row>
    <row r="339" spans="1:15" ht="12.75">
      <c r="A339" s="2">
        <v>3</v>
      </c>
      <c r="B339" s="2" t="s">
        <v>15</v>
      </c>
      <c r="C339"/>
      <c r="D339" s="6">
        <f t="shared" si="105"/>
        <v>2180.1853785366184</v>
      </c>
      <c r="E339" s="6">
        <f t="shared" si="106"/>
        <v>-526.1462934636044</v>
      </c>
      <c r="F339" s="6">
        <f t="shared" si="107"/>
        <v>2207.0512636873154</v>
      </c>
      <c r="G339" s="6">
        <f t="shared" si="108"/>
        <v>5793.510021383217</v>
      </c>
      <c r="H339" s="6">
        <f t="shared" si="109"/>
        <v>16919.41110193709</v>
      </c>
      <c r="I339" s="6">
        <f t="shared" si="110"/>
        <v>8432.886101192295</v>
      </c>
      <c r="J339" s="6">
        <f t="shared" si="111"/>
        <v>-114.48749173057672</v>
      </c>
      <c r="K339" s="6">
        <f t="shared" si="112"/>
        <v>1332.3280014581978</v>
      </c>
      <c r="L339" s="6">
        <f t="shared" si="113"/>
        <v>-12497.190705084753</v>
      </c>
      <c r="M339" s="6">
        <f t="shared" si="114"/>
        <v>-20720.848617797037</v>
      </c>
      <c r="N339" s="6">
        <f t="shared" si="115"/>
        <v>4425.473716794981</v>
      </c>
      <c r="O339" s="2"/>
    </row>
    <row r="340" spans="1:15" ht="12.75">
      <c r="A340" s="2">
        <v>4</v>
      </c>
      <c r="B340" s="2" t="s">
        <v>16</v>
      </c>
      <c r="C340"/>
      <c r="D340" s="6">
        <f t="shared" si="105"/>
        <v>6383.6334825075255</v>
      </c>
      <c r="E340" s="6">
        <f t="shared" si="106"/>
        <v>-5745.979813276098</v>
      </c>
      <c r="F340" s="6">
        <f t="shared" si="107"/>
        <v>-261.1220721747325</v>
      </c>
      <c r="G340" s="6">
        <f t="shared" si="108"/>
        <v>1991.5791219976445</v>
      </c>
      <c r="H340" s="6">
        <f t="shared" si="109"/>
        <v>3392.904968809683</v>
      </c>
      <c r="I340" s="6">
        <f t="shared" si="110"/>
        <v>1768.8516900518941</v>
      </c>
      <c r="J340" s="6">
        <f t="shared" si="111"/>
        <v>9228.570825137764</v>
      </c>
      <c r="K340" s="6">
        <f t="shared" si="112"/>
        <v>-11540.133408680165</v>
      </c>
      <c r="L340" s="6">
        <f t="shared" si="113"/>
        <v>-2596.4245118526824</v>
      </c>
      <c r="M340" s="6">
        <f t="shared" si="114"/>
        <v>-6931.779115110883</v>
      </c>
      <c r="N340" s="6">
        <f t="shared" si="115"/>
        <v>2659.6898802743863</v>
      </c>
      <c r="O340" s="2"/>
    </row>
    <row r="341" spans="1:15" ht="12.75">
      <c r="A341" s="2">
        <v>5</v>
      </c>
      <c r="B341" s="2" t="s">
        <v>17</v>
      </c>
      <c r="C341"/>
      <c r="D341" s="6">
        <f t="shared" si="105"/>
        <v>11037.667531203693</v>
      </c>
      <c r="E341" s="6">
        <f t="shared" si="106"/>
        <v>-8365.559633847302</v>
      </c>
      <c r="F341" s="6">
        <f t="shared" si="107"/>
        <v>2521.1523150589524</v>
      </c>
      <c r="G341" s="6">
        <f t="shared" si="108"/>
        <v>4601.434215346192</v>
      </c>
      <c r="H341" s="6">
        <f t="shared" si="109"/>
        <v>2137.9444850174987</v>
      </c>
      <c r="I341" s="6">
        <f t="shared" si="110"/>
        <v>8291.065113698407</v>
      </c>
      <c r="J341" s="6">
        <f t="shared" si="111"/>
        <v>-5673.22005797725</v>
      </c>
      <c r="K341" s="6">
        <f t="shared" si="112"/>
        <v>-4223.895559116599</v>
      </c>
      <c r="L341" s="6">
        <f t="shared" si="113"/>
        <v>-2265.030852247317</v>
      </c>
      <c r="M341" s="6">
        <f t="shared" si="114"/>
        <v>-8725.175098373506</v>
      </c>
      <c r="N341" s="6">
        <f t="shared" si="115"/>
        <v>4107.89881304546</v>
      </c>
      <c r="O341" s="2"/>
    </row>
    <row r="342" spans="1:15" ht="12.75">
      <c r="A342" s="2">
        <v>6</v>
      </c>
      <c r="B342" s="2" t="s">
        <v>18</v>
      </c>
      <c r="C342"/>
      <c r="D342" s="6">
        <f t="shared" si="105"/>
        <v>3942.9003999230513</v>
      </c>
      <c r="E342" s="6">
        <f t="shared" si="106"/>
        <v>-3675.1912452414326</v>
      </c>
      <c r="F342" s="6">
        <f t="shared" si="107"/>
        <v>2544.4434886550594</v>
      </c>
      <c r="G342" s="6">
        <f t="shared" si="108"/>
        <v>6540.09130765001</v>
      </c>
      <c r="H342" s="6">
        <f t="shared" si="109"/>
        <v>224.86310432485334</v>
      </c>
      <c r="I342" s="6">
        <f t="shared" si="110"/>
        <v>4289.401451999845</v>
      </c>
      <c r="J342" s="6">
        <f t="shared" si="111"/>
        <v>-3746.727045789128</v>
      </c>
      <c r="K342" s="6">
        <f t="shared" si="112"/>
        <v>-1494.934414152182</v>
      </c>
      <c r="L342" s="6">
        <f t="shared" si="113"/>
        <v>588.8592859945329</v>
      </c>
      <c r="M342" s="6">
        <f t="shared" si="114"/>
        <v>-1968.3900135078156</v>
      </c>
      <c r="N342" s="6">
        <f t="shared" si="115"/>
        <v>1713.8492658942105</v>
      </c>
      <c r="O342" s="2"/>
    </row>
    <row r="343" spans="1:15" ht="12.75">
      <c r="A343" s="2">
        <v>7</v>
      </c>
      <c r="B343" s="2" t="s">
        <v>19</v>
      </c>
      <c r="C343"/>
      <c r="D343" s="6">
        <f t="shared" si="105"/>
        <v>1852.2849345041095</v>
      </c>
      <c r="E343" s="6">
        <f t="shared" si="106"/>
        <v>-653.4273426819398</v>
      </c>
      <c r="F343" s="6">
        <f t="shared" si="107"/>
        <v>1752.6812580832584</v>
      </c>
      <c r="G343" s="6">
        <f t="shared" si="108"/>
        <v>266.8953140865311</v>
      </c>
      <c r="H343" s="6">
        <f t="shared" si="109"/>
        <v>4359.949837344035</v>
      </c>
      <c r="I343" s="6">
        <f t="shared" si="110"/>
        <v>-671.8263930071835</v>
      </c>
      <c r="J343" s="6">
        <f t="shared" si="111"/>
        <v>-354.35945191160783</v>
      </c>
      <c r="K343" s="6">
        <f t="shared" si="112"/>
        <v>796.6017986295107</v>
      </c>
      <c r="L343" s="6">
        <f t="shared" si="113"/>
        <v>-644.3369226994685</v>
      </c>
      <c r="M343" s="6">
        <f t="shared" si="114"/>
        <v>5.101831422597576</v>
      </c>
      <c r="N343" s="6">
        <f t="shared" si="115"/>
        <v>1477.6828448910828</v>
      </c>
      <c r="O343" s="2"/>
    </row>
    <row r="344" spans="1:15" ht="12.75">
      <c r="A344" s="2">
        <v>8</v>
      </c>
      <c r="B344" s="2" t="s">
        <v>20</v>
      </c>
      <c r="C344"/>
      <c r="D344" s="6">
        <f t="shared" si="105"/>
        <v>1027.2129709977246</v>
      </c>
      <c r="E344" s="6">
        <f t="shared" si="106"/>
        <v>1037.2402446404767</v>
      </c>
      <c r="F344" s="6">
        <f t="shared" si="107"/>
        <v>2717.870054018804</v>
      </c>
      <c r="G344" s="6">
        <f t="shared" si="108"/>
        <v>3614.0749382454965</v>
      </c>
      <c r="H344" s="6">
        <f t="shared" si="109"/>
        <v>-624.2635349109287</v>
      </c>
      <c r="I344" s="6">
        <f t="shared" si="110"/>
        <v>9333.15397761325</v>
      </c>
      <c r="J344" s="6">
        <f t="shared" si="111"/>
        <v>-6402.724256887075</v>
      </c>
      <c r="K344" s="6">
        <f t="shared" si="112"/>
        <v>-3087.103844735512</v>
      </c>
      <c r="L344" s="6">
        <f t="shared" si="113"/>
        <v>-1188.4891369214026</v>
      </c>
      <c r="M344" s="6">
        <f t="shared" si="114"/>
        <v>-994.2049938056526</v>
      </c>
      <c r="N344" s="6">
        <f t="shared" si="115"/>
        <v>-267.4773048763749</v>
      </c>
      <c r="O344" s="2"/>
    </row>
    <row r="345" spans="1:15" ht="12.75">
      <c r="A345" s="2">
        <v>9</v>
      </c>
      <c r="B345" s="2" t="s">
        <v>21</v>
      </c>
      <c r="C345"/>
      <c r="D345" s="6">
        <f t="shared" si="105"/>
        <v>-648.3273795765931</v>
      </c>
      <c r="E345" s="6">
        <f t="shared" si="106"/>
        <v>820.1856999346863</v>
      </c>
      <c r="F345" s="6">
        <f t="shared" si="107"/>
        <v>-478.9111816872538</v>
      </c>
      <c r="G345" s="6">
        <f t="shared" si="108"/>
        <v>278.74094088824035</v>
      </c>
      <c r="H345" s="6">
        <f t="shared" si="109"/>
        <v>285.3481230026502</v>
      </c>
      <c r="I345" s="6">
        <f t="shared" si="110"/>
        <v>318.21030457165614</v>
      </c>
      <c r="J345" s="6">
        <f t="shared" si="111"/>
        <v>-479.6056837350068</v>
      </c>
      <c r="K345" s="6">
        <f t="shared" si="112"/>
        <v>-375.351805302109</v>
      </c>
      <c r="L345" s="6">
        <f t="shared" si="113"/>
        <v>894.6246216170572</v>
      </c>
      <c r="M345" s="6">
        <f t="shared" si="114"/>
        <v>1249.5253683920882</v>
      </c>
      <c r="N345" s="6">
        <f t="shared" si="115"/>
        <v>2548.92629667167</v>
      </c>
      <c r="O345" s="2"/>
    </row>
    <row r="346" spans="1:15" ht="12.75">
      <c r="A346" s="2">
        <v>10</v>
      </c>
      <c r="B346" s="2" t="s">
        <v>22</v>
      </c>
      <c r="C346"/>
      <c r="D346" s="6">
        <f t="shared" si="105"/>
        <v>-290.8167944359817</v>
      </c>
      <c r="E346" s="6">
        <f t="shared" si="106"/>
        <v>-2695.904747019266</v>
      </c>
      <c r="F346" s="6">
        <f t="shared" si="107"/>
        <v>-1961.8344521600745</v>
      </c>
      <c r="G346" s="6">
        <f t="shared" si="108"/>
        <v>289.7185281078249</v>
      </c>
      <c r="H346" s="6">
        <f t="shared" si="109"/>
        <v>2369.7315139508105</v>
      </c>
      <c r="I346" s="6">
        <f t="shared" si="110"/>
        <v>1285.0124688680419</v>
      </c>
      <c r="J346" s="6">
        <f t="shared" si="111"/>
        <v>3257.688090663912</v>
      </c>
      <c r="K346" s="6">
        <f t="shared" si="112"/>
        <v>-2375.889507781639</v>
      </c>
      <c r="L346" s="6">
        <f t="shared" si="113"/>
        <v>-1377.5123465313393</v>
      </c>
      <c r="M346" s="6">
        <f t="shared" si="114"/>
        <v>-4896.493069062413</v>
      </c>
      <c r="N346" s="6">
        <f t="shared" si="115"/>
        <v>1513.2097283712983</v>
      </c>
      <c r="O346" s="2"/>
    </row>
    <row r="347" spans="1:15" ht="12.75">
      <c r="A347" s="2">
        <v>11</v>
      </c>
      <c r="B347" s="2" t="s">
        <v>23</v>
      </c>
      <c r="C347"/>
      <c r="D347" s="6">
        <f t="shared" si="105"/>
        <v>-385.9608821276005</v>
      </c>
      <c r="E347" s="6">
        <f t="shared" si="106"/>
        <v>-490.84211126932456</v>
      </c>
      <c r="F347" s="6">
        <f t="shared" si="107"/>
        <v>270.3811355110781</v>
      </c>
      <c r="G347" s="6">
        <f t="shared" si="108"/>
        <v>177.8397486671974</v>
      </c>
      <c r="H347" s="6">
        <f t="shared" si="109"/>
        <v>2312.035348318844</v>
      </c>
      <c r="I347" s="6">
        <f t="shared" si="110"/>
        <v>1526.414020468641</v>
      </c>
      <c r="J347" s="6">
        <f t="shared" si="111"/>
        <v>-2220.732008783053</v>
      </c>
      <c r="K347" s="6">
        <f t="shared" si="112"/>
        <v>545.6951782338243</v>
      </c>
      <c r="L347" s="6">
        <f t="shared" si="113"/>
        <v>621.147547355777</v>
      </c>
      <c r="M347" s="6">
        <f t="shared" si="114"/>
        <v>467.23034303403705</v>
      </c>
      <c r="N347" s="6">
        <f t="shared" si="115"/>
        <v>-87.87201780314678</v>
      </c>
      <c r="O347" s="2"/>
    </row>
    <row r="348" spans="1:15" ht="12.75">
      <c r="A348" s="2">
        <v>12</v>
      </c>
      <c r="B348" s="2" t="s">
        <v>24</v>
      </c>
      <c r="C348"/>
      <c r="D348" s="6">
        <f t="shared" si="105"/>
        <v>1128.4239461735128</v>
      </c>
      <c r="E348" s="6">
        <f t="shared" si="106"/>
        <v>-1669.3399630761048</v>
      </c>
      <c r="F348" s="6">
        <f t="shared" si="107"/>
        <v>882.7698044933836</v>
      </c>
      <c r="G348" s="6">
        <f t="shared" si="108"/>
        <v>883.6089815452514</v>
      </c>
      <c r="H348" s="6">
        <f t="shared" si="109"/>
        <v>510.8568519600513</v>
      </c>
      <c r="I348" s="6">
        <f t="shared" si="110"/>
        <v>669.8346386414258</v>
      </c>
      <c r="J348" s="6">
        <f t="shared" si="111"/>
        <v>-1624.8857418876178</v>
      </c>
      <c r="K348" s="6">
        <f t="shared" si="112"/>
        <v>-118.59636297936974</v>
      </c>
      <c r="L348" s="6">
        <f t="shared" si="113"/>
        <v>663.082654005394</v>
      </c>
      <c r="M348" s="6">
        <f t="shared" si="114"/>
        <v>-117.28957454361746</v>
      </c>
      <c r="N348" s="6">
        <f t="shared" si="115"/>
        <v>427.9888711772088</v>
      </c>
      <c r="O348" s="2"/>
    </row>
    <row r="349" spans="1:15" ht="12.75">
      <c r="A349" s="2">
        <v>13</v>
      </c>
      <c r="B349" s="2" t="s">
        <v>25</v>
      </c>
      <c r="C349"/>
      <c r="D349" s="6">
        <f t="shared" si="105"/>
        <v>77.13559812022154</v>
      </c>
      <c r="E349" s="6">
        <f t="shared" si="106"/>
        <v>-359.8070067588891</v>
      </c>
      <c r="F349" s="6">
        <f t="shared" si="107"/>
        <v>551.511405285863</v>
      </c>
      <c r="G349" s="6">
        <f t="shared" si="108"/>
        <v>-315.9575064498062</v>
      </c>
      <c r="H349" s="6">
        <f t="shared" si="109"/>
        <v>-1220.655311788765</v>
      </c>
      <c r="I349" s="6">
        <f t="shared" si="110"/>
        <v>3463.987115040901</v>
      </c>
      <c r="J349" s="6">
        <f t="shared" si="111"/>
        <v>-3362.093448577837</v>
      </c>
      <c r="K349" s="6">
        <f t="shared" si="112"/>
        <v>-1235.055725677036</v>
      </c>
      <c r="L349" s="6">
        <f t="shared" si="113"/>
        <v>376.68792708022426</v>
      </c>
      <c r="M349" s="6">
        <f t="shared" si="114"/>
        <v>-1113.8951786949542</v>
      </c>
      <c r="N349" s="6">
        <f t="shared" si="115"/>
        <v>681.2846474631099</v>
      </c>
      <c r="O349" s="2"/>
    </row>
    <row r="350" spans="1:15" ht="12.75">
      <c r="A350" s="2">
        <v>14</v>
      </c>
      <c r="B350" s="2" t="s">
        <v>26</v>
      </c>
      <c r="C350"/>
      <c r="D350" s="6">
        <f t="shared" si="105"/>
        <v>80.35829926799879</v>
      </c>
      <c r="E350" s="6">
        <f t="shared" si="106"/>
        <v>-0.4685862749095245</v>
      </c>
      <c r="F350" s="6">
        <f t="shared" si="107"/>
        <v>-23.325402761755203</v>
      </c>
      <c r="G350" s="6">
        <f t="shared" si="108"/>
        <v>-0.41664896296437764</v>
      </c>
      <c r="H350" s="6">
        <f t="shared" si="109"/>
        <v>631.7098154935796</v>
      </c>
      <c r="I350" s="6">
        <f t="shared" si="110"/>
        <v>704.962827665059</v>
      </c>
      <c r="J350" s="6">
        <f t="shared" si="111"/>
        <v>-786.7137883361922</v>
      </c>
      <c r="K350" s="6">
        <f t="shared" si="112"/>
        <v>-32.445919870780386</v>
      </c>
      <c r="L350" s="6">
        <f t="shared" si="113"/>
        <v>25.657048479202054</v>
      </c>
      <c r="M350" s="6">
        <f t="shared" si="114"/>
        <v>80.3287633543982</v>
      </c>
      <c r="N350" s="6">
        <f t="shared" si="115"/>
        <v>404.9999618359818</v>
      </c>
      <c r="O350" s="2"/>
    </row>
    <row r="351" spans="1:15" ht="12.75">
      <c r="A351" s="2">
        <v>15</v>
      </c>
      <c r="B351" s="2" t="s">
        <v>27</v>
      </c>
      <c r="C351"/>
      <c r="D351" s="6">
        <f t="shared" si="105"/>
        <v>732.9760396648637</v>
      </c>
      <c r="E351" s="6">
        <f t="shared" si="106"/>
        <v>-385.3170304175297</v>
      </c>
      <c r="F351" s="6">
        <f t="shared" si="107"/>
        <v>493.5351080954174</v>
      </c>
      <c r="G351" s="6">
        <f t="shared" si="108"/>
        <v>2011.4537408736658</v>
      </c>
      <c r="H351" s="6">
        <f t="shared" si="109"/>
        <v>-100.10283769991415</v>
      </c>
      <c r="I351" s="6">
        <f t="shared" si="110"/>
        <v>2544.8401744096404</v>
      </c>
      <c r="J351" s="6">
        <f t="shared" si="111"/>
        <v>817.4756435959682</v>
      </c>
      <c r="K351" s="6">
        <f t="shared" si="112"/>
        <v>380.8405491985947</v>
      </c>
      <c r="L351" s="6">
        <f t="shared" si="113"/>
        <v>-1010.008394801101</v>
      </c>
      <c r="M351" s="6">
        <f t="shared" si="114"/>
        <v>-2327.766322219233</v>
      </c>
      <c r="N351" s="6">
        <f t="shared" si="115"/>
        <v>552.619204421199</v>
      </c>
      <c r="O351" s="2"/>
    </row>
    <row r="352" spans="1:15" ht="12.75">
      <c r="A352" s="2">
        <v>16</v>
      </c>
      <c r="B352" s="2" t="s">
        <v>28</v>
      </c>
      <c r="C352"/>
      <c r="D352" s="6">
        <f t="shared" si="105"/>
        <v>1882.1660439468294</v>
      </c>
      <c r="E352" s="6">
        <f t="shared" si="106"/>
        <v>-1282.8916120112083</v>
      </c>
      <c r="F352" s="6">
        <f t="shared" si="107"/>
        <v>-1091.4488431239683</v>
      </c>
      <c r="G352" s="6">
        <f t="shared" si="108"/>
        <v>252.99550268106043</v>
      </c>
      <c r="H352" s="6">
        <f t="shared" si="109"/>
        <v>1477.1191220262572</v>
      </c>
      <c r="I352" s="6">
        <f t="shared" si="110"/>
        <v>2323.097354296537</v>
      </c>
      <c r="J352" s="6">
        <f t="shared" si="111"/>
        <v>-2310.857133666255</v>
      </c>
      <c r="K352" s="6">
        <f t="shared" si="112"/>
        <v>-260.7242981855661</v>
      </c>
      <c r="L352" s="6">
        <f t="shared" si="113"/>
        <v>227.9431544846413</v>
      </c>
      <c r="M352" s="6">
        <f t="shared" si="114"/>
        <v>-455.3722089249789</v>
      </c>
      <c r="N352" s="6">
        <f t="shared" si="115"/>
        <v>886.6548202935728</v>
      </c>
      <c r="O352" s="2"/>
    </row>
    <row r="353" spans="1:15" ht="12.75">
      <c r="A353" s="2">
        <v>17</v>
      </c>
      <c r="B353" s="2" t="s">
        <v>29</v>
      </c>
      <c r="C353"/>
      <c r="D353" s="6">
        <f t="shared" si="105"/>
        <v>558.5001361856885</v>
      </c>
      <c r="E353" s="6">
        <f t="shared" si="106"/>
        <v>43.26599860384519</v>
      </c>
      <c r="F353" s="6">
        <f t="shared" si="107"/>
        <v>-91.27070186059565</v>
      </c>
      <c r="G353" s="6">
        <f t="shared" si="108"/>
        <v>211.60317376807598</v>
      </c>
      <c r="H353" s="6">
        <f t="shared" si="109"/>
        <v>309.3335665267386</v>
      </c>
      <c r="I353" s="6">
        <f t="shared" si="110"/>
        <v>666.835919701545</v>
      </c>
      <c r="J353" s="6">
        <f t="shared" si="111"/>
        <v>-527.898237521877</v>
      </c>
      <c r="K353" s="6">
        <f t="shared" si="112"/>
        <v>20.746913854433775</v>
      </c>
      <c r="L353" s="6">
        <f t="shared" si="113"/>
        <v>306.5501460601541</v>
      </c>
      <c r="M353" s="6">
        <f t="shared" si="114"/>
        <v>530.6895919738561</v>
      </c>
      <c r="N353" s="6">
        <f t="shared" si="115"/>
        <v>937.408621385565</v>
      </c>
      <c r="O353" s="2"/>
    </row>
    <row r="354" spans="1:15" ht="12.75">
      <c r="A354" s="2">
        <v>18</v>
      </c>
      <c r="B354" s="2" t="s">
        <v>30</v>
      </c>
      <c r="C354"/>
      <c r="D354" s="6">
        <f t="shared" si="105"/>
        <v>520.6085819200902</v>
      </c>
      <c r="E354" s="6">
        <f t="shared" si="106"/>
        <v>-148.479228832075</v>
      </c>
      <c r="F354" s="6">
        <f t="shared" si="107"/>
        <v>-260.6179900888036</v>
      </c>
      <c r="G354" s="6">
        <f t="shared" si="108"/>
        <v>146.08903547053526</v>
      </c>
      <c r="H354" s="6">
        <f t="shared" si="109"/>
        <v>718.1637933829445</v>
      </c>
      <c r="I354" s="6">
        <f t="shared" si="110"/>
        <v>4344.313938411618</v>
      </c>
      <c r="J354" s="6">
        <f t="shared" si="111"/>
        <v>-1702.3193582524468</v>
      </c>
      <c r="K354" s="6">
        <f t="shared" si="112"/>
        <v>-1835.14953143224</v>
      </c>
      <c r="L354" s="6">
        <f t="shared" si="113"/>
        <v>-68.34861990379612</v>
      </c>
      <c r="M354" s="6">
        <f t="shared" si="114"/>
        <v>-317.3590628580673</v>
      </c>
      <c r="N354" s="6">
        <f t="shared" si="115"/>
        <v>461.41100794457736</v>
      </c>
      <c r="O354" s="2"/>
    </row>
    <row r="355" spans="1:15" ht="12.75">
      <c r="A355" s="2">
        <v>19</v>
      </c>
      <c r="B355" s="2" t="s">
        <v>31</v>
      </c>
      <c r="C355"/>
      <c r="D355" s="6">
        <f t="shared" si="105"/>
        <v>944.5068803896584</v>
      </c>
      <c r="E355" s="6">
        <f t="shared" si="106"/>
        <v>-485.2715722957932</v>
      </c>
      <c r="F355" s="6">
        <f t="shared" si="107"/>
        <v>-197.72473822291616</v>
      </c>
      <c r="G355" s="6">
        <f t="shared" si="108"/>
        <v>141.17210922469707</v>
      </c>
      <c r="H355" s="6">
        <f t="shared" si="109"/>
        <v>683.7934339820878</v>
      </c>
      <c r="I355" s="6">
        <f t="shared" si="110"/>
        <v>413.4616537830768</v>
      </c>
      <c r="J355" s="6">
        <f t="shared" si="111"/>
        <v>-1087.7944022733102</v>
      </c>
      <c r="K355" s="6">
        <f t="shared" si="112"/>
        <v>-160.48640945866848</v>
      </c>
      <c r="L355" s="6">
        <f t="shared" si="113"/>
        <v>21.57028508328835</v>
      </c>
      <c r="M355" s="6">
        <f t="shared" si="114"/>
        <v>422.2962604427643</v>
      </c>
      <c r="N355" s="6">
        <f t="shared" si="115"/>
        <v>271.584024106433</v>
      </c>
      <c r="O355" s="2"/>
    </row>
    <row r="356" spans="1:15" ht="12.75">
      <c r="A356" s="2">
        <v>20</v>
      </c>
      <c r="B356" s="2" t="s">
        <v>32</v>
      </c>
      <c r="C356"/>
      <c r="D356" s="6">
        <f t="shared" si="105"/>
        <v>1575.9098274085015</v>
      </c>
      <c r="E356" s="6">
        <f t="shared" si="106"/>
        <v>-444.1183262779987</v>
      </c>
      <c r="F356" s="6">
        <f t="shared" si="107"/>
        <v>-91.60068534540925</v>
      </c>
      <c r="G356" s="6">
        <f t="shared" si="108"/>
        <v>1180.3959305351775</v>
      </c>
      <c r="H356" s="6">
        <f t="shared" si="109"/>
        <v>589.9565911798979</v>
      </c>
      <c r="I356" s="6">
        <f t="shared" si="110"/>
        <v>454.58222754202774</v>
      </c>
      <c r="J356" s="6">
        <f t="shared" si="111"/>
        <v>1886.451221576129</v>
      </c>
      <c r="K356" s="6">
        <f t="shared" si="112"/>
        <v>-1751.7980657376959</v>
      </c>
      <c r="L356" s="6">
        <f t="shared" si="113"/>
        <v>-545.4562965753777</v>
      </c>
      <c r="M356" s="6">
        <f t="shared" si="114"/>
        <v>-941.6342592188716</v>
      </c>
      <c r="N356" s="6">
        <f t="shared" si="115"/>
        <v>606.5137959997578</v>
      </c>
      <c r="O356" s="2"/>
    </row>
    <row r="357" spans="1:15" ht="12.75">
      <c r="A357" s="2">
        <v>21</v>
      </c>
      <c r="B357" s="2" t="s">
        <v>33</v>
      </c>
      <c r="C357"/>
      <c r="D357" s="6">
        <f t="shared" si="105"/>
        <v>615.1042735567914</v>
      </c>
      <c r="E357" s="6">
        <f t="shared" si="106"/>
        <v>298.50920661164156</v>
      </c>
      <c r="F357" s="6">
        <f t="shared" si="107"/>
        <v>-351.03508245962047</v>
      </c>
      <c r="G357" s="6">
        <f t="shared" si="108"/>
        <v>664.0647515817857</v>
      </c>
      <c r="H357" s="6">
        <f t="shared" si="109"/>
        <v>212.25532794018642</v>
      </c>
      <c r="I357" s="6">
        <f t="shared" si="110"/>
        <v>-832.4377948096039</v>
      </c>
      <c r="J357" s="6">
        <f t="shared" si="111"/>
        <v>1594.5163117702864</v>
      </c>
      <c r="K357" s="6">
        <f t="shared" si="112"/>
        <v>-782.0052992465062</v>
      </c>
      <c r="L357" s="6">
        <f t="shared" si="113"/>
        <v>218.85444709283425</v>
      </c>
      <c r="M357" s="6">
        <f t="shared" si="114"/>
        <v>-334.2467400470749</v>
      </c>
      <c r="N357" s="6">
        <f t="shared" si="115"/>
        <v>40.11651371516646</v>
      </c>
      <c r="O357" s="2"/>
    </row>
    <row r="358" spans="1:15" ht="12.75">
      <c r="A358" s="2">
        <v>22</v>
      </c>
      <c r="B358" s="2" t="s">
        <v>34</v>
      </c>
      <c r="C358"/>
      <c r="D358" s="6">
        <f t="shared" si="105"/>
        <v>1425.8346233087361</v>
      </c>
      <c r="E358" s="6">
        <f t="shared" si="106"/>
        <v>-1139.0891522461939</v>
      </c>
      <c r="F358" s="6">
        <f t="shared" si="107"/>
        <v>174.36027417699793</v>
      </c>
      <c r="G358" s="6">
        <f t="shared" si="108"/>
        <v>72.46176685063328</v>
      </c>
      <c r="H358" s="6">
        <f t="shared" si="109"/>
        <v>-168.17838115574634</v>
      </c>
      <c r="I358" s="6">
        <f t="shared" si="110"/>
        <v>-292.8866318342098</v>
      </c>
      <c r="J358" s="6">
        <f t="shared" si="111"/>
        <v>-694.6785981812424</v>
      </c>
      <c r="K358" s="6">
        <f t="shared" si="112"/>
        <v>232.17044533974334</v>
      </c>
      <c r="L358" s="6">
        <f t="shared" si="113"/>
        <v>-172.92140858568584</v>
      </c>
      <c r="M358" s="6">
        <f t="shared" si="114"/>
        <v>151.01694035355595</v>
      </c>
      <c r="N358" s="6">
        <f t="shared" si="115"/>
        <v>554.3475540923266</v>
      </c>
      <c r="O358" s="2"/>
    </row>
    <row r="359" spans="1:15" ht="12.75">
      <c r="A359" s="2">
        <v>23</v>
      </c>
      <c r="B359" s="2" t="s">
        <v>35</v>
      </c>
      <c r="C359"/>
      <c r="D359" s="6">
        <f t="shared" si="105"/>
        <v>79.11029351522758</v>
      </c>
      <c r="E359" s="6">
        <f t="shared" si="106"/>
        <v>-733.324782076153</v>
      </c>
      <c r="F359" s="6">
        <f t="shared" si="107"/>
        <v>544.5496726290216</v>
      </c>
      <c r="G359" s="6">
        <f t="shared" si="108"/>
        <v>676.3280737758191</v>
      </c>
      <c r="H359" s="6">
        <f t="shared" si="109"/>
        <v>215.34335455778378</v>
      </c>
      <c r="I359" s="6">
        <f t="shared" si="110"/>
        <v>1165.997332039484</v>
      </c>
      <c r="J359" s="6">
        <f t="shared" si="111"/>
        <v>-1053.5885891949213</v>
      </c>
      <c r="K359" s="6">
        <f t="shared" si="112"/>
        <v>-457.98125073731933</v>
      </c>
      <c r="L359" s="6">
        <f t="shared" si="113"/>
        <v>33.72326636034363</v>
      </c>
      <c r="M359" s="6">
        <f t="shared" si="114"/>
        <v>-814.2731862016508</v>
      </c>
      <c r="N359" s="6">
        <f t="shared" si="115"/>
        <v>267.48015579819645</v>
      </c>
      <c r="O359" s="2"/>
    </row>
    <row r="360" spans="1:15" ht="12.75">
      <c r="A360" s="2">
        <v>24</v>
      </c>
      <c r="B360" s="2" t="s">
        <v>36</v>
      </c>
      <c r="C360"/>
      <c r="D360" s="6">
        <f t="shared" si="105"/>
        <v>420.37532935581623</v>
      </c>
      <c r="E360" s="6">
        <f t="shared" si="106"/>
        <v>-175.70545283292228</v>
      </c>
      <c r="F360" s="6">
        <f t="shared" si="107"/>
        <v>232.37288914383964</v>
      </c>
      <c r="G360" s="6">
        <f t="shared" si="108"/>
        <v>834.0832161967306</v>
      </c>
      <c r="H360" s="6">
        <f t="shared" si="109"/>
        <v>239.29105021133284</v>
      </c>
      <c r="I360" s="6">
        <f t="shared" si="110"/>
        <v>821.891079308714</v>
      </c>
      <c r="J360" s="6">
        <f t="shared" si="111"/>
        <v>1012.989273770257</v>
      </c>
      <c r="K360" s="6">
        <f t="shared" si="112"/>
        <v>-1271.2304687383687</v>
      </c>
      <c r="L360" s="6">
        <f t="shared" si="113"/>
        <v>-288.93991694063226</v>
      </c>
      <c r="M360" s="6">
        <f t="shared" si="114"/>
        <v>-713.9098739337322</v>
      </c>
      <c r="N360" s="6">
        <f t="shared" si="115"/>
        <v>319.53818197842986</v>
      </c>
      <c r="O360" s="2"/>
    </row>
    <row r="361" spans="1:15" ht="12.75">
      <c r="A361" s="2">
        <v>25</v>
      </c>
      <c r="B361" s="2" t="s">
        <v>37</v>
      </c>
      <c r="C361"/>
      <c r="D361" s="6">
        <f t="shared" si="105"/>
        <v>621.4396796660102</v>
      </c>
      <c r="E361" s="6">
        <f t="shared" si="106"/>
        <v>-532.2200867200139</v>
      </c>
      <c r="F361" s="6">
        <f t="shared" si="107"/>
        <v>-260.2308422421097</v>
      </c>
      <c r="G361" s="6">
        <f t="shared" si="108"/>
        <v>68.87594088157131</v>
      </c>
      <c r="H361" s="6">
        <f t="shared" si="109"/>
        <v>449.5845199489853</v>
      </c>
      <c r="I361" s="6">
        <f t="shared" si="110"/>
        <v>322.96035109070755</v>
      </c>
      <c r="J361" s="6">
        <f t="shared" si="111"/>
        <v>-633.9345466868915</v>
      </c>
      <c r="K361" s="6">
        <f t="shared" si="112"/>
        <v>-200.65494221911527</v>
      </c>
      <c r="L361" s="6">
        <f t="shared" si="113"/>
        <v>-56.77353540828986</v>
      </c>
      <c r="M361" s="6">
        <f t="shared" si="114"/>
        <v>349.8473010685335</v>
      </c>
      <c r="N361" s="6">
        <f t="shared" si="115"/>
        <v>396.9671309226844</v>
      </c>
      <c r="O361" s="2"/>
    </row>
    <row r="362" spans="1:15" ht="12.75">
      <c r="A362" s="2">
        <v>26</v>
      </c>
      <c r="B362" s="2" t="s">
        <v>38</v>
      </c>
      <c r="C362"/>
      <c r="D362" s="6">
        <f t="shared" si="105"/>
        <v>-92.40511933455637</v>
      </c>
      <c r="E362" s="6">
        <f t="shared" si="106"/>
        <v>159.62598279862624</v>
      </c>
      <c r="F362" s="6">
        <f t="shared" si="107"/>
        <v>-65.86454861439128</v>
      </c>
      <c r="G362" s="6">
        <f t="shared" si="108"/>
        <v>-5.171907903970907</v>
      </c>
      <c r="H362" s="6">
        <f t="shared" si="109"/>
        <v>626.9948890243263</v>
      </c>
      <c r="I362" s="6">
        <f t="shared" si="110"/>
        <v>796.4216828073206</v>
      </c>
      <c r="J362" s="6">
        <f t="shared" si="111"/>
        <v>466.3048575936454</v>
      </c>
      <c r="K362" s="6">
        <f t="shared" si="112"/>
        <v>-53.134098468722726</v>
      </c>
      <c r="L362" s="6">
        <f t="shared" si="113"/>
        <v>-271.95857893631523</v>
      </c>
      <c r="M362" s="6">
        <f t="shared" si="114"/>
        <v>-643.1568765028669</v>
      </c>
      <c r="N362" s="6">
        <f t="shared" si="115"/>
        <v>468.65163162631313</v>
      </c>
      <c r="O362" s="2"/>
    </row>
    <row r="363" spans="1:15" ht="12.75">
      <c r="A363" s="2">
        <v>27</v>
      </c>
      <c r="B363" s="2" t="s">
        <v>39</v>
      </c>
      <c r="C363"/>
      <c r="D363" s="6">
        <f t="shared" si="105"/>
        <v>504.28888644212583</v>
      </c>
      <c r="E363" s="6">
        <f t="shared" si="106"/>
        <v>-198.2353996077918</v>
      </c>
      <c r="F363" s="6">
        <f t="shared" si="107"/>
        <v>73.05705288045115</v>
      </c>
      <c r="G363" s="6">
        <f t="shared" si="108"/>
        <v>-35.863575064786794</v>
      </c>
      <c r="H363" s="6">
        <f t="shared" si="109"/>
        <v>263.71853383395245</v>
      </c>
      <c r="I363" s="6">
        <f t="shared" si="110"/>
        <v>-74.12370216507291</v>
      </c>
      <c r="J363" s="6">
        <f t="shared" si="111"/>
        <v>-155.51749033823984</v>
      </c>
      <c r="K363" s="6">
        <f t="shared" si="112"/>
        <v>-219.89829786761834</v>
      </c>
      <c r="L363" s="6">
        <f t="shared" si="113"/>
        <v>182.54686200718587</v>
      </c>
      <c r="M363" s="6">
        <f t="shared" si="114"/>
        <v>319.3394838038917</v>
      </c>
      <c r="N363" s="6">
        <f t="shared" si="115"/>
        <v>308.0063519652249</v>
      </c>
      <c r="O363" s="2"/>
    </row>
    <row r="364" spans="1:15" ht="12.75">
      <c r="A364" s="2">
        <v>28</v>
      </c>
      <c r="B364" s="2" t="s">
        <v>40</v>
      </c>
      <c r="C364"/>
      <c r="D364" s="6">
        <f t="shared" si="105"/>
        <v>12.54988989360327</v>
      </c>
      <c r="E364" s="6">
        <f t="shared" si="106"/>
        <v>-116.45523668246746</v>
      </c>
      <c r="F364" s="6">
        <f t="shared" si="107"/>
        <v>-134.52973920331874</v>
      </c>
      <c r="G364" s="6">
        <f t="shared" si="108"/>
        <v>5.095684274046738</v>
      </c>
      <c r="H364" s="6">
        <f t="shared" si="109"/>
        <v>257.02375293236776</v>
      </c>
      <c r="I364" s="6">
        <f t="shared" si="110"/>
        <v>134.64322661384165</v>
      </c>
      <c r="J364" s="6">
        <f t="shared" si="111"/>
        <v>-85.42526704102728</v>
      </c>
      <c r="K364" s="6">
        <f t="shared" si="112"/>
        <v>-79.15479567015778</v>
      </c>
      <c r="L364" s="6">
        <f t="shared" si="113"/>
        <v>-54.21679999059914</v>
      </c>
      <c r="M364" s="6">
        <f t="shared" si="114"/>
        <v>-229.59279275384537</v>
      </c>
      <c r="N364" s="6">
        <f t="shared" si="115"/>
        <v>850.3040313907201</v>
      </c>
      <c r="O364" s="2"/>
    </row>
    <row r="365" spans="1:15" ht="12.75">
      <c r="A365" s="2">
        <v>29</v>
      </c>
      <c r="B365" s="2" t="s">
        <v>41</v>
      </c>
      <c r="C365"/>
      <c r="D365" s="6">
        <f t="shared" si="105"/>
        <v>145.33580900124062</v>
      </c>
      <c r="E365" s="6">
        <f t="shared" si="106"/>
        <v>-66.05795650148967</v>
      </c>
      <c r="F365" s="6">
        <f t="shared" si="107"/>
        <v>16.35844443488956</v>
      </c>
      <c r="G365" s="6">
        <f t="shared" si="108"/>
        <v>160.61881957069545</v>
      </c>
      <c r="H365" s="6">
        <f t="shared" si="109"/>
        <v>122.39340657784805</v>
      </c>
      <c r="I365" s="6">
        <f t="shared" si="110"/>
        <v>172.76426046075878</v>
      </c>
      <c r="J365" s="6">
        <f t="shared" si="111"/>
        <v>-66.82431514712026</v>
      </c>
      <c r="K365" s="6">
        <f t="shared" si="112"/>
        <v>97.33235821899105</v>
      </c>
      <c r="L365" s="6">
        <f t="shared" si="113"/>
        <v>63.68491384899859</v>
      </c>
      <c r="M365" s="6">
        <f t="shared" si="114"/>
        <v>143.56000360318697</v>
      </c>
      <c r="N365" s="6">
        <f t="shared" si="115"/>
        <v>264.9323548080121</v>
      </c>
      <c r="O365" s="2"/>
    </row>
    <row r="366" spans="1:15" ht="12.75">
      <c r="A366" s="2">
        <v>30</v>
      </c>
      <c r="B366" s="2" t="s">
        <v>42</v>
      </c>
      <c r="C366"/>
      <c r="D366" s="6">
        <f t="shared" si="105"/>
        <v>572.1420632812952</v>
      </c>
      <c r="E366" s="6">
        <f t="shared" si="106"/>
        <v>-389.8845135100234</v>
      </c>
      <c r="F366" s="6">
        <f t="shared" si="107"/>
        <v>-279.03705951079723</v>
      </c>
      <c r="G366" s="6">
        <f t="shared" si="108"/>
        <v>487.39398578109024</v>
      </c>
      <c r="H366" s="6">
        <f t="shared" si="109"/>
        <v>79.3073660221436</v>
      </c>
      <c r="I366" s="6">
        <f t="shared" si="110"/>
        <v>97.56981937658713</v>
      </c>
      <c r="J366" s="6">
        <f t="shared" si="111"/>
        <v>-552.5644194329038</v>
      </c>
      <c r="K366" s="6">
        <f t="shared" si="112"/>
        <v>-310.21919627569474</v>
      </c>
      <c r="L366" s="6">
        <f t="shared" si="113"/>
        <v>-17.258910132822823</v>
      </c>
      <c r="M366" s="6">
        <f t="shared" si="114"/>
        <v>-290.3199433587686</v>
      </c>
      <c r="N366" s="6">
        <f t="shared" si="115"/>
        <v>111.29119575814532</v>
      </c>
      <c r="O366" s="2"/>
    </row>
    <row r="367" spans="1:15" ht="12.75">
      <c r="A367" s="2">
        <v>31</v>
      </c>
      <c r="B367" s="2" t="s">
        <v>43</v>
      </c>
      <c r="C367"/>
      <c r="D367" s="6">
        <f t="shared" si="105"/>
        <v>326.22236076138483</v>
      </c>
      <c r="E367" s="6">
        <f t="shared" si="106"/>
        <v>-154.8732040785764</v>
      </c>
      <c r="F367" s="6">
        <f t="shared" si="107"/>
        <v>-55.65367813886394</v>
      </c>
      <c r="G367" s="6">
        <f t="shared" si="108"/>
        <v>127.58585434192946</v>
      </c>
      <c r="H367" s="6">
        <f t="shared" si="109"/>
        <v>355.7054033496182</v>
      </c>
      <c r="I367" s="6">
        <f t="shared" si="110"/>
        <v>338.4659415623051</v>
      </c>
      <c r="J367" s="6">
        <f t="shared" si="111"/>
        <v>-379.20548217136627</v>
      </c>
      <c r="K367" s="6">
        <f t="shared" si="112"/>
        <v>73.83079573340117</v>
      </c>
      <c r="L367" s="6">
        <f t="shared" si="113"/>
        <v>-56.28870642657466</v>
      </c>
      <c r="M367" s="6">
        <f t="shared" si="114"/>
        <v>123.03858203943122</v>
      </c>
      <c r="N367" s="6">
        <f t="shared" si="115"/>
        <v>317.80618484406887</v>
      </c>
      <c r="O367" s="2"/>
    </row>
    <row r="368" spans="1:15" ht="12.75">
      <c r="A368" s="2">
        <v>32</v>
      </c>
      <c r="B368" s="2" t="s">
        <v>44</v>
      </c>
      <c r="C368"/>
      <c r="D368" s="6">
        <f t="shared" si="105"/>
        <v>-79.50086438588536</v>
      </c>
      <c r="E368" s="6">
        <f t="shared" si="106"/>
        <v>-58.18666926657644</v>
      </c>
      <c r="F368" s="6">
        <f t="shared" si="107"/>
        <v>-222.93536860627202</v>
      </c>
      <c r="G368" s="6">
        <f t="shared" si="108"/>
        <v>-126.23554478150218</v>
      </c>
      <c r="H368" s="6">
        <f t="shared" si="109"/>
        <v>348.8161182998151</v>
      </c>
      <c r="I368" s="6">
        <f t="shared" si="110"/>
        <v>426.6110205377616</v>
      </c>
      <c r="J368" s="6">
        <f t="shared" si="111"/>
        <v>-390.5712442694042</v>
      </c>
      <c r="K368" s="6">
        <f t="shared" si="112"/>
        <v>-174.51390729177663</v>
      </c>
      <c r="L368" s="6">
        <f t="shared" si="113"/>
        <v>136.06863981286241</v>
      </c>
      <c r="M368" s="6">
        <f t="shared" si="114"/>
        <v>163.15422190512962</v>
      </c>
      <c r="N368" s="6">
        <f t="shared" si="115"/>
        <v>274.8917236138873</v>
      </c>
      <c r="O368" s="2"/>
    </row>
    <row r="369" spans="1:15" ht="12.75">
      <c r="A369" s="2">
        <v>33</v>
      </c>
      <c r="B369" s="2" t="s">
        <v>45</v>
      </c>
      <c r="C369"/>
      <c r="D369" s="6">
        <f aca="true" t="shared" si="116" ref="D369:D400">D290*Q210</f>
        <v>-65.82810433003802</v>
      </c>
      <c r="E369" s="6">
        <f aca="true" t="shared" si="117" ref="E369:E400">E290*R210</f>
        <v>-14.69197289568083</v>
      </c>
      <c r="F369" s="6">
        <f aca="true" t="shared" si="118" ref="F369:F400">F290*S210</f>
        <v>60.00936073663548</v>
      </c>
      <c r="G369" s="6">
        <f aca="true" t="shared" si="119" ref="G369:G400">G290*T210</f>
        <v>35.32082805298299</v>
      </c>
      <c r="H369" s="6">
        <f aca="true" t="shared" si="120" ref="H369:H400">H290*U210</f>
        <v>52.42743546496887</v>
      </c>
      <c r="I369" s="6">
        <f aca="true" t="shared" si="121" ref="I369:I400">I290*V210</f>
        <v>21.490702312541824</v>
      </c>
      <c r="J369" s="6">
        <f aca="true" t="shared" si="122" ref="J369:J400">J290*W210</f>
        <v>27.976490703215525</v>
      </c>
      <c r="K369" s="6">
        <f aca="true" t="shared" si="123" ref="K369:K400">K290*X210</f>
        <v>82.68249870151769</v>
      </c>
      <c r="L369" s="6">
        <f aca="true" t="shared" si="124" ref="L369:L400">L290*Y210</f>
        <v>-183.3249101962116</v>
      </c>
      <c r="M369" s="6">
        <f aca="true" t="shared" si="125" ref="M369:M400">M290*Z210</f>
        <v>221.2114608735189</v>
      </c>
      <c r="N369" s="6">
        <f aca="true" t="shared" si="126" ref="N369:N400">N290*AA210</f>
        <v>63.49383682069963</v>
      </c>
      <c r="O369" s="2"/>
    </row>
    <row r="370" spans="1:15" ht="12.75">
      <c r="A370" s="2">
        <v>34</v>
      </c>
      <c r="B370" s="2" t="s">
        <v>46</v>
      </c>
      <c r="C370"/>
      <c r="D370" s="6">
        <f t="shared" si="116"/>
        <v>-15.72792649223713</v>
      </c>
      <c r="E370" s="6">
        <f t="shared" si="117"/>
        <v>154.74793705507483</v>
      </c>
      <c r="F370" s="6">
        <f t="shared" si="118"/>
        <v>-60.83280232135486</v>
      </c>
      <c r="G370" s="6">
        <f t="shared" si="119"/>
        <v>103.91114226037772</v>
      </c>
      <c r="H370" s="6">
        <f t="shared" si="120"/>
        <v>188.12815221549965</v>
      </c>
      <c r="I370" s="6">
        <f t="shared" si="121"/>
        <v>608.6309843751285</v>
      </c>
      <c r="J370" s="6">
        <f t="shared" si="122"/>
        <v>-40.10599314014675</v>
      </c>
      <c r="K370" s="6">
        <f t="shared" si="123"/>
        <v>-496.08058075649996</v>
      </c>
      <c r="L370" s="6">
        <f t="shared" si="124"/>
        <v>-16.661581555653445</v>
      </c>
      <c r="M370" s="6">
        <f t="shared" si="125"/>
        <v>253.3052493461857</v>
      </c>
      <c r="N370" s="6">
        <f t="shared" si="126"/>
        <v>139.38699351138547</v>
      </c>
      <c r="O370" s="2"/>
    </row>
    <row r="371" spans="1:15" ht="12.75">
      <c r="A371" s="2">
        <v>35</v>
      </c>
      <c r="B371" s="2" t="s">
        <v>47</v>
      </c>
      <c r="C371"/>
      <c r="D371" s="6">
        <f t="shared" si="116"/>
        <v>-47.20698420611048</v>
      </c>
      <c r="E371" s="6">
        <f t="shared" si="117"/>
        <v>27.358473486583204</v>
      </c>
      <c r="F371" s="6">
        <f t="shared" si="118"/>
        <v>-49.14384835273652</v>
      </c>
      <c r="G371" s="6">
        <f t="shared" si="119"/>
        <v>-54.11273962724166</v>
      </c>
      <c r="H371" s="6">
        <f t="shared" si="120"/>
        <v>287.8749404443123</v>
      </c>
      <c r="I371" s="6">
        <f t="shared" si="121"/>
        <v>873.7429813609644</v>
      </c>
      <c r="J371" s="6">
        <f t="shared" si="122"/>
        <v>-244.47733495048607</v>
      </c>
      <c r="K371" s="6">
        <f t="shared" si="123"/>
        <v>117.78047012619973</v>
      </c>
      <c r="L371" s="6">
        <f t="shared" si="124"/>
        <v>-453.4198735049708</v>
      </c>
      <c r="M371" s="6">
        <f t="shared" si="125"/>
        <v>-520.4937705142688</v>
      </c>
      <c r="N371" s="6">
        <f t="shared" si="126"/>
        <v>26.953501450729732</v>
      </c>
      <c r="O371" s="2"/>
    </row>
    <row r="372" spans="1:15" ht="12.75">
      <c r="A372" s="2">
        <v>36</v>
      </c>
      <c r="B372" s="2" t="s">
        <v>48</v>
      </c>
      <c r="C372"/>
      <c r="D372" s="6">
        <f t="shared" si="116"/>
        <v>67.63545451724924</v>
      </c>
      <c r="E372" s="6">
        <f t="shared" si="117"/>
        <v>-62.4887477159999</v>
      </c>
      <c r="F372" s="6">
        <f t="shared" si="118"/>
        <v>-62.96005421078745</v>
      </c>
      <c r="G372" s="6">
        <f t="shared" si="119"/>
        <v>-61.205958678272836</v>
      </c>
      <c r="H372" s="6">
        <f t="shared" si="120"/>
        <v>346.3755634451873</v>
      </c>
      <c r="I372" s="6">
        <f t="shared" si="121"/>
        <v>236.67313955057082</v>
      </c>
      <c r="J372" s="6">
        <f t="shared" si="122"/>
        <v>-297.2210535338482</v>
      </c>
      <c r="K372" s="6">
        <f t="shared" si="123"/>
        <v>-17.84689156717889</v>
      </c>
      <c r="L372" s="6">
        <f t="shared" si="124"/>
        <v>-65.48563950539169</v>
      </c>
      <c r="M372" s="6">
        <f t="shared" si="125"/>
        <v>108.96591262216988</v>
      </c>
      <c r="N372" s="6">
        <f t="shared" si="126"/>
        <v>246.34154836865477</v>
      </c>
      <c r="O372" s="2"/>
    </row>
    <row r="373" spans="1:15" ht="12.75">
      <c r="A373" s="2">
        <v>37</v>
      </c>
      <c r="B373" s="2" t="s">
        <v>49</v>
      </c>
      <c r="C373"/>
      <c r="D373" s="6">
        <f t="shared" si="116"/>
        <v>64.93472971809629</v>
      </c>
      <c r="E373" s="6">
        <f t="shared" si="117"/>
        <v>-12.30811794841851</v>
      </c>
      <c r="F373" s="6">
        <f t="shared" si="118"/>
        <v>30.238824198912507</v>
      </c>
      <c r="G373" s="6">
        <f t="shared" si="119"/>
        <v>369.7752405484524</v>
      </c>
      <c r="H373" s="6">
        <f t="shared" si="120"/>
        <v>130.2708420937909</v>
      </c>
      <c r="I373" s="6">
        <f t="shared" si="121"/>
        <v>5.796276890525026</v>
      </c>
      <c r="J373" s="6">
        <f t="shared" si="122"/>
        <v>-142.04247440695255</v>
      </c>
      <c r="K373" s="6">
        <f t="shared" si="123"/>
        <v>187.14616033996612</v>
      </c>
      <c r="L373" s="6">
        <f t="shared" si="124"/>
        <v>152.36399370235932</v>
      </c>
      <c r="M373" s="6">
        <f t="shared" si="125"/>
        <v>-438.2224311693242</v>
      </c>
      <c r="N373" s="6">
        <f t="shared" si="126"/>
        <v>159.7594413838703</v>
      </c>
      <c r="O373" s="2"/>
    </row>
    <row r="374" spans="1:15" ht="12.75">
      <c r="A374" s="2">
        <v>38</v>
      </c>
      <c r="B374" s="2" t="s">
        <v>50</v>
      </c>
      <c r="C374"/>
      <c r="D374" s="6">
        <f t="shared" si="116"/>
        <v>280.5037653834834</v>
      </c>
      <c r="E374" s="6">
        <f t="shared" si="117"/>
        <v>-55.008795455780536</v>
      </c>
      <c r="F374" s="6">
        <f t="shared" si="118"/>
        <v>-251.9466253653288</v>
      </c>
      <c r="G374" s="6">
        <f t="shared" si="119"/>
        <v>-120.19064745405323</v>
      </c>
      <c r="H374" s="6">
        <f t="shared" si="120"/>
        <v>322.6258252040225</v>
      </c>
      <c r="I374" s="6">
        <f t="shared" si="121"/>
        <v>-128.50584799641064</v>
      </c>
      <c r="J374" s="6">
        <f t="shared" si="122"/>
        <v>-206.9330666555573</v>
      </c>
      <c r="K374" s="6">
        <f t="shared" si="123"/>
        <v>-94.65162425561849</v>
      </c>
      <c r="L374" s="6">
        <f t="shared" si="124"/>
        <v>-31.37747396322207</v>
      </c>
      <c r="M374" s="6">
        <f t="shared" si="125"/>
        <v>-22.536996912593576</v>
      </c>
      <c r="N374" s="6">
        <f t="shared" si="126"/>
        <v>73.86333690639987</v>
      </c>
      <c r="O374" s="2"/>
    </row>
    <row r="375" spans="1:15" ht="12.75">
      <c r="A375" s="2">
        <v>39</v>
      </c>
      <c r="B375" s="2" t="s">
        <v>51</v>
      </c>
      <c r="C375"/>
      <c r="D375" s="6">
        <f t="shared" si="116"/>
        <v>-63.76303716360778</v>
      </c>
      <c r="E375" s="6">
        <f t="shared" si="117"/>
        <v>-197.46791635932343</v>
      </c>
      <c r="F375" s="6">
        <f t="shared" si="118"/>
        <v>29.407850751441263</v>
      </c>
      <c r="G375" s="6">
        <f t="shared" si="119"/>
        <v>2.7764527295866572</v>
      </c>
      <c r="H375" s="6">
        <f t="shared" si="120"/>
        <v>121.27559701083158</v>
      </c>
      <c r="I375" s="6">
        <f t="shared" si="121"/>
        <v>20.89530200000221</v>
      </c>
      <c r="J375" s="6">
        <f t="shared" si="122"/>
        <v>30.5416668352863</v>
      </c>
      <c r="K375" s="6">
        <f t="shared" si="123"/>
        <v>86.35980538500318</v>
      </c>
      <c r="L375" s="6">
        <f t="shared" si="124"/>
        <v>78.78775457373024</v>
      </c>
      <c r="M375" s="6">
        <f t="shared" si="125"/>
        <v>-135.38184957524143</v>
      </c>
      <c r="N375" s="6">
        <f t="shared" si="126"/>
        <v>74.95401336234436</v>
      </c>
      <c r="O375" s="2"/>
    </row>
    <row r="376" spans="1:15" ht="12.75">
      <c r="A376" s="2">
        <v>40</v>
      </c>
      <c r="B376" s="2" t="s">
        <v>52</v>
      </c>
      <c r="C376"/>
      <c r="D376" s="6">
        <f t="shared" si="116"/>
        <v>144.5423766496796</v>
      </c>
      <c r="E376" s="6">
        <f t="shared" si="117"/>
        <v>-38.83833537097951</v>
      </c>
      <c r="F376" s="6">
        <f t="shared" si="118"/>
        <v>-12.129295430813418</v>
      </c>
      <c r="G376" s="6">
        <f t="shared" si="119"/>
        <v>46.99728867381107</v>
      </c>
      <c r="H376" s="6">
        <f t="shared" si="120"/>
        <v>286.0949903552233</v>
      </c>
      <c r="I376" s="6">
        <f t="shared" si="121"/>
        <v>413.5845556851481</v>
      </c>
      <c r="J376" s="6">
        <f t="shared" si="122"/>
        <v>-353.09751872890405</v>
      </c>
      <c r="K376" s="6">
        <f t="shared" si="123"/>
        <v>-201.75209747181663</v>
      </c>
      <c r="L376" s="6">
        <f t="shared" si="124"/>
        <v>-34.994402018047694</v>
      </c>
      <c r="M376" s="6">
        <f t="shared" si="125"/>
        <v>0.18516576105873983</v>
      </c>
      <c r="N376" s="6">
        <f t="shared" si="126"/>
        <v>79.05086686618813</v>
      </c>
      <c r="O376" s="2"/>
    </row>
    <row r="377" spans="1:15" ht="12.75">
      <c r="A377" s="2">
        <v>41</v>
      </c>
      <c r="B377" s="2" t="s">
        <v>53</v>
      </c>
      <c r="C377"/>
      <c r="D377" s="6">
        <f t="shared" si="116"/>
        <v>13.403689550061063</v>
      </c>
      <c r="E377" s="6">
        <f t="shared" si="117"/>
        <v>-56.026725672565796</v>
      </c>
      <c r="F377" s="6">
        <f t="shared" si="118"/>
        <v>-39.93278546404788</v>
      </c>
      <c r="G377" s="6">
        <f t="shared" si="119"/>
        <v>92.69691477650592</v>
      </c>
      <c r="H377" s="6">
        <f t="shared" si="120"/>
        <v>47.18312292184533</v>
      </c>
      <c r="I377" s="6">
        <f t="shared" si="121"/>
        <v>171.0084991435358</v>
      </c>
      <c r="J377" s="6">
        <f t="shared" si="122"/>
        <v>-144.78783814501622</v>
      </c>
      <c r="K377" s="6">
        <f t="shared" si="123"/>
        <v>158.20160038479887</v>
      </c>
      <c r="L377" s="6">
        <f t="shared" si="124"/>
        <v>-11.502022399583154</v>
      </c>
      <c r="M377" s="6">
        <f t="shared" si="125"/>
        <v>-111.91691457634661</v>
      </c>
      <c r="N377" s="6">
        <f t="shared" si="126"/>
        <v>122.9046371596663</v>
      </c>
      <c r="O377" s="2"/>
    </row>
    <row r="378" spans="1:15" ht="12.75">
      <c r="A378" s="2">
        <v>42</v>
      </c>
      <c r="B378" s="2" t="s">
        <v>54</v>
      </c>
      <c r="C378"/>
      <c r="D378" s="6">
        <f t="shared" si="116"/>
        <v>187.38302001225</v>
      </c>
      <c r="E378" s="6">
        <f t="shared" si="117"/>
        <v>-105.14168043993529</v>
      </c>
      <c r="F378" s="6">
        <f t="shared" si="118"/>
        <v>48.9366183669625</v>
      </c>
      <c r="G378" s="6">
        <f t="shared" si="119"/>
        <v>163.60235832203702</v>
      </c>
      <c r="H378" s="6">
        <f t="shared" si="120"/>
        <v>-246.33523564282333</v>
      </c>
      <c r="I378" s="6">
        <f t="shared" si="121"/>
        <v>92.97667008775635</v>
      </c>
      <c r="J378" s="6">
        <f t="shared" si="122"/>
        <v>-16.691940314145103</v>
      </c>
      <c r="K378" s="6">
        <f t="shared" si="123"/>
        <v>-222.30725704056076</v>
      </c>
      <c r="L378" s="6">
        <f t="shared" si="124"/>
        <v>137.6716258679876</v>
      </c>
      <c r="M378" s="6">
        <f t="shared" si="125"/>
        <v>83.01350047665208</v>
      </c>
      <c r="N378" s="6">
        <f t="shared" si="126"/>
        <v>121.89260741613336</v>
      </c>
      <c r="O378" s="2"/>
    </row>
    <row r="379" spans="1:15" ht="12.75">
      <c r="A379" s="2">
        <v>43</v>
      </c>
      <c r="B379" s="2" t="s">
        <v>55</v>
      </c>
      <c r="C379"/>
      <c r="D379" s="6">
        <f t="shared" si="116"/>
        <v>83.78500878857336</v>
      </c>
      <c r="E379" s="6">
        <f t="shared" si="117"/>
        <v>-102.73057503721537</v>
      </c>
      <c r="F379" s="6">
        <f t="shared" si="118"/>
        <v>-37.013695039301176</v>
      </c>
      <c r="G379" s="6">
        <f t="shared" si="119"/>
        <v>-20.69055946020409</v>
      </c>
      <c r="H379" s="6">
        <f t="shared" si="120"/>
        <v>169.96710925807224</v>
      </c>
      <c r="I379" s="6">
        <f t="shared" si="121"/>
        <v>192.1323552763647</v>
      </c>
      <c r="J379" s="6">
        <f t="shared" si="122"/>
        <v>-302.5978467524049</v>
      </c>
      <c r="K379" s="6">
        <f t="shared" si="123"/>
        <v>-254.78111561267963</v>
      </c>
      <c r="L379" s="6">
        <f t="shared" si="124"/>
        <v>109.10317117469991</v>
      </c>
      <c r="M379" s="6">
        <f t="shared" si="125"/>
        <v>-179.96276687490445</v>
      </c>
      <c r="N379" s="6">
        <f t="shared" si="126"/>
        <v>150.61727663894123</v>
      </c>
      <c r="O379" s="2"/>
    </row>
    <row r="380" spans="1:15" ht="12.75">
      <c r="A380" s="2">
        <v>44</v>
      </c>
      <c r="B380" s="2" t="s">
        <v>56</v>
      </c>
      <c r="C380"/>
      <c r="D380" s="6">
        <f t="shared" si="116"/>
        <v>135.8079915211864</v>
      </c>
      <c r="E380" s="6">
        <f t="shared" si="117"/>
        <v>-22.75690072720447</v>
      </c>
      <c r="F380" s="6">
        <f t="shared" si="118"/>
        <v>-11.040328359617895</v>
      </c>
      <c r="G380" s="6">
        <f t="shared" si="119"/>
        <v>37.4260874785797</v>
      </c>
      <c r="H380" s="6">
        <f t="shared" si="120"/>
        <v>171.87338850679737</v>
      </c>
      <c r="I380" s="6">
        <f t="shared" si="121"/>
        <v>162.20879978616424</v>
      </c>
      <c r="J380" s="6">
        <f t="shared" si="122"/>
        <v>-60.90103008227984</v>
      </c>
      <c r="K380" s="6">
        <f t="shared" si="123"/>
        <v>-127.96916633933718</v>
      </c>
      <c r="L380" s="6">
        <f t="shared" si="124"/>
        <v>2.505623031728411</v>
      </c>
      <c r="M380" s="6">
        <f t="shared" si="125"/>
        <v>16.65008785602745</v>
      </c>
      <c r="N380" s="6">
        <f t="shared" si="126"/>
        <v>34.729046283907266</v>
      </c>
      <c r="O380" s="2"/>
    </row>
    <row r="381" spans="1:15" ht="12.75">
      <c r="A381" s="2">
        <v>45</v>
      </c>
      <c r="B381" s="2" t="s">
        <v>57</v>
      </c>
      <c r="C381"/>
      <c r="D381" s="6">
        <f t="shared" si="116"/>
        <v>83.95419399506441</v>
      </c>
      <c r="E381" s="6">
        <f t="shared" si="117"/>
        <v>-59.97569354938858</v>
      </c>
      <c r="F381" s="6">
        <f t="shared" si="118"/>
        <v>-284.16693022566614</v>
      </c>
      <c r="G381" s="6">
        <f t="shared" si="119"/>
        <v>101.50083910570615</v>
      </c>
      <c r="H381" s="6">
        <f t="shared" si="120"/>
        <v>532.4182019044194</v>
      </c>
      <c r="I381" s="6">
        <f t="shared" si="121"/>
        <v>-119.71838645704933</v>
      </c>
      <c r="J381" s="6">
        <f t="shared" si="122"/>
        <v>-252.05522415474164</v>
      </c>
      <c r="K381" s="6">
        <f t="shared" si="123"/>
        <v>24.928354766153284</v>
      </c>
      <c r="L381" s="6">
        <f t="shared" si="124"/>
        <v>-73.43402491125576</v>
      </c>
      <c r="M381" s="6">
        <f t="shared" si="125"/>
        <v>-112.75690888882876</v>
      </c>
      <c r="N381" s="6">
        <f t="shared" si="126"/>
        <v>60.210471147912415</v>
      </c>
      <c r="O381" s="2"/>
    </row>
    <row r="382" spans="1:15" ht="12.75">
      <c r="A382" s="2">
        <v>46</v>
      </c>
      <c r="B382" s="2" t="s">
        <v>58</v>
      </c>
      <c r="C382"/>
      <c r="D382" s="6">
        <f t="shared" si="116"/>
        <v>12.060168291227011</v>
      </c>
      <c r="E382" s="6">
        <f t="shared" si="117"/>
        <v>72.45742881696661</v>
      </c>
      <c r="F382" s="6">
        <f t="shared" si="118"/>
        <v>-16.525445608786423</v>
      </c>
      <c r="G382" s="6">
        <f t="shared" si="119"/>
        <v>-20.7278410033516</v>
      </c>
      <c r="H382" s="6">
        <f t="shared" si="120"/>
        <v>75.05139554691763</v>
      </c>
      <c r="I382" s="6">
        <f t="shared" si="121"/>
        <v>-37.752628322728896</v>
      </c>
      <c r="J382" s="6">
        <f t="shared" si="122"/>
        <v>-1.7243257950340853</v>
      </c>
      <c r="K382" s="6">
        <f t="shared" si="123"/>
        <v>-352.95380979324864</v>
      </c>
      <c r="L382" s="6">
        <f t="shared" si="124"/>
        <v>22.408036507760706</v>
      </c>
      <c r="M382" s="6">
        <f t="shared" si="125"/>
        <v>-110.65964199858539</v>
      </c>
      <c r="N382" s="6">
        <f t="shared" si="126"/>
        <v>19.047128130246293</v>
      </c>
      <c r="O382" s="2"/>
    </row>
    <row r="383" spans="1:15" ht="12.75">
      <c r="A383" s="2">
        <v>47</v>
      </c>
      <c r="B383" s="2" t="s">
        <v>59</v>
      </c>
      <c r="C383"/>
      <c r="D383" s="6">
        <f t="shared" si="116"/>
        <v>-45.5320636032616</v>
      </c>
      <c r="E383" s="6">
        <f t="shared" si="117"/>
        <v>594.7161493009231</v>
      </c>
      <c r="F383" s="6">
        <f t="shared" si="118"/>
        <v>-373.9480136382412</v>
      </c>
      <c r="G383" s="6">
        <f t="shared" si="119"/>
        <v>-157.80041106094015</v>
      </c>
      <c r="H383" s="6">
        <f t="shared" si="120"/>
        <v>75.91991328139942</v>
      </c>
      <c r="I383" s="6">
        <f t="shared" si="121"/>
        <v>26.48318729903039</v>
      </c>
      <c r="J383" s="6">
        <f t="shared" si="122"/>
        <v>143.9172038561474</v>
      </c>
      <c r="K383" s="6">
        <f t="shared" si="123"/>
        <v>-9.946598121732244</v>
      </c>
      <c r="L383" s="6">
        <f t="shared" si="124"/>
        <v>-103.87265011618474</v>
      </c>
      <c r="M383" s="6">
        <f t="shared" si="125"/>
        <v>-34.99735352454432</v>
      </c>
      <c r="N383" s="6">
        <f t="shared" si="126"/>
        <v>66.34591298480437</v>
      </c>
      <c r="O383" s="2"/>
    </row>
    <row r="384" spans="1:15" ht="12.75">
      <c r="A384" s="2">
        <v>48</v>
      </c>
      <c r="B384" s="2" t="s">
        <v>60</v>
      </c>
      <c r="C384"/>
      <c r="D384" s="6">
        <f t="shared" si="116"/>
        <v>491.8134352775156</v>
      </c>
      <c r="E384" s="6">
        <f t="shared" si="117"/>
        <v>-190.0780240769805</v>
      </c>
      <c r="F384" s="6">
        <f t="shared" si="118"/>
        <v>-270.7788097039727</v>
      </c>
      <c r="G384" s="6">
        <f t="shared" si="119"/>
        <v>73.92485069738753</v>
      </c>
      <c r="H384" s="6">
        <f t="shared" si="120"/>
        <v>415.84418031366835</v>
      </c>
      <c r="I384" s="6">
        <f t="shared" si="121"/>
        <v>142.14717875477953</v>
      </c>
      <c r="J384" s="6">
        <f t="shared" si="122"/>
        <v>-495.92806517627093</v>
      </c>
      <c r="K384" s="6">
        <f t="shared" si="123"/>
        <v>-249.0677385675822</v>
      </c>
      <c r="L384" s="6">
        <f t="shared" si="124"/>
        <v>-1.0802962519512707</v>
      </c>
      <c r="M384" s="6">
        <f t="shared" si="125"/>
        <v>64.33209824346497</v>
      </c>
      <c r="N384" s="6">
        <f t="shared" si="126"/>
        <v>5.589372085797127</v>
      </c>
      <c r="O384" s="2"/>
    </row>
    <row r="385" spans="1:15" ht="12.75">
      <c r="A385" s="2">
        <v>49</v>
      </c>
      <c r="B385" s="2" t="s">
        <v>61</v>
      </c>
      <c r="C385"/>
      <c r="D385" s="6">
        <f t="shared" si="116"/>
        <v>-34.53997829139927</v>
      </c>
      <c r="E385" s="6">
        <f t="shared" si="117"/>
        <v>-20.766885807664977</v>
      </c>
      <c r="F385" s="6">
        <f t="shared" si="118"/>
        <v>55.54473978742258</v>
      </c>
      <c r="G385" s="6">
        <f t="shared" si="119"/>
        <v>50.238834859613235</v>
      </c>
      <c r="H385" s="6">
        <f t="shared" si="120"/>
        <v>128.23516526307952</v>
      </c>
      <c r="I385" s="6">
        <f t="shared" si="121"/>
        <v>194.9870484065865</v>
      </c>
      <c r="J385" s="6">
        <f t="shared" si="122"/>
        <v>-100.29768339515367</v>
      </c>
      <c r="K385" s="6">
        <f t="shared" si="123"/>
        <v>-104.60007716483288</v>
      </c>
      <c r="L385" s="6">
        <f t="shared" si="124"/>
        <v>19.016495749439557</v>
      </c>
      <c r="M385" s="6">
        <f t="shared" si="125"/>
        <v>-35.14051328782357</v>
      </c>
      <c r="N385" s="6">
        <f t="shared" si="126"/>
        <v>17.24376901310043</v>
      </c>
      <c r="O385" s="2"/>
    </row>
    <row r="386" spans="1:15" ht="12.75">
      <c r="A386" s="2">
        <v>50</v>
      </c>
      <c r="B386" s="2" t="s">
        <v>62</v>
      </c>
      <c r="C386"/>
      <c r="D386" s="6">
        <f t="shared" si="116"/>
        <v>-12.308606716657904</v>
      </c>
      <c r="E386" s="6">
        <f t="shared" si="117"/>
        <v>-20.77194854136535</v>
      </c>
      <c r="F386" s="6">
        <f t="shared" si="118"/>
        <v>-53.70999147657735</v>
      </c>
      <c r="G386" s="6">
        <f t="shared" si="119"/>
        <v>-10.2884149238258</v>
      </c>
      <c r="H386" s="6">
        <f t="shared" si="120"/>
        <v>-12.76512681739094</v>
      </c>
      <c r="I386" s="6">
        <f t="shared" si="121"/>
        <v>0.5060240084448125</v>
      </c>
      <c r="J386" s="6">
        <f t="shared" si="122"/>
        <v>-1.4990216664144866</v>
      </c>
      <c r="K386" s="6">
        <f t="shared" si="123"/>
        <v>-1.086141792354847</v>
      </c>
      <c r="L386" s="6">
        <f t="shared" si="124"/>
        <v>-0.9972041784431709</v>
      </c>
      <c r="M386" s="6">
        <f t="shared" si="125"/>
        <v>-32.00418491715599</v>
      </c>
      <c r="N386" s="6">
        <f t="shared" si="126"/>
        <v>167.27641335687932</v>
      </c>
      <c r="O386" s="2"/>
    </row>
    <row r="387" spans="1:15" ht="12.75">
      <c r="A387" s="2">
        <v>51</v>
      </c>
      <c r="B387" s="2" t="s">
        <v>63</v>
      </c>
      <c r="C387"/>
      <c r="D387" s="6">
        <f t="shared" si="116"/>
        <v>38.73456332315559</v>
      </c>
      <c r="E387" s="6">
        <f t="shared" si="117"/>
        <v>-12.491427443770224</v>
      </c>
      <c r="F387" s="6">
        <f t="shared" si="118"/>
        <v>0.5297070687417673</v>
      </c>
      <c r="G387" s="6">
        <f t="shared" si="119"/>
        <v>-6.852730001144698</v>
      </c>
      <c r="H387" s="6">
        <f t="shared" si="120"/>
        <v>0.36165814562826987</v>
      </c>
      <c r="I387" s="6">
        <f t="shared" si="121"/>
        <v>8.645021175654431</v>
      </c>
      <c r="J387" s="6">
        <f t="shared" si="122"/>
        <v>31.84236733120984</v>
      </c>
      <c r="K387" s="6">
        <f t="shared" si="123"/>
        <v>8.992228866869379</v>
      </c>
      <c r="L387" s="6">
        <f t="shared" si="124"/>
        <v>30.39222940367725</v>
      </c>
      <c r="M387" s="6">
        <f t="shared" si="125"/>
        <v>12.94597572835859</v>
      </c>
      <c r="N387" s="6">
        <f t="shared" si="126"/>
        <v>80.93843871982631</v>
      </c>
      <c r="O387" s="2"/>
    </row>
    <row r="388" spans="1:15" ht="12.75">
      <c r="A388" s="2">
        <v>52</v>
      </c>
      <c r="B388" s="2" t="s">
        <v>64</v>
      </c>
      <c r="C388"/>
      <c r="D388" s="6">
        <f t="shared" si="116"/>
        <v>18.584076266101725</v>
      </c>
      <c r="E388" s="6">
        <f t="shared" si="117"/>
        <v>6.529715572032373</v>
      </c>
      <c r="F388" s="6">
        <f t="shared" si="118"/>
        <v>-57.19292852716485</v>
      </c>
      <c r="G388" s="6">
        <f t="shared" si="119"/>
        <v>11.061172696449855</v>
      </c>
      <c r="H388" s="6">
        <f t="shared" si="120"/>
        <v>0.8910718558603172</v>
      </c>
      <c r="I388" s="6">
        <f t="shared" si="121"/>
        <v>15.017804938195736</v>
      </c>
      <c r="J388" s="6">
        <f t="shared" si="122"/>
        <v>18.71828992617003</v>
      </c>
      <c r="K388" s="6">
        <f t="shared" si="123"/>
        <v>-35.71034346008066</v>
      </c>
      <c r="L388" s="6">
        <f t="shared" si="124"/>
        <v>0.6093530357310556</v>
      </c>
      <c r="M388" s="6">
        <f t="shared" si="125"/>
        <v>136.4668022925034</v>
      </c>
      <c r="N388" s="6">
        <f t="shared" si="126"/>
        <v>-29.54395236474083</v>
      </c>
      <c r="O388" s="2"/>
    </row>
    <row r="389" spans="1:15" ht="12.75">
      <c r="A389" s="2">
        <v>53</v>
      </c>
      <c r="B389" s="2" t="s">
        <v>65</v>
      </c>
      <c r="C389"/>
      <c r="D389" s="6">
        <f t="shared" si="116"/>
        <v>-26.20343154218442</v>
      </c>
      <c r="E389" s="6">
        <f t="shared" si="117"/>
        <v>-20.98252372897359</v>
      </c>
      <c r="F389" s="6">
        <f t="shared" si="118"/>
        <v>-4.3791766178659195</v>
      </c>
      <c r="G389" s="6">
        <f t="shared" si="119"/>
        <v>58.19253818885658</v>
      </c>
      <c r="H389" s="6">
        <f t="shared" si="120"/>
        <v>115.81453070908228</v>
      </c>
      <c r="I389" s="6">
        <f t="shared" si="121"/>
        <v>85.7183799281367</v>
      </c>
      <c r="J389" s="6">
        <f t="shared" si="122"/>
        <v>-18.049028676484138</v>
      </c>
      <c r="K389" s="6">
        <f t="shared" si="123"/>
        <v>-115.59193014062426</v>
      </c>
      <c r="L389" s="6">
        <f t="shared" si="124"/>
        <v>-19.746329655397478</v>
      </c>
      <c r="M389" s="6">
        <f t="shared" si="125"/>
        <v>13.210286038434166</v>
      </c>
      <c r="N389" s="6">
        <f t="shared" si="126"/>
        <v>54.27306044997687</v>
      </c>
      <c r="O389" s="2"/>
    </row>
    <row r="390" spans="1:15" ht="12.75">
      <c r="A390" s="2">
        <v>54</v>
      </c>
      <c r="B390" s="2" t="s">
        <v>66</v>
      </c>
      <c r="C390"/>
      <c r="D390" s="6">
        <f t="shared" si="116"/>
        <v>39.29297232332535</v>
      </c>
      <c r="E390" s="6">
        <f t="shared" si="117"/>
        <v>75.56969927317682</v>
      </c>
      <c r="F390" s="6">
        <f t="shared" si="118"/>
        <v>11.960105154571739</v>
      </c>
      <c r="G390" s="6">
        <f t="shared" si="119"/>
        <v>148.27928457653306</v>
      </c>
      <c r="H390" s="6">
        <f t="shared" si="120"/>
        <v>141.2993693525</v>
      </c>
      <c r="I390" s="6">
        <f t="shared" si="121"/>
        <v>-156.23711397131214</v>
      </c>
      <c r="J390" s="6">
        <f t="shared" si="122"/>
        <v>-113.14281324635013</v>
      </c>
      <c r="K390" s="6">
        <f t="shared" si="123"/>
        <v>-44.15415735473966</v>
      </c>
      <c r="L390" s="6">
        <f t="shared" si="124"/>
        <v>36.43189412699017</v>
      </c>
      <c r="M390" s="6">
        <f t="shared" si="125"/>
        <v>21.26518652314379</v>
      </c>
      <c r="N390" s="6">
        <f t="shared" si="126"/>
        <v>52.899582864949586</v>
      </c>
      <c r="O390" s="2"/>
    </row>
    <row r="391" spans="1:15" ht="12.75">
      <c r="A391" s="2">
        <v>55</v>
      </c>
      <c r="B391" s="2" t="s">
        <v>67</v>
      </c>
      <c r="C391"/>
      <c r="D391" s="6">
        <f t="shared" si="116"/>
        <v>135.24380730569828</v>
      </c>
      <c r="E391" s="6">
        <f t="shared" si="117"/>
        <v>-10.862756244656712</v>
      </c>
      <c r="F391" s="6">
        <f t="shared" si="118"/>
        <v>-171.29330423568373</v>
      </c>
      <c r="G391" s="6">
        <f t="shared" si="119"/>
        <v>2.905916842609103</v>
      </c>
      <c r="H391" s="6">
        <f t="shared" si="120"/>
        <v>7.068746758186168</v>
      </c>
      <c r="I391" s="6">
        <f t="shared" si="121"/>
        <v>-50.12861249694982</v>
      </c>
      <c r="J391" s="6">
        <f t="shared" si="122"/>
        <v>-36.45895373278454</v>
      </c>
      <c r="K391" s="6">
        <f t="shared" si="123"/>
        <v>-2.1060567057122466</v>
      </c>
      <c r="L391" s="6">
        <f t="shared" si="124"/>
        <v>36.600300100667724</v>
      </c>
      <c r="M391" s="6">
        <f t="shared" si="125"/>
        <v>20.96666059920042</v>
      </c>
      <c r="N391" s="6">
        <f t="shared" si="126"/>
        <v>69.46218140223138</v>
      </c>
      <c r="O391" s="2"/>
    </row>
    <row r="392" spans="1:15" ht="12.75">
      <c r="A392" s="2">
        <v>56</v>
      </c>
      <c r="B392" s="2" t="s">
        <v>68</v>
      </c>
      <c r="C392"/>
      <c r="D392" s="6">
        <f t="shared" si="116"/>
        <v>68.84221452998656</v>
      </c>
      <c r="E392" s="6">
        <f t="shared" si="117"/>
        <v>-87.30889420962941</v>
      </c>
      <c r="F392" s="6">
        <f t="shared" si="118"/>
        <v>-0.3067522487800969</v>
      </c>
      <c r="G392" s="6">
        <f t="shared" si="119"/>
        <v>86.6035340971483</v>
      </c>
      <c r="H392" s="6">
        <f t="shared" si="120"/>
        <v>197.97557260054535</v>
      </c>
      <c r="I392" s="6">
        <f t="shared" si="121"/>
        <v>-170.01789386324245</v>
      </c>
      <c r="J392" s="6">
        <f t="shared" si="122"/>
        <v>1.896149780494878</v>
      </c>
      <c r="K392" s="6">
        <f t="shared" si="123"/>
        <v>-163.89931716610872</v>
      </c>
      <c r="L392" s="6">
        <f t="shared" si="124"/>
        <v>9.885641515983824</v>
      </c>
      <c r="M392" s="6">
        <f t="shared" si="125"/>
        <v>-10.141830302920207</v>
      </c>
      <c r="N392" s="6">
        <f t="shared" si="126"/>
        <v>14.844463633396535</v>
      </c>
      <c r="O392" s="2"/>
    </row>
    <row r="393" spans="1:15" ht="12.75">
      <c r="A393" s="2">
        <v>57</v>
      </c>
      <c r="B393" s="2" t="s">
        <v>69</v>
      </c>
      <c r="C393"/>
      <c r="D393" s="6">
        <f t="shared" si="116"/>
        <v>36.797257457033176</v>
      </c>
      <c r="E393" s="6">
        <f t="shared" si="117"/>
        <v>-15.07519046880474</v>
      </c>
      <c r="F393" s="6">
        <f t="shared" si="118"/>
        <v>-82.28740150079014</v>
      </c>
      <c r="G393" s="6">
        <f t="shared" si="119"/>
        <v>-9.533898667229582</v>
      </c>
      <c r="H393" s="6">
        <f t="shared" si="120"/>
        <v>26.710718551711462</v>
      </c>
      <c r="I393" s="6">
        <f t="shared" si="121"/>
        <v>29.52008715104588</v>
      </c>
      <c r="J393" s="6">
        <f t="shared" si="122"/>
        <v>-71.11247785094405</v>
      </c>
      <c r="K393" s="6">
        <f t="shared" si="123"/>
        <v>37.296524815508796</v>
      </c>
      <c r="L393" s="6">
        <f t="shared" si="124"/>
        <v>42.487694778060835</v>
      </c>
      <c r="M393" s="6">
        <f t="shared" si="125"/>
        <v>30.9878064912869</v>
      </c>
      <c r="N393" s="6">
        <f t="shared" si="126"/>
        <v>31.85400141214629</v>
      </c>
      <c r="O393" s="2"/>
    </row>
    <row r="394" spans="1:15" ht="12.75">
      <c r="A394" s="2">
        <v>58</v>
      </c>
      <c r="B394" s="2" t="s">
        <v>70</v>
      </c>
      <c r="C394"/>
      <c r="D394" s="6">
        <f t="shared" si="116"/>
        <v>279.1892021980256</v>
      </c>
      <c r="E394" s="6">
        <f t="shared" si="117"/>
        <v>-94.35824132461053</v>
      </c>
      <c r="F394" s="6">
        <f t="shared" si="118"/>
        <v>-121.60393865184538</v>
      </c>
      <c r="G394" s="6">
        <f t="shared" si="119"/>
        <v>-117.048418259365</v>
      </c>
      <c r="H394" s="6">
        <f t="shared" si="120"/>
        <v>20.560491030772923</v>
      </c>
      <c r="I394" s="6">
        <f t="shared" si="121"/>
        <v>313.07502229285325</v>
      </c>
      <c r="J394" s="6">
        <f t="shared" si="122"/>
        <v>-288.46536660161644</v>
      </c>
      <c r="K394" s="6">
        <f t="shared" si="123"/>
        <v>-87.36020753986541</v>
      </c>
      <c r="L394" s="6">
        <f t="shared" si="124"/>
        <v>-26.971940424227114</v>
      </c>
      <c r="M394" s="6">
        <f t="shared" si="125"/>
        <v>-4.24080843470289</v>
      </c>
      <c r="N394" s="6">
        <f t="shared" si="126"/>
        <v>12.739510802336682</v>
      </c>
      <c r="O394" s="2"/>
    </row>
    <row r="395" spans="1:15" ht="12.75">
      <c r="A395" s="2">
        <v>59</v>
      </c>
      <c r="B395" s="2" t="s">
        <v>71</v>
      </c>
      <c r="C395"/>
      <c r="D395" s="6">
        <f t="shared" si="116"/>
        <v>-10.218805379571174</v>
      </c>
      <c r="E395" s="6">
        <f t="shared" si="117"/>
        <v>5.57582120732881</v>
      </c>
      <c r="F395" s="6">
        <f t="shared" si="118"/>
        <v>2.966084506772242</v>
      </c>
      <c r="G395" s="6">
        <f t="shared" si="119"/>
        <v>-14.486289831011149</v>
      </c>
      <c r="H395" s="6">
        <f t="shared" si="120"/>
        <v>37.87003677099544</v>
      </c>
      <c r="I395" s="6">
        <f t="shared" si="121"/>
        <v>216.98838529195382</v>
      </c>
      <c r="J395" s="6">
        <f t="shared" si="122"/>
        <v>-93.80414931668162</v>
      </c>
      <c r="K395" s="6">
        <f t="shared" si="123"/>
        <v>68.85959518760457</v>
      </c>
      <c r="L395" s="6">
        <f t="shared" si="124"/>
        <v>-383.211851452714</v>
      </c>
      <c r="M395" s="6">
        <f t="shared" si="125"/>
        <v>-138.7385803019088</v>
      </c>
      <c r="N395" s="6">
        <f t="shared" si="126"/>
        <v>1.6957517919620084</v>
      </c>
      <c r="O395" s="2"/>
    </row>
    <row r="396" spans="1:15" ht="12.75">
      <c r="A396" s="2">
        <v>60</v>
      </c>
      <c r="B396" s="2" t="s">
        <v>72</v>
      </c>
      <c r="C396"/>
      <c r="D396" s="6">
        <f t="shared" si="116"/>
        <v>-15.61227344472121</v>
      </c>
      <c r="E396" s="6">
        <f t="shared" si="117"/>
        <v>100.97887779647296</v>
      </c>
      <c r="F396" s="6">
        <f t="shared" si="118"/>
        <v>127.36903841417104</v>
      </c>
      <c r="G396" s="6">
        <f t="shared" si="119"/>
        <v>217.71510137259384</v>
      </c>
      <c r="H396" s="6">
        <f t="shared" si="120"/>
        <v>120.71210394591701</v>
      </c>
      <c r="I396" s="6">
        <f t="shared" si="121"/>
        <v>-156.04912413261277</v>
      </c>
      <c r="J396" s="6">
        <f t="shared" si="122"/>
        <v>-118.81118600106907</v>
      </c>
      <c r="K396" s="6">
        <f t="shared" si="123"/>
        <v>-94.68905189752316</v>
      </c>
      <c r="L396" s="6">
        <f t="shared" si="124"/>
        <v>-68.85020334553616</v>
      </c>
      <c r="M396" s="6">
        <f t="shared" si="125"/>
        <v>-85.58488783313324</v>
      </c>
      <c r="N396" s="6">
        <f t="shared" si="126"/>
        <v>47.187518671814374</v>
      </c>
      <c r="O396" s="2"/>
    </row>
    <row r="397" spans="1:15" ht="12.75">
      <c r="A397" s="2">
        <v>61</v>
      </c>
      <c r="B397" s="2" t="s">
        <v>73</v>
      </c>
      <c r="C397"/>
      <c r="D397" s="6">
        <f t="shared" si="116"/>
        <v>31.48438915817089</v>
      </c>
      <c r="E397" s="6">
        <f t="shared" si="117"/>
        <v>5.9428573133647165</v>
      </c>
      <c r="F397" s="6">
        <f t="shared" si="118"/>
        <v>-82.18125145537232</v>
      </c>
      <c r="G397" s="6">
        <f t="shared" si="119"/>
        <v>29.835807138149697</v>
      </c>
      <c r="H397" s="6">
        <f t="shared" si="120"/>
        <v>64.81735908886093</v>
      </c>
      <c r="I397" s="6">
        <f t="shared" si="121"/>
        <v>-36.21029122741115</v>
      </c>
      <c r="J397" s="6">
        <f t="shared" si="122"/>
        <v>-53.96261140830988</v>
      </c>
      <c r="K397" s="6">
        <f t="shared" si="123"/>
        <v>-20.20268934960227</v>
      </c>
      <c r="L397" s="6">
        <f t="shared" si="124"/>
        <v>41.141372888399864</v>
      </c>
      <c r="M397" s="6">
        <f t="shared" si="125"/>
        <v>-0.1550838756089203</v>
      </c>
      <c r="N397" s="6">
        <f t="shared" si="126"/>
        <v>5.983721237632263</v>
      </c>
      <c r="O397" s="2"/>
    </row>
    <row r="398" spans="1:15" ht="12.75">
      <c r="A398" s="2">
        <v>62</v>
      </c>
      <c r="B398" s="2" t="s">
        <v>74</v>
      </c>
      <c r="C398"/>
      <c r="D398" s="6">
        <f t="shared" si="116"/>
        <v>79.1165252148162</v>
      </c>
      <c r="E398" s="6">
        <f t="shared" si="117"/>
        <v>70.70035394755814</v>
      </c>
      <c r="F398" s="6">
        <f t="shared" si="118"/>
        <v>-61.78818472387571</v>
      </c>
      <c r="G398" s="6">
        <f t="shared" si="119"/>
        <v>163.4332030582803</v>
      </c>
      <c r="H398" s="6">
        <f t="shared" si="120"/>
        <v>45.763683882722646</v>
      </c>
      <c r="I398" s="6">
        <f t="shared" si="121"/>
        <v>161.83071803013812</v>
      </c>
      <c r="J398" s="6">
        <f t="shared" si="122"/>
        <v>-258.7240534471771</v>
      </c>
      <c r="K398" s="6">
        <f t="shared" si="123"/>
        <v>-69.7152042270053</v>
      </c>
      <c r="L398" s="6">
        <f t="shared" si="124"/>
        <v>80.27470020025011</v>
      </c>
      <c r="M398" s="6">
        <f t="shared" si="125"/>
        <v>-142.1852890192997</v>
      </c>
      <c r="N398" s="6">
        <f t="shared" si="126"/>
        <v>1.1995231864802118</v>
      </c>
      <c r="O398" s="2"/>
    </row>
    <row r="399" spans="1:15" ht="12.75">
      <c r="A399" s="2">
        <v>63</v>
      </c>
      <c r="B399" s="2" t="s">
        <v>75</v>
      </c>
      <c r="C399"/>
      <c r="D399" s="6">
        <f t="shared" si="116"/>
        <v>-85.25443238551945</v>
      </c>
      <c r="E399" s="6">
        <f t="shared" si="117"/>
        <v>0.23240704261767273</v>
      </c>
      <c r="F399" s="6">
        <f t="shared" si="118"/>
        <v>-44.29722420374497</v>
      </c>
      <c r="G399" s="6">
        <f t="shared" si="119"/>
        <v>110.91112512091598</v>
      </c>
      <c r="H399" s="6">
        <f t="shared" si="120"/>
        <v>19.61601555785246</v>
      </c>
      <c r="I399" s="6">
        <f t="shared" si="121"/>
        <v>-64.3359593016907</v>
      </c>
      <c r="J399" s="6">
        <f t="shared" si="122"/>
        <v>-11.192873141537925</v>
      </c>
      <c r="K399" s="6">
        <f t="shared" si="123"/>
        <v>-28.026538293967597</v>
      </c>
      <c r="L399" s="6">
        <f t="shared" si="124"/>
        <v>12.229436970533529</v>
      </c>
      <c r="M399" s="6">
        <f t="shared" si="125"/>
        <v>-25.948618584974295</v>
      </c>
      <c r="N399" s="6">
        <f t="shared" si="126"/>
        <v>3.070307621813688</v>
      </c>
      <c r="O399" s="2"/>
    </row>
    <row r="400" spans="1:15" ht="12.75">
      <c r="A400" s="2">
        <v>64</v>
      </c>
      <c r="B400" s="2" t="s">
        <v>76</v>
      </c>
      <c r="C400"/>
      <c r="D400" s="6">
        <f t="shared" si="116"/>
        <v>38.40328504754427</v>
      </c>
      <c r="E400" s="6">
        <f t="shared" si="117"/>
        <v>-51.18886542582963</v>
      </c>
      <c r="F400" s="6">
        <f t="shared" si="118"/>
        <v>-50.97453129529182</v>
      </c>
      <c r="G400" s="6">
        <f t="shared" si="119"/>
        <v>-32.67134551542427</v>
      </c>
      <c r="H400" s="6">
        <f t="shared" si="120"/>
        <v>92.86290013286357</v>
      </c>
      <c r="I400" s="6">
        <f t="shared" si="121"/>
        <v>40.40232172115284</v>
      </c>
      <c r="J400" s="6">
        <f t="shared" si="122"/>
        <v>-155.11526437618247</v>
      </c>
      <c r="K400" s="6">
        <f t="shared" si="123"/>
        <v>-60.615273135816835</v>
      </c>
      <c r="L400" s="6">
        <f t="shared" si="124"/>
        <v>12.85948465587305</v>
      </c>
      <c r="M400" s="6">
        <f t="shared" si="125"/>
        <v>-26.149250493383533</v>
      </c>
      <c r="N400" s="6">
        <f t="shared" si="126"/>
        <v>-2.766803836923059</v>
      </c>
      <c r="O400" s="2"/>
    </row>
    <row r="401" spans="1:15" ht="12.75">
      <c r="A401" s="2">
        <v>65</v>
      </c>
      <c r="B401" s="2" t="s">
        <v>77</v>
      </c>
      <c r="C401"/>
      <c r="D401" s="6">
        <f aca="true" t="shared" si="127" ref="D401:D411">D322*Q242</f>
        <v>112.05954354718591</v>
      </c>
      <c r="E401" s="6">
        <f aca="true" t="shared" si="128" ref="E401:E411">E322*R242</f>
        <v>-96.3736619544018</v>
      </c>
      <c r="F401" s="6">
        <f aca="true" t="shared" si="129" ref="F401:F411">F322*S242</f>
        <v>-38.810548817978685</v>
      </c>
      <c r="G401" s="6">
        <f aca="true" t="shared" si="130" ref="G401:G411">G322*T242</f>
        <v>24.771726560022955</v>
      </c>
      <c r="H401" s="6">
        <f aca="true" t="shared" si="131" ref="H401:H411">H322*U242</f>
        <v>9.680492326456001</v>
      </c>
      <c r="I401" s="6">
        <f aca="true" t="shared" si="132" ref="I401:I411">I322*V242</f>
        <v>336.5111840123312</v>
      </c>
      <c r="J401" s="6">
        <f aca="true" t="shared" si="133" ref="J401:J411">J322*W242</f>
        <v>-230.1389592900014</v>
      </c>
      <c r="K401" s="6">
        <f aca="true" t="shared" si="134" ref="K401:K411">K322*X242</f>
        <v>61.13680650901963</v>
      </c>
      <c r="L401" s="6">
        <f aca="true" t="shared" si="135" ref="L401:L411">L322*Y242</f>
        <v>-291.5467130217885</v>
      </c>
      <c r="M401" s="6">
        <f aca="true" t="shared" si="136" ref="M401:M411">M322*Z242</f>
        <v>-326.04412765681155</v>
      </c>
      <c r="N401" s="6">
        <f aca="true" t="shared" si="137" ref="N401:N411">N322*AA242</f>
        <v>35.60842025713524</v>
      </c>
      <c r="O401" s="2"/>
    </row>
    <row r="402" spans="1:15" ht="12.75">
      <c r="A402" s="2">
        <v>66</v>
      </c>
      <c r="B402" s="2" t="s">
        <v>78</v>
      </c>
      <c r="C402"/>
      <c r="D402" s="6">
        <f t="shared" si="127"/>
        <v>-639.9170259148389</v>
      </c>
      <c r="E402" s="6">
        <f t="shared" si="128"/>
        <v>-508.071284971</v>
      </c>
      <c r="F402" s="6">
        <f t="shared" si="129"/>
        <v>13.454192686988355</v>
      </c>
      <c r="G402" s="6">
        <f t="shared" si="130"/>
        <v>-352.6185758083903</v>
      </c>
      <c r="H402" s="6">
        <f t="shared" si="131"/>
        <v>-146.650586743339</v>
      </c>
      <c r="I402" s="6">
        <f t="shared" si="132"/>
        <v>329.3680144340006</v>
      </c>
      <c r="J402" s="6">
        <f t="shared" si="133"/>
        <v>38.73560055603995</v>
      </c>
      <c r="K402" s="6">
        <f t="shared" si="134"/>
        <v>25.829334270045557</v>
      </c>
      <c r="L402" s="6">
        <f t="shared" si="135"/>
        <v>-4.732055409247897</v>
      </c>
      <c r="M402" s="6">
        <f t="shared" si="136"/>
        <v>-63.19528543124061</v>
      </c>
      <c r="N402" s="6">
        <f t="shared" si="137"/>
        <v>9.828120089283974</v>
      </c>
      <c r="O402" s="2"/>
    </row>
    <row r="403" spans="1:15" ht="12.75">
      <c r="A403" s="2">
        <v>67</v>
      </c>
      <c r="B403" s="2" t="s">
        <v>79</v>
      </c>
      <c r="C403"/>
      <c r="D403" s="6">
        <f t="shared" si="127"/>
        <v>-5.920764570131713</v>
      </c>
      <c r="E403" s="6">
        <f t="shared" si="128"/>
        <v>-3.4751684019738995</v>
      </c>
      <c r="F403" s="6">
        <f t="shared" si="129"/>
        <v>-4.337219799928052</v>
      </c>
      <c r="G403" s="6">
        <f t="shared" si="130"/>
        <v>20.738991287709013</v>
      </c>
      <c r="H403" s="6">
        <f t="shared" si="131"/>
        <v>-29.81340619457553</v>
      </c>
      <c r="I403" s="6">
        <f t="shared" si="132"/>
        <v>73.46420807019179</v>
      </c>
      <c r="J403" s="6">
        <f t="shared" si="133"/>
        <v>-45.77455395179513</v>
      </c>
      <c r="K403" s="6">
        <f t="shared" si="134"/>
        <v>-50.470647350465164</v>
      </c>
      <c r="L403" s="6">
        <f t="shared" si="135"/>
        <v>-22.58563568318988</v>
      </c>
      <c r="M403" s="6">
        <f t="shared" si="136"/>
        <v>-10.433759919381142</v>
      </c>
      <c r="N403" s="6">
        <f t="shared" si="137"/>
        <v>-8.317193466666662</v>
      </c>
      <c r="O403" s="2"/>
    </row>
    <row r="404" spans="1:15" ht="12.75">
      <c r="A404" s="2">
        <v>68</v>
      </c>
      <c r="B404" s="2" t="s">
        <v>80</v>
      </c>
      <c r="C404"/>
      <c r="D404" s="6">
        <f t="shared" si="127"/>
        <v>-1.1751740768169783</v>
      </c>
      <c r="E404" s="6">
        <f t="shared" si="128"/>
        <v>12.37514356250042</v>
      </c>
      <c r="F404" s="6">
        <f t="shared" si="129"/>
        <v>-26.669596270984677</v>
      </c>
      <c r="G404" s="6">
        <f t="shared" si="130"/>
        <v>2.909090456243013</v>
      </c>
      <c r="H404" s="6">
        <f t="shared" si="131"/>
        <v>14.160098271591218</v>
      </c>
      <c r="I404" s="6">
        <f t="shared" si="132"/>
        <v>13.617907874563045</v>
      </c>
      <c r="J404" s="6">
        <f t="shared" si="133"/>
        <v>-3.6134580347506238</v>
      </c>
      <c r="K404" s="6">
        <f t="shared" si="134"/>
        <v>-5.537534643087407</v>
      </c>
      <c r="L404" s="6">
        <f t="shared" si="135"/>
        <v>0.5651249679426301</v>
      </c>
      <c r="M404" s="6">
        <f t="shared" si="136"/>
        <v>-0.8014875264959223</v>
      </c>
      <c r="N404" s="6">
        <f t="shared" si="137"/>
        <v>8.903725418113964</v>
      </c>
      <c r="O404" s="2"/>
    </row>
    <row r="405" spans="1:15" ht="12.75">
      <c r="A405" s="2">
        <v>69</v>
      </c>
      <c r="B405" s="2" t="s">
        <v>81</v>
      </c>
      <c r="C405"/>
      <c r="D405" s="6">
        <f t="shared" si="127"/>
        <v>-11.95148653734458</v>
      </c>
      <c r="E405" s="6">
        <f t="shared" si="128"/>
        <v>44.59389216092513</v>
      </c>
      <c r="F405" s="6">
        <f t="shared" si="129"/>
        <v>-31.109598929086523</v>
      </c>
      <c r="G405" s="6">
        <f t="shared" si="130"/>
        <v>21.47877392454083</v>
      </c>
      <c r="H405" s="6">
        <f t="shared" si="131"/>
        <v>3.337869379567202</v>
      </c>
      <c r="I405" s="6">
        <f t="shared" si="132"/>
        <v>8.91512776287142</v>
      </c>
      <c r="J405" s="6">
        <f t="shared" si="133"/>
        <v>-60.50394974262436</v>
      </c>
      <c r="K405" s="6">
        <f t="shared" si="134"/>
        <v>-22.377046669919125</v>
      </c>
      <c r="L405" s="6">
        <f t="shared" si="135"/>
        <v>0.013090861304233963</v>
      </c>
      <c r="M405" s="6">
        <f t="shared" si="136"/>
        <v>-2.0371040645966363</v>
      </c>
      <c r="N405" s="6">
        <f t="shared" si="137"/>
        <v>4.47816945722651</v>
      </c>
      <c r="O405" s="2"/>
    </row>
    <row r="406" spans="1:15" ht="12.75">
      <c r="A406" s="2">
        <v>70</v>
      </c>
      <c r="B406" s="2" t="s">
        <v>82</v>
      </c>
      <c r="C406"/>
      <c r="D406" s="6">
        <f t="shared" si="127"/>
        <v>-1.4443564379715208</v>
      </c>
      <c r="E406" s="6">
        <f t="shared" si="128"/>
        <v>-2.1706688671832555</v>
      </c>
      <c r="F406" s="6">
        <f t="shared" si="129"/>
        <v>-1.5177503243343171</v>
      </c>
      <c r="G406" s="6">
        <f t="shared" si="130"/>
        <v>12.721179396495197</v>
      </c>
      <c r="H406" s="6">
        <f t="shared" si="131"/>
        <v>46.19369318420789</v>
      </c>
      <c r="I406" s="6">
        <f t="shared" si="132"/>
        <v>26.927289650874965</v>
      </c>
      <c r="J406" s="6">
        <f t="shared" si="133"/>
        <v>-50.69058565594257</v>
      </c>
      <c r="K406" s="6">
        <f t="shared" si="134"/>
        <v>-13.871074603872424</v>
      </c>
      <c r="L406" s="6">
        <f t="shared" si="135"/>
        <v>2.826389759420129</v>
      </c>
      <c r="M406" s="6">
        <f t="shared" si="136"/>
        <v>-7.002296024958633</v>
      </c>
      <c r="N406" s="6">
        <f t="shared" si="137"/>
        <v>5.6336039445978185</v>
      </c>
      <c r="O406" s="2"/>
    </row>
    <row r="407" spans="1:15" ht="12.75">
      <c r="A407" s="2">
        <v>71</v>
      </c>
      <c r="B407" s="2" t="s">
        <v>83</v>
      </c>
      <c r="C407"/>
      <c r="D407" s="6">
        <f t="shared" si="127"/>
        <v>24.232118895740935</v>
      </c>
      <c r="E407" s="6">
        <f t="shared" si="128"/>
        <v>33.69266830818982</v>
      </c>
      <c r="F407" s="6">
        <f t="shared" si="129"/>
        <v>-23.860329776013238</v>
      </c>
      <c r="G407" s="6">
        <f t="shared" si="130"/>
        <v>-21.97118313943767</v>
      </c>
      <c r="H407" s="6">
        <f t="shared" si="131"/>
        <v>33.37141490331637</v>
      </c>
      <c r="I407" s="6">
        <f t="shared" si="132"/>
        <v>-12.858710652480054</v>
      </c>
      <c r="J407" s="6">
        <f t="shared" si="133"/>
        <v>-30.04925936271059</v>
      </c>
      <c r="K407" s="6">
        <f t="shared" si="134"/>
        <v>8.340945545723592</v>
      </c>
      <c r="L407" s="6">
        <f t="shared" si="135"/>
        <v>-27.0054263838236</v>
      </c>
      <c r="M407" s="6">
        <f t="shared" si="136"/>
        <v>-13.490917996579391</v>
      </c>
      <c r="N407" s="6">
        <f t="shared" si="137"/>
        <v>2.4475663530063905</v>
      </c>
      <c r="O407" s="2"/>
    </row>
    <row r="408" spans="1:15" ht="12.75">
      <c r="A408" s="2">
        <v>72</v>
      </c>
      <c r="B408" s="2" t="s">
        <v>84</v>
      </c>
      <c r="C408"/>
      <c r="D408" s="6">
        <f t="shared" si="127"/>
        <v>-7.264073377913129</v>
      </c>
      <c r="E408" s="6">
        <f t="shared" si="128"/>
        <v>-1.7528368297741328</v>
      </c>
      <c r="F408" s="6">
        <f t="shared" si="129"/>
        <v>-4.6915096808638035</v>
      </c>
      <c r="G408" s="6">
        <f t="shared" si="130"/>
        <v>3.018239791216227</v>
      </c>
      <c r="H408" s="6">
        <f t="shared" si="131"/>
        <v>7.9121094262522496</v>
      </c>
      <c r="I408" s="6">
        <f t="shared" si="132"/>
        <v>7.479979441017033</v>
      </c>
      <c r="J408" s="6">
        <f t="shared" si="133"/>
        <v>-6.623402570622642</v>
      </c>
      <c r="K408" s="6">
        <f t="shared" si="134"/>
        <v>-7.84925403794019</v>
      </c>
      <c r="L408" s="6">
        <f t="shared" si="135"/>
        <v>-3.924362427197058</v>
      </c>
      <c r="M408" s="6">
        <f t="shared" si="136"/>
        <v>-2.389445612312909</v>
      </c>
      <c r="N408" s="6">
        <f t="shared" si="137"/>
        <v>8.497663564674095</v>
      </c>
      <c r="O408" s="2"/>
    </row>
    <row r="409" spans="1:15" ht="12.75">
      <c r="A409" s="2">
        <v>73</v>
      </c>
      <c r="B409" s="2" t="s">
        <v>85</v>
      </c>
      <c r="C409"/>
      <c r="D409" s="6">
        <f t="shared" si="127"/>
        <v>-0.9469575305033886</v>
      </c>
      <c r="E409" s="6">
        <f t="shared" si="128"/>
        <v>5.229859680319567</v>
      </c>
      <c r="F409" s="6">
        <f t="shared" si="129"/>
        <v>-13.852075015279157</v>
      </c>
      <c r="G409" s="6">
        <f t="shared" si="130"/>
        <v>4.023658457233948</v>
      </c>
      <c r="H409" s="6">
        <f t="shared" si="131"/>
        <v>16.494599975646807</v>
      </c>
      <c r="I409" s="6">
        <f t="shared" si="132"/>
        <v>-22.918200083830094</v>
      </c>
      <c r="J409" s="6">
        <f t="shared" si="133"/>
        <v>-0.027540506299804993</v>
      </c>
      <c r="K409" s="6">
        <f t="shared" si="134"/>
        <v>-20.694357809198838</v>
      </c>
      <c r="L409" s="6">
        <f t="shared" si="135"/>
        <v>10.75938043287495</v>
      </c>
      <c r="M409" s="6">
        <f t="shared" si="136"/>
        <v>-4.103645800526528</v>
      </c>
      <c r="N409" s="6">
        <f t="shared" si="137"/>
        <v>-7.016034777977529</v>
      </c>
      <c r="O409" s="2"/>
    </row>
    <row r="410" spans="1:15" ht="12.75">
      <c r="A410" s="2">
        <v>74</v>
      </c>
      <c r="B410" s="2" t="s">
        <v>86</v>
      </c>
      <c r="C410"/>
      <c r="D410" s="6">
        <f t="shared" si="127"/>
        <v>-10.810376567911455</v>
      </c>
      <c r="E410" s="6">
        <f t="shared" si="128"/>
        <v>-103.4639181200461</v>
      </c>
      <c r="F410" s="6">
        <f t="shared" si="129"/>
        <v>-43.44142839205087</v>
      </c>
      <c r="G410" s="6">
        <f t="shared" si="130"/>
        <v>-38.707025359535734</v>
      </c>
      <c r="H410" s="6">
        <f t="shared" si="131"/>
        <v>10.495991283789957</v>
      </c>
      <c r="I410" s="6">
        <f t="shared" si="132"/>
        <v>2.726551728663817</v>
      </c>
      <c r="J410" s="6">
        <f t="shared" si="133"/>
        <v>-11.800941992886798</v>
      </c>
      <c r="K410" s="6">
        <f t="shared" si="134"/>
        <v>-5.370332099057391</v>
      </c>
      <c r="L410" s="6">
        <f t="shared" si="135"/>
        <v>-1.3360166221850038</v>
      </c>
      <c r="M410" s="6">
        <f t="shared" si="136"/>
        <v>-3.6373405346528997</v>
      </c>
      <c r="N410" s="6">
        <f t="shared" si="137"/>
        <v>4.6046614840975355</v>
      </c>
      <c r="O410" s="2"/>
    </row>
    <row r="411" spans="1:15" ht="12.75">
      <c r="A411" s="2">
        <v>75</v>
      </c>
      <c r="B411" s="2" t="s">
        <v>87</v>
      </c>
      <c r="C411"/>
      <c r="D411" s="6">
        <f t="shared" si="127"/>
        <v>21.196212968708615</v>
      </c>
      <c r="E411" s="6">
        <f t="shared" si="128"/>
        <v>-9.720242576027882</v>
      </c>
      <c r="F411" s="6">
        <f t="shared" si="129"/>
        <v>-23.216377189489545</v>
      </c>
      <c r="G411" s="6">
        <f t="shared" si="130"/>
        <v>-42.96306307652667</v>
      </c>
      <c r="H411" s="6">
        <f t="shared" si="131"/>
        <v>-0.07854026291893637</v>
      </c>
      <c r="I411" s="6">
        <f t="shared" si="132"/>
        <v>3.2506689197336622</v>
      </c>
      <c r="J411" s="6">
        <f t="shared" si="133"/>
        <v>-23.36765918961879</v>
      </c>
      <c r="K411" s="6">
        <f t="shared" si="134"/>
        <v>-14.894858744965227</v>
      </c>
      <c r="L411" s="6">
        <f t="shared" si="135"/>
        <v>0.6414352948521777</v>
      </c>
      <c r="M411" s="6">
        <f t="shared" si="136"/>
        <v>1.154040339629122</v>
      </c>
      <c r="N411" s="6">
        <f t="shared" si="137"/>
        <v>-0.15696363205448738</v>
      </c>
      <c r="O411" s="2"/>
    </row>
    <row r="412" spans="1:15" ht="12.75">
      <c r="A412" s="2"/>
      <c r="B412" s="2" t="s">
        <v>91</v>
      </c>
      <c r="C412"/>
      <c r="D412" s="6">
        <f aca="true" t="shared" si="138" ref="D412:N412">SUM(D337:D411)</f>
        <v>51521.28540449983</v>
      </c>
      <c r="E412" s="6">
        <f t="shared" si="138"/>
        <v>-37687.22310728004</v>
      </c>
      <c r="F412" s="6">
        <f t="shared" si="138"/>
        <v>7316.887309545367</v>
      </c>
      <c r="G412" s="6">
        <f t="shared" si="138"/>
        <v>47926.770726915776</v>
      </c>
      <c r="H412" s="6">
        <f t="shared" si="138"/>
        <v>63159.98038400123</v>
      </c>
      <c r="I412" s="6">
        <f t="shared" si="138"/>
        <v>74916.67902940944</v>
      </c>
      <c r="J412" s="6">
        <f t="shared" si="138"/>
        <v>43211.887438473546</v>
      </c>
      <c r="K412" s="6">
        <f t="shared" si="138"/>
        <v>-77519.41614735412</v>
      </c>
      <c r="L412" s="6">
        <f t="shared" si="138"/>
        <v>-55169.855602622425</v>
      </c>
      <c r="M412" s="6">
        <f t="shared" si="138"/>
        <v>-107962.19952556613</v>
      </c>
      <c r="N412" s="6">
        <f t="shared" si="138"/>
        <v>57359.11274852669</v>
      </c>
      <c r="O412" s="2"/>
    </row>
    <row r="413" spans="2:15" ht="12.75">
      <c r="B413" s="3"/>
      <c r="O413" s="2"/>
    </row>
    <row r="415" ht="12.75">
      <c r="P41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R84"/>
  <sheetViews>
    <sheetView workbookViewId="0" topLeftCell="B2">
      <pane xSplit="5040" ySplit="1365" topLeftCell="N73" activePane="bottomLeft" state="split"/>
      <selection pane="topLeft" activeCell="BJ84" sqref="BJ84"/>
      <selection pane="topRight" activeCell="AF2" sqref="AF1:AF16384"/>
      <selection pane="bottomLeft" activeCell="B85" sqref="A85:IV93"/>
      <selection pane="bottomRight" activeCell="D81" sqref="D81"/>
    </sheetView>
  </sheetViews>
  <sheetFormatPr defaultColWidth="9.140625" defaultRowHeight="12.75"/>
  <cols>
    <col min="1" max="1" width="4.421875" style="2" customWidth="1"/>
    <col min="2" max="2" width="16.421875" style="2" customWidth="1"/>
    <col min="3" max="14" width="5.57421875" style="2" customWidth="1"/>
    <col min="15" max="16384" width="9.140625" style="2" customWidth="1"/>
  </cols>
  <sheetData>
    <row r="1" spans="15:16" ht="11.25">
      <c r="O1" s="2" t="s">
        <v>114</v>
      </c>
      <c r="P1" s="2" t="s">
        <v>114</v>
      </c>
    </row>
    <row r="2" spans="3:32" ht="11.25">
      <c r="C2" s="3" t="s">
        <v>89</v>
      </c>
      <c r="O2" s="2" t="s">
        <v>116</v>
      </c>
      <c r="P2" s="2" t="s">
        <v>115</v>
      </c>
      <c r="S2" s="3" t="s">
        <v>112</v>
      </c>
      <c r="AF2" s="3" t="s">
        <v>117</v>
      </c>
    </row>
    <row r="3" spans="3:43" s="3" customFormat="1" ht="12.75"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1" t="s">
        <v>97</v>
      </c>
      <c r="P3" s="1" t="s">
        <v>113</v>
      </c>
      <c r="Q3" s="5" t="s">
        <v>1</v>
      </c>
      <c r="S3" s="5" t="s">
        <v>2</v>
      </c>
      <c r="T3" s="5" t="s">
        <v>3</v>
      </c>
      <c r="U3" s="5" t="s">
        <v>4</v>
      </c>
      <c r="V3" s="5" t="s">
        <v>5</v>
      </c>
      <c r="W3" s="5" t="s">
        <v>6</v>
      </c>
      <c r="X3" s="5" t="s">
        <v>7</v>
      </c>
      <c r="Y3" s="5" t="s">
        <v>8</v>
      </c>
      <c r="Z3" s="5" t="s">
        <v>9</v>
      </c>
      <c r="AA3" s="5" t="s">
        <v>10</v>
      </c>
      <c r="AB3" s="5" t="s">
        <v>11</v>
      </c>
      <c r="AC3" s="5" t="s">
        <v>12</v>
      </c>
      <c r="AF3" s="3">
        <v>1992</v>
      </c>
      <c r="AG3" s="5" t="s">
        <v>2</v>
      </c>
      <c r="AH3" s="5" t="s">
        <v>3</v>
      </c>
      <c r="AI3" s="5" t="s">
        <v>4</v>
      </c>
      <c r="AJ3" s="5" t="s">
        <v>5</v>
      </c>
      <c r="AK3" s="5" t="s">
        <v>6</v>
      </c>
      <c r="AL3" s="5" t="s">
        <v>7</v>
      </c>
      <c r="AM3" s="5" t="s">
        <v>8</v>
      </c>
      <c r="AN3" s="5" t="s">
        <v>9</v>
      </c>
      <c r="AO3" s="5" t="s">
        <v>10</v>
      </c>
      <c r="AP3" s="5" t="s">
        <v>11</v>
      </c>
      <c r="AQ3" s="5" t="s">
        <v>12</v>
      </c>
    </row>
    <row r="4" spans="1:43" ht="13.5">
      <c r="A4" s="2">
        <v>1</v>
      </c>
      <c r="B4" s="2" t="s">
        <v>13</v>
      </c>
      <c r="C4" s="4">
        <v>0.6894776216605738</v>
      </c>
      <c r="D4" s="4">
        <v>-0.1304176939514239</v>
      </c>
      <c r="E4" s="4">
        <v>0.12282982459142648</v>
      </c>
      <c r="F4" s="4">
        <v>0.839881620139022</v>
      </c>
      <c r="G4" s="4">
        <v>0.47230499042895663</v>
      </c>
      <c r="H4" s="4">
        <v>0.5351837405332598</v>
      </c>
      <c r="I4" s="4">
        <v>1.0410771015682518</v>
      </c>
      <c r="J4" s="4">
        <v>-0.2903253961147515</v>
      </c>
      <c r="K4" s="4">
        <v>-0.11138746027501673</v>
      </c>
      <c r="L4" s="4">
        <v>-0.4095412637866204</v>
      </c>
      <c r="M4" s="4">
        <v>0.45787672063820384</v>
      </c>
      <c r="N4" s="13">
        <f aca="true" t="shared" si="0" ref="N4:N35">((1+C4)*(1+D4)*(1+E4)*(1+F4)*(1+G4)*(1+H4)*(1+I4)*(1+J4)*(1+K4)*(1+L4)*(1+M4))^(1/11)-1</f>
        <v>0.202482540025835</v>
      </c>
      <c r="O4" s="4">
        <f aca="true" t="shared" si="1" ref="O4:O35">STDEV(C4:M4)</f>
        <v>0.48368171519337533</v>
      </c>
      <c r="P4" s="8">
        <v>0.3361830152635338</v>
      </c>
      <c r="Q4" s="4">
        <v>-0.025202985202915095</v>
      </c>
      <c r="S4" s="2">
        <f>C4*'75 empresas'!C16</f>
        <v>4378.9344281522535</v>
      </c>
      <c r="T4" s="2">
        <f>D4*'75 empresas'!D16</f>
        <v>-1355.0594028093872</v>
      </c>
      <c r="U4" s="2">
        <f>E4*'75 empresas'!E16</f>
        <v>1078.452001403954</v>
      </c>
      <c r="V4" s="2">
        <f>F4*'75 empresas'!F16</f>
        <v>7966.98266757954</v>
      </c>
      <c r="W4" s="2">
        <f>G4*'75 empresas'!G16</f>
        <v>8040.373742515524</v>
      </c>
      <c r="X4" s="2">
        <f>H4*'75 empresas'!H16</f>
        <v>13144.936850457281</v>
      </c>
      <c r="Y4" s="2">
        <f>I4*'75 empresas'!I16</f>
        <v>41273.14772545882</v>
      </c>
      <c r="Z4" s="2">
        <f>J4*'75 empresas'!J16</f>
        <v>-23492.477821464432</v>
      </c>
      <c r="AA4" s="2">
        <f>K4*'75 empresas'!K16</f>
        <v>-8509.605425652699</v>
      </c>
      <c r="AB4" s="2">
        <f>L4*'75 empresas'!L16</f>
        <v>-28757.50018899258</v>
      </c>
      <c r="AC4" s="2">
        <f>M4*'75 empresas'!M16</f>
        <v>18984.219022603236</v>
      </c>
      <c r="AF4" s="2">
        <v>1</v>
      </c>
      <c r="AG4" s="2">
        <f aca="true" t="shared" si="2" ref="AG4:AG35">AF4*(1+C4)</f>
        <v>1.6894776216605738</v>
      </c>
      <c r="AH4" s="2">
        <f aca="true" t="shared" si="3" ref="AH4:AH35">AG4*(1+D4)</f>
        <v>1.4691398462610656</v>
      </c>
      <c r="AI4" s="2">
        <f aca="true" t="shared" si="4" ref="AI4:AI35">AH4*(1+E4)</f>
        <v>1.6495940358775878</v>
      </c>
      <c r="AJ4" s="2">
        <f aca="true" t="shared" si="5" ref="AJ4:AJ35">AI4*(1+F4)</f>
        <v>3.0350577473021243</v>
      </c>
      <c r="AK4" s="2">
        <f aca="true" t="shared" si="6" ref="AK4:AK35">AJ4*(1+G4)</f>
        <v>4.468530667592985</v>
      </c>
      <c r="AL4" s="2">
        <f aca="true" t="shared" si="7" ref="AL4:AL35">AK4*(1+H4)</f>
        <v>6.860015624962983</v>
      </c>
      <c r="AM4" s="2">
        <f aca="true" t="shared" si="8" ref="AM4:AM35">AL4*(1+I4)</f>
        <v>14.001820808512367</v>
      </c>
      <c r="AN4" s="2">
        <f aca="true" t="shared" si="9" ref="AN4:AN35">AM4*(1+J4)</f>
        <v>9.936736635953244</v>
      </c>
      <c r="AO4" s="2">
        <f aca="true" t="shared" si="10" ref="AO4:AO35">AN4*(1+K4)</f>
        <v>8.8299087786527</v>
      </c>
      <c r="AP4" s="2">
        <f aca="true" t="shared" si="11" ref="AP4:AP35">AO4*(1+L4)</f>
        <v>5.213696778322698</v>
      </c>
      <c r="AQ4" s="2">
        <f aca="true" t="shared" si="12" ref="AQ4:AQ35">AP4*(1+M4)</f>
        <v>7.600927161583065</v>
      </c>
    </row>
    <row r="5" spans="1:43" ht="13.5">
      <c r="A5" s="2">
        <v>2</v>
      </c>
      <c r="B5" s="2" t="s">
        <v>14</v>
      </c>
      <c r="C5" s="4">
        <v>0.5913853317811406</v>
      </c>
      <c r="D5" s="4">
        <v>-0.06730065837600574</v>
      </c>
      <c r="E5" s="4">
        <v>0.2580392156862745</v>
      </c>
      <c r="F5" s="4">
        <v>0.4145885286783042</v>
      </c>
      <c r="G5" s="4">
        <v>0.8801234023799032</v>
      </c>
      <c r="H5" s="4">
        <v>0.14205344585091417</v>
      </c>
      <c r="I5" s="4">
        <v>0.3413382594417078</v>
      </c>
      <c r="J5" s="4">
        <v>0.03320581484315244</v>
      </c>
      <c r="K5" s="4">
        <v>-0.15506516587677732</v>
      </c>
      <c r="L5" s="4">
        <v>-0.28220858895705525</v>
      </c>
      <c r="M5" s="4">
        <v>0.4864468864468865</v>
      </c>
      <c r="N5" s="13">
        <f t="shared" si="0"/>
        <v>0.19484071356357635</v>
      </c>
      <c r="O5" s="4">
        <f t="shared" si="1"/>
        <v>0.3479382754403123</v>
      </c>
      <c r="P5" s="8">
        <v>0.23171684175294133</v>
      </c>
      <c r="Q5" s="4">
        <v>0.12434554973821998</v>
      </c>
      <c r="S5" s="2">
        <f>C5*'75 empresas'!C17</f>
        <v>1706.5547380675198</v>
      </c>
      <c r="T5" s="2">
        <f>D5*'75 empresas'!D17</f>
        <v>-301.63212874908504</v>
      </c>
      <c r="U5" s="2">
        <f>E5*'75 empresas'!E17</f>
        <v>1248.3756627450982</v>
      </c>
      <c r="V5" s="2">
        <f>F5*'75 empresas'!F17</f>
        <v>2423.609912718204</v>
      </c>
      <c r="W5" s="2">
        <f>G5*'75 empresas'!G17</f>
        <v>7020.585958572059</v>
      </c>
      <c r="X5" s="2">
        <f>H5*'75 empresas'!H17</f>
        <v>2082.189578059071</v>
      </c>
      <c r="Y5" s="2">
        <f>I5*'75 empresas'!I17</f>
        <v>6771.11339901478</v>
      </c>
      <c r="Z5" s="2">
        <f>J5*'75 empresas'!J17</f>
        <v>1368.941926549357</v>
      </c>
      <c r="AA5" s="2">
        <f>K5*'75 empresas'!K17</f>
        <v>-7982.2151125592445</v>
      </c>
      <c r="AB5" s="2">
        <f>L5*'75 empresas'!L17</f>
        <v>-12662.882822085892</v>
      </c>
      <c r="AC5" s="2">
        <f>M5*'75 empresas'!M17</f>
        <v>15170.011545787547</v>
      </c>
      <c r="AF5" s="2">
        <v>1</v>
      </c>
      <c r="AG5" s="2">
        <f t="shared" si="2"/>
        <v>1.5913853317811406</v>
      </c>
      <c r="AH5" s="2">
        <f t="shared" si="3"/>
        <v>1.4842840512223514</v>
      </c>
      <c r="AI5" s="2">
        <f t="shared" si="4"/>
        <v>1.867287543655413</v>
      </c>
      <c r="AJ5" s="2">
        <f t="shared" si="5"/>
        <v>2.6414435389988355</v>
      </c>
      <c r="AK5" s="2">
        <f t="shared" si="6"/>
        <v>4.9662398137369035</v>
      </c>
      <c r="AL5" s="2">
        <f t="shared" si="7"/>
        <v>5.671711292200233</v>
      </c>
      <c r="AM5" s="2">
        <f t="shared" si="8"/>
        <v>7.60768335273574</v>
      </c>
      <c r="AN5" s="2">
        <f t="shared" si="9"/>
        <v>7.860302677532016</v>
      </c>
      <c r="AO5" s="2">
        <f t="shared" si="10"/>
        <v>6.641443538998837</v>
      </c>
      <c r="AP5" s="2">
        <f t="shared" si="11"/>
        <v>4.767171129220024</v>
      </c>
      <c r="AQ5" s="2">
        <f t="shared" si="12"/>
        <v>7.086146682188593</v>
      </c>
    </row>
    <row r="6" spans="1:43" ht="13.5">
      <c r="A6" s="2">
        <v>3</v>
      </c>
      <c r="B6" s="2" t="s">
        <v>15</v>
      </c>
      <c r="C6" s="4">
        <v>0.41335044929396636</v>
      </c>
      <c r="D6" s="4">
        <v>0.07447774750227065</v>
      </c>
      <c r="E6" s="4">
        <v>0.393068469991547</v>
      </c>
      <c r="F6" s="4">
        <v>0.654126213592233</v>
      </c>
      <c r="G6" s="4">
        <v>1.1460014673514305</v>
      </c>
      <c r="H6" s="4">
        <v>0.3639316239316239</v>
      </c>
      <c r="I6" s="4">
        <v>0.07457074821406184</v>
      </c>
      <c r="J6" s="4">
        <v>0.13925822253323994</v>
      </c>
      <c r="K6" s="4">
        <v>-0.10554873054873048</v>
      </c>
      <c r="L6" s="4">
        <v>-0.32413872038457137</v>
      </c>
      <c r="M6" s="4">
        <v>0.23928873835732412</v>
      </c>
      <c r="N6" s="13">
        <f t="shared" si="0"/>
        <v>0.22586136808664303</v>
      </c>
      <c r="O6" s="4">
        <f t="shared" si="1"/>
        <v>0.3933275591284367</v>
      </c>
      <c r="P6" s="8">
        <v>0.3207981594848919</v>
      </c>
      <c r="Q6" s="4">
        <v>-0.0899532710280373</v>
      </c>
      <c r="S6" s="2">
        <f>C6*'75 empresas'!C18</f>
        <v>1342.8557381258015</v>
      </c>
      <c r="T6" s="2">
        <f>D6*'75 empresas'!D18</f>
        <v>327.26118074477745</v>
      </c>
      <c r="U6" s="2">
        <f>E6*'75 empresas'!E18</f>
        <v>1781.7439983093832</v>
      </c>
      <c r="V6" s="2">
        <f>F6*'75 empresas'!F18</f>
        <v>3860.8818567961166</v>
      </c>
      <c r="W6" s="2">
        <f>G6*'75 empresas'!G18</f>
        <v>10850.433573000731</v>
      </c>
      <c r="X6" s="2">
        <f>H6*'75 empresas'!H18</f>
        <v>7293.153350427351</v>
      </c>
      <c r="Y6" s="2">
        <f>I6*'75 empresas'!I18</f>
        <v>2036.9745582153134</v>
      </c>
      <c r="Z6" s="2">
        <f>J6*'75 empresas'!J18</f>
        <v>4160.748817354791</v>
      </c>
      <c r="AA6" s="2">
        <f>K6*'75 empresas'!K18</f>
        <v>-5346.491784398031</v>
      </c>
      <c r="AB6" s="2">
        <f>L6*'75 empresas'!L18</f>
        <v>-14399.003685475564</v>
      </c>
      <c r="AC6" s="2">
        <f>M6*'75 empresas'!M18</f>
        <v>6974.352640135473</v>
      </c>
      <c r="AF6" s="2">
        <v>1</v>
      </c>
      <c r="AG6" s="2">
        <f t="shared" si="2"/>
        <v>1.4133504492939664</v>
      </c>
      <c r="AH6" s="2">
        <f t="shared" si="3"/>
        <v>1.518613607188703</v>
      </c>
      <c r="AI6" s="2">
        <f t="shared" si="4"/>
        <v>2.115532734274711</v>
      </c>
      <c r="AJ6" s="2">
        <f t="shared" si="5"/>
        <v>3.499358151476251</v>
      </c>
      <c r="AK6" s="2">
        <f t="shared" si="6"/>
        <v>7.509627727856224</v>
      </c>
      <c r="AL6" s="2">
        <f t="shared" si="7"/>
        <v>10.24261874197689</v>
      </c>
      <c r="AM6" s="2">
        <f t="shared" si="8"/>
        <v>11.00641848523748</v>
      </c>
      <c r="AN6" s="2">
        <f t="shared" si="9"/>
        <v>12.539152759948648</v>
      </c>
      <c r="AO6" s="2">
        <f t="shared" si="10"/>
        <v>11.215661103979457</v>
      </c>
      <c r="AP6" s="2">
        <f t="shared" si="11"/>
        <v>7.5802310654685465</v>
      </c>
      <c r="AQ6" s="2">
        <f t="shared" si="12"/>
        <v>9.39409499358151</v>
      </c>
    </row>
    <row r="7" spans="1:43" ht="13.5">
      <c r="A7" s="2">
        <v>4</v>
      </c>
      <c r="B7" s="2" t="s">
        <v>16</v>
      </c>
      <c r="C7" s="4">
        <v>0.652027027027027</v>
      </c>
      <c r="D7" s="4">
        <v>-0.1813224267211997</v>
      </c>
      <c r="E7" s="4">
        <v>0.14571190674437973</v>
      </c>
      <c r="F7" s="4">
        <v>0.2910610465116279</v>
      </c>
      <c r="G7" s="4">
        <v>0.3352096819589079</v>
      </c>
      <c r="H7" s="4">
        <v>0.1880269814502531</v>
      </c>
      <c r="I7" s="4">
        <v>0.5464868701206529</v>
      </c>
      <c r="J7" s="4">
        <v>-0.24839375860486457</v>
      </c>
      <c r="K7" s="4">
        <v>-0.015722790413677412</v>
      </c>
      <c r="L7" s="4">
        <v>-0.22161910669975182</v>
      </c>
      <c r="M7" s="4">
        <v>0.2512452679816697</v>
      </c>
      <c r="N7" s="13">
        <f t="shared" si="0"/>
        <v>0.12167012519816955</v>
      </c>
      <c r="O7" s="4">
        <f t="shared" si="1"/>
        <v>0.30140079878364145</v>
      </c>
      <c r="P7" s="8">
        <v>0.2421092682243286</v>
      </c>
      <c r="Q7" s="4">
        <v>0.13773222293401677</v>
      </c>
      <c r="S7" s="2">
        <f>C7*'75 empresas'!C19</f>
        <v>3250.6090202702703</v>
      </c>
      <c r="T7" s="2">
        <f>D7*'75 empresas'!D19</f>
        <v>-1454.8404907975457</v>
      </c>
      <c r="U7" s="2">
        <f>E7*'75 empresas'!E19</f>
        <v>937.9242298084932</v>
      </c>
      <c r="V7" s="2">
        <f>F7*'75 empresas'!F19</f>
        <v>2086.054894622093</v>
      </c>
      <c r="W7" s="2">
        <f>G7*'75 empresas'!G19</f>
        <v>3009.8846073740497</v>
      </c>
      <c r="X7" s="2">
        <f>H7*'75 empresas'!H19</f>
        <v>2203.6254553119747</v>
      </c>
      <c r="Y7" s="2">
        <f>I7*'75 empresas'!I19</f>
        <v>7458.988360539389</v>
      </c>
      <c r="Z7" s="2">
        <f>J7*'75 empresas'!J19</f>
        <v>-6518.545244378154</v>
      </c>
      <c r="AA7" s="2">
        <f>K7*'75 empresas'!K19</f>
        <v>-326.7049626011319</v>
      </c>
      <c r="AB7" s="2">
        <f>L7*'75 empresas'!L19</f>
        <v>-4431.876842431761</v>
      </c>
      <c r="AC7" s="2">
        <f>M7*'75 empresas'!M19</f>
        <v>3864.873295477187</v>
      </c>
      <c r="AF7" s="2">
        <v>1</v>
      </c>
      <c r="AG7" s="2">
        <f t="shared" si="2"/>
        <v>1.652027027027027</v>
      </c>
      <c r="AH7" s="2">
        <f t="shared" si="3"/>
        <v>1.3524774774774775</v>
      </c>
      <c r="AI7" s="2">
        <f t="shared" si="4"/>
        <v>1.5495495495495497</v>
      </c>
      <c r="AJ7" s="2">
        <f t="shared" si="5"/>
        <v>2.0005630630630633</v>
      </c>
      <c r="AK7" s="2">
        <f t="shared" si="6"/>
        <v>2.671171171171171</v>
      </c>
      <c r="AL7" s="2">
        <f t="shared" si="7"/>
        <v>3.173423423423424</v>
      </c>
      <c r="AM7" s="2">
        <f t="shared" si="8"/>
        <v>4.9076576576576585</v>
      </c>
      <c r="AN7" s="2">
        <f t="shared" si="9"/>
        <v>3.688626126126127</v>
      </c>
      <c r="AO7" s="2">
        <f t="shared" si="10"/>
        <v>3.6306306306306313</v>
      </c>
      <c r="AP7" s="2">
        <f t="shared" si="11"/>
        <v>2.826013513513514</v>
      </c>
      <c r="AQ7" s="2">
        <f t="shared" si="12"/>
        <v>3.536036036036037</v>
      </c>
    </row>
    <row r="8" spans="1:43" ht="13.5">
      <c r="A8" s="2">
        <v>5</v>
      </c>
      <c r="B8" s="2" t="s">
        <v>17</v>
      </c>
      <c r="C8" s="4">
        <v>0.8714902807775375</v>
      </c>
      <c r="D8" s="4">
        <v>-0.20446239661473353</v>
      </c>
      <c r="E8" s="4">
        <v>0.30875241779497076</v>
      </c>
      <c r="F8" s="4">
        <v>0.3696656198041752</v>
      </c>
      <c r="G8" s="4">
        <v>0.19314809819260859</v>
      </c>
      <c r="H8" s="4">
        <v>0.41600723490843294</v>
      </c>
      <c r="I8" s="4">
        <v>-0.1118473574964074</v>
      </c>
      <c r="J8" s="4">
        <v>-0.056898876404494314</v>
      </c>
      <c r="K8" s="4">
        <v>-0.004003049942813641</v>
      </c>
      <c r="L8" s="4">
        <v>-0.3421052631578947</v>
      </c>
      <c r="M8" s="4">
        <v>0.430109090909091</v>
      </c>
      <c r="N8" s="13">
        <f t="shared" si="0"/>
        <v>0.12176239064543593</v>
      </c>
      <c r="O8" s="4">
        <f t="shared" si="1"/>
        <v>0.352645901723627</v>
      </c>
      <c r="P8" s="8">
        <v>0.257926930901222</v>
      </c>
      <c r="Q8" s="4">
        <v>0.31347517730496466</v>
      </c>
      <c r="S8" s="2">
        <f>C8*'75 empresas'!C20</f>
        <v>5045.62370410367</v>
      </c>
      <c r="T8" s="2">
        <f>D8*'75 empresas'!D20</f>
        <v>-2172.635828043854</v>
      </c>
      <c r="U8" s="2">
        <f>E8*'75 empresas'!E20</f>
        <v>2586.067026112184</v>
      </c>
      <c r="V8" s="2">
        <f>F8*'75 empresas'!F20</f>
        <v>3968.5378680953268</v>
      </c>
      <c r="W8" s="2">
        <f>G8*'75 empresas'!G20</f>
        <v>2788.8615268411113</v>
      </c>
      <c r="X8" s="2">
        <f>H8*'75 empresas'!H20</f>
        <v>7033.858647976483</v>
      </c>
      <c r="Y8" s="2">
        <f>I8*'75 empresas'!I20</f>
        <v>-2413.308063228483</v>
      </c>
      <c r="Z8" s="2">
        <f>J8*'75 empresas'!J20</f>
        <v>-1187.3651838202234</v>
      </c>
      <c r="AA8" s="2">
        <f>K8*'75 empresas'!K20</f>
        <v>-76.92396873808748</v>
      </c>
      <c r="AB8" s="2">
        <f>L8*'75 empresas'!L20</f>
        <v>-6363.931052631578</v>
      </c>
      <c r="AC8" s="2">
        <f>M8*'75 empresas'!M20</f>
        <v>5077.472226909092</v>
      </c>
      <c r="AF8" s="2">
        <v>1</v>
      </c>
      <c r="AG8" s="2">
        <f t="shared" si="2"/>
        <v>1.8714902807775375</v>
      </c>
      <c r="AH8" s="2">
        <f t="shared" si="3"/>
        <v>1.4888408927285817</v>
      </c>
      <c r="AI8" s="2">
        <f t="shared" si="4"/>
        <v>1.948524118070554</v>
      </c>
      <c r="AJ8" s="2">
        <f t="shared" si="5"/>
        <v>2.668826493880489</v>
      </c>
      <c r="AK8" s="2">
        <f t="shared" si="6"/>
        <v>3.1843052555795532</v>
      </c>
      <c r="AL8" s="2">
        <f t="shared" si="7"/>
        <v>4.508999280057594</v>
      </c>
      <c r="AM8" s="2">
        <f t="shared" si="8"/>
        <v>4.004679625629949</v>
      </c>
      <c r="AN8" s="2">
        <f t="shared" si="9"/>
        <v>3.776817854571634</v>
      </c>
      <c r="AO8" s="2">
        <f t="shared" si="10"/>
        <v>3.7616990640748735</v>
      </c>
      <c r="AP8" s="2">
        <f t="shared" si="11"/>
        <v>2.474802015838733</v>
      </c>
      <c r="AQ8" s="2">
        <f t="shared" si="12"/>
        <v>3.539236861051116</v>
      </c>
    </row>
    <row r="9" spans="1:43" ht="13.5">
      <c r="A9" s="2">
        <v>6</v>
      </c>
      <c r="B9" s="2" t="s">
        <v>18</v>
      </c>
      <c r="C9" s="4">
        <v>0.614576033637001</v>
      </c>
      <c r="D9" s="4">
        <v>-0.16927083333333337</v>
      </c>
      <c r="E9" s="4">
        <v>0.44148380355276884</v>
      </c>
      <c r="F9" s="4">
        <v>0.7259876766944546</v>
      </c>
      <c r="G9" s="4">
        <v>0.12221755564888692</v>
      </c>
      <c r="H9" s="4">
        <v>0.35741017964071853</v>
      </c>
      <c r="I9" s="4">
        <v>-0.11786600496277921</v>
      </c>
      <c r="J9" s="4">
        <v>0.00031254883575559944</v>
      </c>
      <c r="K9" s="4">
        <v>0.1296672394938292</v>
      </c>
      <c r="L9" s="4">
        <v>-0.056147144240077496</v>
      </c>
      <c r="M9" s="4">
        <v>0.21728937728937714</v>
      </c>
      <c r="N9" s="13">
        <f t="shared" si="0"/>
        <v>0.17368633118601884</v>
      </c>
      <c r="O9" s="4">
        <f t="shared" si="1"/>
        <v>0.29755985811214625</v>
      </c>
      <c r="P9" s="8">
        <v>0.2372059313308843</v>
      </c>
      <c r="Q9" s="4">
        <v>0.01565836298932366</v>
      </c>
      <c r="S9" s="2">
        <f>C9*'75 empresas'!C21</f>
        <v>2070.0272880168195</v>
      </c>
      <c r="T9" s="2">
        <f>D9*'75 empresas'!D21</f>
        <v>-912.5576822916668</v>
      </c>
      <c r="U9" s="2">
        <f>E9*'75 empresas'!E21</f>
        <v>1992.8490595611272</v>
      </c>
      <c r="V9" s="2">
        <f>F9*'75 empresas'!F21</f>
        <v>4494.727644073941</v>
      </c>
      <c r="W9" s="2">
        <f>G9*'75 empresas'!G21</f>
        <v>1242.6983284334303</v>
      </c>
      <c r="X9" s="2">
        <f>H9*'75 empresas'!H21</f>
        <v>3882.875598802395</v>
      </c>
      <c r="Y9" s="2">
        <f>I9*'75 empresas'!I21</f>
        <v>-1695.6085607940454</v>
      </c>
      <c r="Z9" s="2">
        <f>J9*'75 empresas'!J21</f>
        <v>3.877265197687295</v>
      </c>
      <c r="AA9" s="2">
        <f>K9*'75 empresas'!K21</f>
        <v>1560.6334010310902</v>
      </c>
      <c r="AB9" s="2">
        <f>L9*'75 empresas'!L21</f>
        <v>-740.055295256535</v>
      </c>
      <c r="AC9" s="2">
        <f>M9*'75 empresas'!M21</f>
        <v>2615.2254124542105</v>
      </c>
      <c r="AF9" s="2">
        <v>1</v>
      </c>
      <c r="AG9" s="2">
        <f t="shared" si="2"/>
        <v>1.614576033637001</v>
      </c>
      <c r="AH9" s="2">
        <f t="shared" si="3"/>
        <v>1.3412754029432377</v>
      </c>
      <c r="AI9" s="2">
        <f t="shared" si="4"/>
        <v>1.933426769446391</v>
      </c>
      <c r="AJ9" s="2">
        <f t="shared" si="5"/>
        <v>3.3370707778556414</v>
      </c>
      <c r="AK9" s="2">
        <f t="shared" si="6"/>
        <v>3.7449194113524875</v>
      </c>
      <c r="AL9" s="2">
        <f t="shared" si="7"/>
        <v>5.083391730903994</v>
      </c>
      <c r="AM9" s="2">
        <f t="shared" si="8"/>
        <v>4.484232655921513</v>
      </c>
      <c r="AN9" s="2">
        <f t="shared" si="9"/>
        <v>4.485634197617379</v>
      </c>
      <c r="AO9" s="2">
        <f t="shared" si="10"/>
        <v>5.067274001401541</v>
      </c>
      <c r="AP9" s="2">
        <f t="shared" si="11"/>
        <v>4.782761037140855</v>
      </c>
      <c r="AQ9" s="2">
        <f t="shared" si="12"/>
        <v>5.822004204625086</v>
      </c>
    </row>
    <row r="10" spans="1:43" ht="13.5">
      <c r="A10" s="2">
        <v>7</v>
      </c>
      <c r="B10" s="2" t="s">
        <v>19</v>
      </c>
      <c r="C10" s="4">
        <v>0.5499669093315684</v>
      </c>
      <c r="D10" s="4">
        <v>0.017506404782237528</v>
      </c>
      <c r="E10" s="4">
        <v>0.48426353336130923</v>
      </c>
      <c r="F10" s="4">
        <v>0.17613797003109988</v>
      </c>
      <c r="G10" s="4">
        <v>0.715625</v>
      </c>
      <c r="H10" s="4">
        <v>0.02522068095838592</v>
      </c>
      <c r="I10" s="4">
        <v>0.030203635369686843</v>
      </c>
      <c r="J10" s="4">
        <v>0.1744494560891483</v>
      </c>
      <c r="K10" s="4">
        <v>0.02033209081667242</v>
      </c>
      <c r="L10" s="4">
        <v>0.08712498616185105</v>
      </c>
      <c r="M10" s="4">
        <v>0.2525458248472505</v>
      </c>
      <c r="N10" s="13">
        <f t="shared" si="0"/>
        <v>0.21000039857325414</v>
      </c>
      <c r="O10" s="4">
        <f t="shared" si="1"/>
        <v>0.24509901134798306</v>
      </c>
      <c r="P10" s="8">
        <v>0.2442183867747315</v>
      </c>
      <c r="Q10" s="4">
        <v>0.08940158615717375</v>
      </c>
      <c r="S10" s="2">
        <f>C10*'75 empresas'!C22</f>
        <v>1029.7580410324288</v>
      </c>
      <c r="T10" s="2">
        <f>D10*'75 empresas'!D22</f>
        <v>48.682160546541766</v>
      </c>
      <c r="U10" s="2">
        <f>E10*'75 empresas'!E22</f>
        <v>1316.3638774653798</v>
      </c>
      <c r="V10" s="2">
        <f>F10*'75 empresas'!F22</f>
        <v>684.3840825558385</v>
      </c>
      <c r="W10" s="2">
        <f>G10*'75 empresas'!G22</f>
        <v>3169.6104687499997</v>
      </c>
      <c r="X10" s="2">
        <f>H10*'75 empresas'!H22</f>
        <v>178.82622950819703</v>
      </c>
      <c r="Y10" s="2">
        <f>I10*'75 empresas'!I22</f>
        <v>215.16314746480666</v>
      </c>
      <c r="Z10" s="2">
        <f>J10*'75 empresas'!J22</f>
        <v>1251.2701247015123</v>
      </c>
      <c r="AA10" s="2">
        <f>K10*'75 empresas'!K22</f>
        <v>163.80365977634787</v>
      </c>
      <c r="AB10" s="2">
        <f>L10*'75 empresas'!L22</f>
        <v>697.7517779253851</v>
      </c>
      <c r="AC10" s="2">
        <f>M10*'75 empresas'!M22</f>
        <v>2137.1639918533606</v>
      </c>
      <c r="AF10" s="2">
        <v>1</v>
      </c>
      <c r="AG10" s="2">
        <f t="shared" si="2"/>
        <v>1.5499669093315684</v>
      </c>
      <c r="AH10" s="2">
        <f t="shared" si="3"/>
        <v>1.5771012574454006</v>
      </c>
      <c r="AI10" s="2">
        <f t="shared" si="4"/>
        <v>2.340833884844474</v>
      </c>
      <c r="AJ10" s="2">
        <f t="shared" si="5"/>
        <v>2.7531436135009932</v>
      </c>
      <c r="AK10" s="2">
        <f t="shared" si="6"/>
        <v>4.723362011912641</v>
      </c>
      <c r="AL10" s="2">
        <f t="shared" si="7"/>
        <v>4.84248841826605</v>
      </c>
      <c r="AM10" s="2">
        <f t="shared" si="8"/>
        <v>4.988749172733289</v>
      </c>
      <c r="AN10" s="2">
        <f t="shared" si="9"/>
        <v>5.859033752481801</v>
      </c>
      <c r="AO10" s="2">
        <f t="shared" si="10"/>
        <v>5.97816015883521</v>
      </c>
      <c r="AP10" s="2">
        <f t="shared" si="11"/>
        <v>6.499007279947056</v>
      </c>
      <c r="AQ10" s="2">
        <f t="shared" si="12"/>
        <v>8.140304434149572</v>
      </c>
    </row>
    <row r="11" spans="1:43" ht="13.5">
      <c r="A11" s="2">
        <v>8</v>
      </c>
      <c r="B11" s="2" t="s">
        <v>20</v>
      </c>
      <c r="C11" s="4">
        <v>0.461079723791588</v>
      </c>
      <c r="D11" s="4">
        <v>0.3443609022556391</v>
      </c>
      <c r="E11" s="4">
        <v>0.6845637583892619</v>
      </c>
      <c r="F11" s="4">
        <v>0.6084234490608991</v>
      </c>
      <c r="G11" s="4">
        <v>0.0530195800896438</v>
      </c>
      <c r="H11" s="4">
        <v>0.9675161019322318</v>
      </c>
      <c r="I11" s="4">
        <v>-0.2574153145459721</v>
      </c>
      <c r="J11" s="4">
        <v>-0.14328976118373127</v>
      </c>
      <c r="K11" s="4">
        <v>-0.0246543469506465</v>
      </c>
      <c r="L11" s="4">
        <v>-0.019726580420222017</v>
      </c>
      <c r="M11" s="4">
        <v>0.045862972669412194</v>
      </c>
      <c r="N11" s="13">
        <f t="shared" si="0"/>
        <v>0.1937364216233204</v>
      </c>
      <c r="O11" s="4">
        <f t="shared" si="1"/>
        <v>0.3906821679103832</v>
      </c>
      <c r="P11" s="8">
        <v>0.3498133760232889</v>
      </c>
      <c r="Q11" s="4">
        <v>-0.03190519598906105</v>
      </c>
      <c r="S11" s="2">
        <f>C11*'75 empresas'!C23</f>
        <v>609.0586503452603</v>
      </c>
      <c r="T11" s="2">
        <f>D11*'75 empresas'!D23</f>
        <v>656.4448571428571</v>
      </c>
      <c r="U11" s="2">
        <f>E11*'75 empresas'!E23</f>
        <v>1737.908859060403</v>
      </c>
      <c r="V11" s="2">
        <f>F11*'75 empresas'!F23</f>
        <v>2578.8940523619794</v>
      </c>
      <c r="W11" s="2">
        <f>G11*'75 empresas'!G23</f>
        <v>359.09525359754673</v>
      </c>
      <c r="X11" s="2">
        <f>H11*'75 empresas'!H23</f>
        <v>6856.60278633436</v>
      </c>
      <c r="Y11" s="2">
        <f>I11*'75 empresas'!I23</f>
        <v>-3567.683590093937</v>
      </c>
      <c r="Z11" s="2">
        <f>J11*'75 empresas'!J23</f>
        <v>-1467.377427070954</v>
      </c>
      <c r="AA11" s="2">
        <f>K11*'75 empresas'!K23</f>
        <v>-214.16861380822354</v>
      </c>
      <c r="AB11" s="2">
        <f>L11*'75 empresas'!L23</f>
        <v>-165.17874575649125</v>
      </c>
      <c r="AC11" s="2">
        <f>M11*'75 empresas'!M23</f>
        <v>371.0910707600149</v>
      </c>
      <c r="AF11" s="2">
        <v>1</v>
      </c>
      <c r="AG11" s="2">
        <f t="shared" si="2"/>
        <v>1.461079723791588</v>
      </c>
      <c r="AH11" s="2">
        <f t="shared" si="3"/>
        <v>1.9642184557438793</v>
      </c>
      <c r="AI11" s="2">
        <f t="shared" si="4"/>
        <v>3.3088512241054615</v>
      </c>
      <c r="AJ11" s="2">
        <f t="shared" si="5"/>
        <v>5.322033898305084</v>
      </c>
      <c r="AK11" s="2">
        <f t="shared" si="6"/>
        <v>5.604205900816069</v>
      </c>
      <c r="AL11" s="2">
        <f t="shared" si="7"/>
        <v>11.026365348399244</v>
      </c>
      <c r="AM11" s="2">
        <f t="shared" si="8"/>
        <v>8.188010043942246</v>
      </c>
      <c r="AN11" s="2">
        <f t="shared" si="9"/>
        <v>7.014752040175768</v>
      </c>
      <c r="AO11" s="2">
        <f t="shared" si="10"/>
        <v>6.841807909604519</v>
      </c>
      <c r="AP11" s="2">
        <f t="shared" si="11"/>
        <v>6.706842435655995</v>
      </c>
      <c r="AQ11" s="2">
        <f t="shared" si="12"/>
        <v>7.01443816698054</v>
      </c>
    </row>
    <row r="12" spans="1:43" ht="13.5">
      <c r="A12" s="2">
        <v>9</v>
      </c>
      <c r="B12" s="2" t="s">
        <v>21</v>
      </c>
      <c r="C12" s="4">
        <v>-0.010130246020260358</v>
      </c>
      <c r="D12" s="4">
        <v>0.3786549707602338</v>
      </c>
      <c r="E12" s="4">
        <v>0.030752916224814575</v>
      </c>
      <c r="F12" s="4">
        <v>0.220679012345679</v>
      </c>
      <c r="G12" s="4">
        <v>0.18541930046354826</v>
      </c>
      <c r="H12" s="4">
        <v>0.17028083896196233</v>
      </c>
      <c r="I12" s="4">
        <v>-0.05315917375455648</v>
      </c>
      <c r="J12" s="4">
        <v>-0.016361886429258843</v>
      </c>
      <c r="K12" s="4">
        <v>0.4024787997390735</v>
      </c>
      <c r="L12" s="4">
        <v>0.43325581395348833</v>
      </c>
      <c r="M12" s="4">
        <v>0.6279409378549408</v>
      </c>
      <c r="N12" s="13">
        <f t="shared" si="0"/>
        <v>0.19747293476638084</v>
      </c>
      <c r="O12" s="4">
        <f t="shared" si="1"/>
        <v>0.22204961533991716</v>
      </c>
      <c r="P12" s="8">
        <v>0.2535669028353571</v>
      </c>
      <c r="Q12" s="4">
        <v>0.09856915739268679</v>
      </c>
      <c r="S12" s="2">
        <f>C12*'75 empresas'!C24</f>
        <v>-13.901736613603289</v>
      </c>
      <c r="T12" s="2">
        <f>D12*'75 empresas'!D24</f>
        <v>498.3137280701753</v>
      </c>
      <c r="U12" s="2">
        <f>E12*'75 empresas'!E24</f>
        <v>54.401293743372484</v>
      </c>
      <c r="V12" s="2">
        <f>F12*'75 empresas'!F24</f>
        <v>392.7424382716049</v>
      </c>
      <c r="W12" s="2">
        <f>G12*'75 empresas'!G24</f>
        <v>393.60438263801103</v>
      </c>
      <c r="X12" s="2">
        <f>H12*'75 empresas'!H24</f>
        <v>419.8870067543548</v>
      </c>
      <c r="Y12" s="2">
        <f>I12*'75 empresas'!I24</f>
        <v>-150.1751974483596</v>
      </c>
      <c r="Z12" s="2">
        <f>J12*'75 empresas'!J24</f>
        <v>-42.77340712223276</v>
      </c>
      <c r="AA12" s="2">
        <f>K12*'75 empresas'!K24</f>
        <v>990.7780365296799</v>
      </c>
      <c r="AB12" s="2">
        <f>L12*'75 empresas'!L24</f>
        <v>1447.9452627906976</v>
      </c>
      <c r="AC12" s="2">
        <f>M12*'75 empresas'!M24</f>
        <v>2921.8908161609606</v>
      </c>
      <c r="AF12" s="2">
        <v>1</v>
      </c>
      <c r="AG12" s="2">
        <f t="shared" si="2"/>
        <v>0.9898697539797396</v>
      </c>
      <c r="AH12" s="2">
        <f t="shared" si="3"/>
        <v>1.3646888567293778</v>
      </c>
      <c r="AI12" s="2">
        <f t="shared" si="4"/>
        <v>1.4066570188133143</v>
      </c>
      <c r="AJ12" s="2">
        <f t="shared" si="5"/>
        <v>1.7170767004341536</v>
      </c>
      <c r="AK12" s="2">
        <f t="shared" si="6"/>
        <v>2.035455861070912</v>
      </c>
      <c r="AL12" s="2">
        <f t="shared" si="7"/>
        <v>2.3820549927641106</v>
      </c>
      <c r="AM12" s="2">
        <f t="shared" si="8"/>
        <v>2.2554269175108543</v>
      </c>
      <c r="AN12" s="2">
        <f t="shared" si="9"/>
        <v>2.2185238784370482</v>
      </c>
      <c r="AO12" s="2">
        <f t="shared" si="10"/>
        <v>3.1114327062228657</v>
      </c>
      <c r="AP12" s="2">
        <f t="shared" si="11"/>
        <v>4.459479015918959</v>
      </c>
      <c r="AQ12" s="2">
        <f t="shared" si="12"/>
        <v>7.2597684515195375</v>
      </c>
    </row>
    <row r="13" spans="1:43" ht="13.5">
      <c r="A13" s="2">
        <v>10</v>
      </c>
      <c r="B13" s="2" t="s">
        <v>22</v>
      </c>
      <c r="C13" s="4">
        <v>0.10076530612244894</v>
      </c>
      <c r="D13" s="4">
        <v>-0.421784472769409</v>
      </c>
      <c r="E13" s="4">
        <v>-0.09218436873747493</v>
      </c>
      <c r="F13" s="4">
        <v>0.19646799116997804</v>
      </c>
      <c r="G13" s="4">
        <v>0.4926199261992621</v>
      </c>
      <c r="H13" s="4">
        <v>0.24598269468479583</v>
      </c>
      <c r="I13" s="4">
        <v>0.4027777777777779</v>
      </c>
      <c r="J13" s="4">
        <v>-0.08910891089108908</v>
      </c>
      <c r="K13" s="4">
        <v>-0.03571428571428581</v>
      </c>
      <c r="L13" s="4">
        <v>-0.43558776167471824</v>
      </c>
      <c r="M13" s="4">
        <v>0.3951497860199715</v>
      </c>
      <c r="N13" s="13">
        <f t="shared" si="0"/>
        <v>0.020303425523317875</v>
      </c>
      <c r="O13" s="4">
        <f t="shared" si="1"/>
        <v>0.316739203765136</v>
      </c>
      <c r="P13" s="8">
        <v>0.39249028431087135</v>
      </c>
      <c r="Q13" s="4">
        <v>-0.24904214559386972</v>
      </c>
      <c r="S13" s="2">
        <f>C13*'75 empresas'!C25</f>
        <v>121.983456632653</v>
      </c>
      <c r="T13" s="2">
        <f>D13*'75 empresas'!D25</f>
        <v>-822.610475086906</v>
      </c>
      <c r="U13" s="2">
        <f>E13*'75 empresas'!E25</f>
        <v>-313.9790380761522</v>
      </c>
      <c r="V13" s="2">
        <f>F13*'75 empresas'!F25</f>
        <v>607.6774613686538</v>
      </c>
      <c r="W13" s="2">
        <f>G13*'75 empresas'!G25</f>
        <v>1822.9695940959414</v>
      </c>
      <c r="X13" s="2">
        <f>H13*'75 empresas'!H25</f>
        <v>1358.6189987639048</v>
      </c>
      <c r="Y13" s="2">
        <f>I13*'75 empresas'!I25</f>
        <v>2773.3787500000008</v>
      </c>
      <c r="Z13" s="2">
        <f>J13*'75 empresas'!J25</f>
        <v>-860.3910891089106</v>
      </c>
      <c r="AA13" s="2">
        <f>K13*'75 empresas'!K25</f>
        <v>-314.20642857142946</v>
      </c>
      <c r="AB13" s="2">
        <f>L13*'75 empresas'!L25</f>
        <v>-3696.10154589372</v>
      </c>
      <c r="AC13" s="2">
        <f>M13*'75 empresas'!M25</f>
        <v>1939.7547360912984</v>
      </c>
      <c r="AF13" s="2">
        <v>1</v>
      </c>
      <c r="AG13" s="2">
        <f t="shared" si="2"/>
        <v>1.100765306122449</v>
      </c>
      <c r="AH13" s="2">
        <f t="shared" si="3"/>
        <v>0.6364795918367347</v>
      </c>
      <c r="AI13" s="2">
        <f t="shared" si="4"/>
        <v>0.5778061224489797</v>
      </c>
      <c r="AJ13" s="2">
        <f t="shared" si="5"/>
        <v>0.691326530612245</v>
      </c>
      <c r="AK13" s="2">
        <f t="shared" si="6"/>
        <v>1.0318877551020411</v>
      </c>
      <c r="AL13" s="2">
        <f t="shared" si="7"/>
        <v>1.2857142857142858</v>
      </c>
      <c r="AM13" s="2">
        <f t="shared" si="8"/>
        <v>1.8035714285714288</v>
      </c>
      <c r="AN13" s="2">
        <f t="shared" si="9"/>
        <v>1.6428571428571432</v>
      </c>
      <c r="AO13" s="2">
        <f t="shared" si="10"/>
        <v>1.584183673469388</v>
      </c>
      <c r="AP13" s="2">
        <f t="shared" si="11"/>
        <v>0.8941326530612245</v>
      </c>
      <c r="AQ13" s="2">
        <f t="shared" si="12"/>
        <v>1.2474489795918366</v>
      </c>
    </row>
    <row r="14" spans="1:43" ht="13.5">
      <c r="A14" s="2">
        <v>11</v>
      </c>
      <c r="B14" s="2" t="s">
        <v>23</v>
      </c>
      <c r="C14" s="4">
        <v>0.029457364341085368</v>
      </c>
      <c r="D14" s="4">
        <v>-0.09939759036144591</v>
      </c>
      <c r="E14" s="4">
        <v>0.3411371237458196</v>
      </c>
      <c r="F14" s="4">
        <v>0.24189526184538646</v>
      </c>
      <c r="G14" s="4">
        <v>1.247991967871486</v>
      </c>
      <c r="H14" s="4">
        <v>0.46627958910227774</v>
      </c>
      <c r="I14" s="4">
        <v>-0.3298812062138289</v>
      </c>
      <c r="J14" s="4">
        <v>0.19363636363636383</v>
      </c>
      <c r="K14" s="4">
        <v>0.1942117288651941</v>
      </c>
      <c r="L14" s="4">
        <v>0.16485969387755106</v>
      </c>
      <c r="M14" s="4">
        <v>0.0635094442923625</v>
      </c>
      <c r="N14" s="13">
        <f t="shared" si="0"/>
        <v>0.17731792226890875</v>
      </c>
      <c r="O14" s="4">
        <f t="shared" si="1"/>
        <v>0.40016959646486056</v>
      </c>
      <c r="P14" s="8">
        <v>0.27183269128586546</v>
      </c>
      <c r="Q14" s="4">
        <v>-0.27446569178852653</v>
      </c>
      <c r="S14" s="2">
        <f>C14*'75 empresas'!C26</f>
        <v>26.272434108527218</v>
      </c>
      <c r="T14" s="2">
        <f>D14*'75 empresas'!D26</f>
        <v>-87.99072289156638</v>
      </c>
      <c r="U14" s="2">
        <f>E14*'75 empresas'!E26</f>
        <v>265.74923076923096</v>
      </c>
      <c r="V14" s="2">
        <f>F14*'75 empresas'!F26</f>
        <v>246.25663341645875</v>
      </c>
      <c r="W14" s="2">
        <f>G14*'75 empresas'!G26</f>
        <v>1543.9283032128515</v>
      </c>
      <c r="X14" s="2">
        <f>H14*'75 empresas'!H26</f>
        <v>1274.4307101384545</v>
      </c>
      <c r="Y14" s="2">
        <f>I14*'75 empresas'!I26</f>
        <v>-1306.824398416083</v>
      </c>
      <c r="Z14" s="2">
        <f>J14*'75 empresas'!J26</f>
        <v>883.0747636363644</v>
      </c>
      <c r="AA14" s="2">
        <f>K14*'75 empresas'!K26</f>
        <v>978.879550647372</v>
      </c>
      <c r="AB14" s="2">
        <f>L14*'75 empresas'!L26</f>
        <v>961.8722353316329</v>
      </c>
      <c r="AC14" s="2">
        <f>M14*'75 empresas'!M26</f>
        <v>421.7617738844789</v>
      </c>
      <c r="AF14" s="2">
        <v>1</v>
      </c>
      <c r="AG14" s="2">
        <f t="shared" si="2"/>
        <v>1.0294573643410854</v>
      </c>
      <c r="AH14" s="2">
        <f t="shared" si="3"/>
        <v>0.9271317829457364</v>
      </c>
      <c r="AI14" s="2">
        <f t="shared" si="4"/>
        <v>1.2434108527131784</v>
      </c>
      <c r="AJ14" s="2">
        <f t="shared" si="5"/>
        <v>1.544186046511628</v>
      </c>
      <c r="AK14" s="2">
        <f t="shared" si="6"/>
        <v>3.4713178294573646</v>
      </c>
      <c r="AL14" s="2">
        <f t="shared" si="7"/>
        <v>5.089922480620155</v>
      </c>
      <c r="AM14" s="2">
        <f t="shared" si="8"/>
        <v>3.410852713178294</v>
      </c>
      <c r="AN14" s="2">
        <f t="shared" si="9"/>
        <v>4.071317829457365</v>
      </c>
      <c r="AO14" s="2">
        <f t="shared" si="10"/>
        <v>4.862015503875969</v>
      </c>
      <c r="AP14" s="2">
        <f t="shared" si="11"/>
        <v>5.663565891472868</v>
      </c>
      <c r="AQ14" s="2">
        <f t="shared" si="12"/>
        <v>6.023255813953488</v>
      </c>
    </row>
    <row r="15" spans="1:43" ht="13.5">
      <c r="A15" s="2">
        <v>12</v>
      </c>
      <c r="B15" s="2" t="s">
        <v>24</v>
      </c>
      <c r="C15" s="4">
        <v>0.5262661214218309</v>
      </c>
      <c r="D15" s="4">
        <v>-0.281121187139324</v>
      </c>
      <c r="E15" s="4">
        <v>0.5203555045871557</v>
      </c>
      <c r="F15" s="4">
        <v>0.4133509334339054</v>
      </c>
      <c r="G15" s="4">
        <v>0.23135423615743833</v>
      </c>
      <c r="H15" s="4">
        <v>0.24043775056885908</v>
      </c>
      <c r="I15" s="4">
        <v>-0.2639762403913347</v>
      </c>
      <c r="J15" s="4">
        <v>0.0515072394967957</v>
      </c>
      <c r="K15" s="4">
        <v>0.30632054176072243</v>
      </c>
      <c r="L15" s="4">
        <v>0.04847071021254523</v>
      </c>
      <c r="M15" s="4">
        <v>0.2039555006180469</v>
      </c>
      <c r="N15" s="13">
        <f t="shared" si="0"/>
        <v>0.14872088501496816</v>
      </c>
      <c r="O15" s="4">
        <f t="shared" si="1"/>
        <v>0.2750540754849029</v>
      </c>
      <c r="P15" s="8">
        <v>0.20721228097872277</v>
      </c>
      <c r="Q15" s="4">
        <v>0.13051209103840677</v>
      </c>
      <c r="S15" s="2">
        <f>C15*'75 empresas'!C27</f>
        <v>638.0397829506137</v>
      </c>
      <c r="T15" s="2">
        <f>D15*'75 empresas'!D27</f>
        <v>-513.015243198681</v>
      </c>
      <c r="U15" s="2">
        <f>E15*'75 empresas'!E27</f>
        <v>648.7376146788988</v>
      </c>
      <c r="V15" s="2">
        <f>F15*'75 empresas'!F27</f>
        <v>747.350888176504</v>
      </c>
      <c r="W15" s="2">
        <f>G15*'75 empresas'!G27</f>
        <v>569.7074929953303</v>
      </c>
      <c r="X15" s="2">
        <f>H15*'75 empresas'!H27</f>
        <v>710.2410932928813</v>
      </c>
      <c r="Y15" s="2">
        <f>I15*'75 empresas'!I27</f>
        <v>-944.8765548567435</v>
      </c>
      <c r="Z15" s="2">
        <f>J15*'75 empresas'!J27</f>
        <v>131.70452646570158</v>
      </c>
      <c r="AA15" s="2">
        <f>K15*'75 empresas'!K27</f>
        <v>793.4529097065465</v>
      </c>
      <c r="AB15" s="2">
        <f>L15*'75 empresas'!L27</f>
        <v>158.45026697770822</v>
      </c>
      <c r="AC15" s="2">
        <f>M15*'75 empresas'!M27</f>
        <v>675.6637824474658</v>
      </c>
      <c r="AF15" s="2">
        <v>1</v>
      </c>
      <c r="AG15" s="2">
        <f t="shared" si="2"/>
        <v>1.526266121421831</v>
      </c>
      <c r="AH15" s="2">
        <f t="shared" si="3"/>
        <v>1.0972003774771941</v>
      </c>
      <c r="AI15" s="2">
        <f t="shared" si="4"/>
        <v>1.6681346335325573</v>
      </c>
      <c r="AJ15" s="2">
        <f t="shared" si="5"/>
        <v>2.3576596413966655</v>
      </c>
      <c r="AK15" s="2">
        <f t="shared" si="6"/>
        <v>2.903114186851211</v>
      </c>
      <c r="AL15" s="2">
        <f t="shared" si="7"/>
        <v>3.6011324315822586</v>
      </c>
      <c r="AM15" s="2">
        <f t="shared" si="8"/>
        <v>2.6505190311418687</v>
      </c>
      <c r="AN15" s="2">
        <f t="shared" si="9"/>
        <v>2.787039949669708</v>
      </c>
      <c r="AO15" s="2">
        <f t="shared" si="10"/>
        <v>3.640767536961309</v>
      </c>
      <c r="AP15" s="2">
        <f t="shared" si="11"/>
        <v>3.8172381251966025</v>
      </c>
      <c r="AQ15" s="2">
        <f t="shared" si="12"/>
        <v>4.59578483799937</v>
      </c>
    </row>
    <row r="16" spans="1:43" ht="13.5">
      <c r="A16" s="2">
        <v>13</v>
      </c>
      <c r="B16" s="2" t="s">
        <v>25</v>
      </c>
      <c r="C16" s="4">
        <v>0.20583190394511153</v>
      </c>
      <c r="D16" s="4">
        <v>0.06258890469416789</v>
      </c>
      <c r="E16" s="4">
        <v>0.2958500669344042</v>
      </c>
      <c r="F16" s="4">
        <v>0.09194214876033069</v>
      </c>
      <c r="G16" s="4">
        <v>-0.11920529801324509</v>
      </c>
      <c r="H16" s="4">
        <v>0.9763694951664879</v>
      </c>
      <c r="I16" s="4">
        <v>-0.40244565217391304</v>
      </c>
      <c r="J16" s="4">
        <v>-0.23237835379718053</v>
      </c>
      <c r="K16" s="4">
        <v>0.18187203791469186</v>
      </c>
      <c r="L16" s="4">
        <v>-0.1468671679197996</v>
      </c>
      <c r="M16" s="4">
        <v>0.25793184488836673</v>
      </c>
      <c r="N16" s="13">
        <f t="shared" si="0"/>
        <v>0.05679939524094313</v>
      </c>
      <c r="O16" s="4">
        <f t="shared" si="1"/>
        <v>0.3636135167373118</v>
      </c>
      <c r="P16" s="8">
        <v>0.20466340417336928</v>
      </c>
      <c r="Q16" s="4">
        <v>0.06386861313868608</v>
      </c>
      <c r="S16" s="2">
        <f>C16*'75 empresas'!C28</f>
        <v>371.0655231560892</v>
      </c>
      <c r="T16" s="2">
        <f>D16*'75 empresas'!D28</f>
        <v>134.5454907539119</v>
      </c>
      <c r="U16" s="2">
        <f>E16*'75 empresas'!E28</f>
        <v>667.946613119143</v>
      </c>
      <c r="V16" s="2">
        <f>F16*'75 empresas'!F28</f>
        <v>266.1412603305788</v>
      </c>
      <c r="W16" s="2">
        <f>G16*'75 empresas'!G28</f>
        <v>-372.8527152317883</v>
      </c>
      <c r="X16" s="2">
        <f>H16*'75 empresas'!H28</f>
        <v>2520.868872180452</v>
      </c>
      <c r="Y16" s="2">
        <f>I16*'75 empresas'!I28</f>
        <v>-2014.0473152173915</v>
      </c>
      <c r="Z16" s="2">
        <f>J16*'75 empresas'!J28</f>
        <v>-682.0769440654842</v>
      </c>
      <c r="AA16" s="2">
        <f>K16*'75 empresas'!K28</f>
        <v>670.8131872037912</v>
      </c>
      <c r="AB16" s="2">
        <f>L16*'75 empresas'!L28</f>
        <v>-625.9654937343362</v>
      </c>
      <c r="AC16" s="2">
        <f>M16*'75 empresas'!M28</f>
        <v>973.4064101057583</v>
      </c>
      <c r="AF16" s="2">
        <v>1</v>
      </c>
      <c r="AG16" s="2">
        <f t="shared" si="2"/>
        <v>1.2058319039451115</v>
      </c>
      <c r="AH16" s="2">
        <f t="shared" si="3"/>
        <v>1.281303602058319</v>
      </c>
      <c r="AI16" s="2">
        <f t="shared" si="4"/>
        <v>1.660377358490566</v>
      </c>
      <c r="AJ16" s="2">
        <f t="shared" si="5"/>
        <v>1.8130360205831904</v>
      </c>
      <c r="AK16" s="2">
        <f t="shared" si="6"/>
        <v>1.5969125214408233</v>
      </c>
      <c r="AL16" s="2">
        <f t="shared" si="7"/>
        <v>3.1560891938250433</v>
      </c>
      <c r="AM16" s="2">
        <f t="shared" si="8"/>
        <v>1.8859348198970842</v>
      </c>
      <c r="AN16" s="2">
        <f t="shared" si="9"/>
        <v>1.4476843910806176</v>
      </c>
      <c r="AO16" s="2">
        <f t="shared" si="10"/>
        <v>1.7109777015437393</v>
      </c>
      <c r="AP16" s="2">
        <f t="shared" si="11"/>
        <v>1.4596912521440821</v>
      </c>
      <c r="AQ16" s="2">
        <f t="shared" si="12"/>
        <v>1.8361921097770153</v>
      </c>
    </row>
    <row r="17" spans="1:43" ht="13.5">
      <c r="A17" s="2">
        <v>14</v>
      </c>
      <c r="B17" s="2" t="s">
        <v>105</v>
      </c>
      <c r="C17" s="4">
        <v>0.7746478873239437</v>
      </c>
      <c r="D17" s="4">
        <v>0.11904761904761907</v>
      </c>
      <c r="E17" s="4">
        <v>0.05673758865248235</v>
      </c>
      <c r="F17" s="4">
        <v>0.1308724832214765</v>
      </c>
      <c r="G17" s="4">
        <v>3.1246290801186944</v>
      </c>
      <c r="H17" s="4">
        <v>0.5302158273381294</v>
      </c>
      <c r="I17" s="4">
        <v>-0.27973671838269865</v>
      </c>
      <c r="J17" s="4">
        <v>0.07767624020887731</v>
      </c>
      <c r="K17" s="4">
        <v>0.10539067231980614</v>
      </c>
      <c r="L17" s="4">
        <v>0.13534246575342457</v>
      </c>
      <c r="M17" s="4">
        <v>0.28378378378378377</v>
      </c>
      <c r="N17" s="13">
        <f t="shared" si="0"/>
        <v>0.3052397737362669</v>
      </c>
      <c r="O17" s="4">
        <f t="shared" si="1"/>
        <v>0.9244976932845544</v>
      </c>
      <c r="P17" s="8">
        <v>0.37069349631245385</v>
      </c>
      <c r="Q17" s="4">
        <v>-0.5735735735735736</v>
      </c>
      <c r="S17" s="2">
        <f>C17*'75 empresas'!C29</f>
        <v>38.96478873239437</v>
      </c>
      <c r="T17" s="2">
        <f>D17*'75 empresas'!D29</f>
        <v>10.470238095238097</v>
      </c>
      <c r="U17" s="2">
        <f>E17*'75 empresas'!E29</f>
        <v>5.665815602836887</v>
      </c>
      <c r="V17" s="2">
        <f>F17*'75 empresas'!F29</f>
        <v>15.511006711409394</v>
      </c>
      <c r="W17" s="2">
        <f>G17*'75 empresas'!G29</f>
        <v>400.2024925816024</v>
      </c>
      <c r="X17" s="2">
        <f>H17*'75 empresas'!H29</f>
        <v>562.0234748201439</v>
      </c>
      <c r="Y17" s="2">
        <f>I17*'75 empresas'!I29</f>
        <v>-449.9984720263282</v>
      </c>
      <c r="Z17" s="2">
        <f>J17*'75 empresas'!J29</f>
        <v>100.54645561357707</v>
      </c>
      <c r="AA17" s="2">
        <f>K17*'75 empresas'!K29</f>
        <v>169.4639854633555</v>
      </c>
      <c r="AB17" s="2">
        <f>L17*'75 empresas'!L29</f>
        <v>237.56663013698613</v>
      </c>
      <c r="AC17" s="2">
        <f>M17*'75 empresas'!M29</f>
        <v>557.2094594594595</v>
      </c>
      <c r="AF17" s="2">
        <v>1</v>
      </c>
      <c r="AG17" s="2">
        <f t="shared" si="2"/>
        <v>1.7746478873239437</v>
      </c>
      <c r="AH17" s="2">
        <f t="shared" si="3"/>
        <v>1.9859154929577465</v>
      </c>
      <c r="AI17" s="2">
        <f t="shared" si="4"/>
        <v>2.098591549295775</v>
      </c>
      <c r="AJ17" s="2">
        <f t="shared" si="5"/>
        <v>2.3732394366197185</v>
      </c>
      <c r="AK17" s="2">
        <f t="shared" si="6"/>
        <v>9.788732394366198</v>
      </c>
      <c r="AL17" s="2">
        <f t="shared" si="7"/>
        <v>14.97887323943662</v>
      </c>
      <c r="AM17" s="2">
        <f t="shared" si="8"/>
        <v>10.788732394366198</v>
      </c>
      <c r="AN17" s="2">
        <f t="shared" si="9"/>
        <v>11.626760563380282</v>
      </c>
      <c r="AO17" s="2">
        <f t="shared" si="10"/>
        <v>12.852112676056338</v>
      </c>
      <c r="AP17" s="2">
        <f t="shared" si="11"/>
        <v>14.591549295774646</v>
      </c>
      <c r="AQ17" s="2">
        <f t="shared" si="12"/>
        <v>18.73239436619718</v>
      </c>
    </row>
    <row r="18" spans="1:43" ht="13.5">
      <c r="A18" s="2">
        <v>15</v>
      </c>
      <c r="B18" s="2" t="s">
        <v>27</v>
      </c>
      <c r="C18" s="4">
        <v>0.5505226480836236</v>
      </c>
      <c r="D18" s="4">
        <v>-0.03685393258426961</v>
      </c>
      <c r="E18" s="4">
        <v>0.4176388240783948</v>
      </c>
      <c r="F18" s="4">
        <v>1.0065832784726796</v>
      </c>
      <c r="G18" s="4">
        <v>0.07956036745406814</v>
      </c>
      <c r="H18" s="4">
        <v>0.7242060477131136</v>
      </c>
      <c r="I18" s="4">
        <v>0.19758526482770788</v>
      </c>
      <c r="J18" s="4">
        <v>0.14747222017808514</v>
      </c>
      <c r="K18" s="4">
        <v>-0.05342140704162124</v>
      </c>
      <c r="L18" s="4">
        <v>-0.2940379403794038</v>
      </c>
      <c r="M18" s="4">
        <v>0.22533589251439534</v>
      </c>
      <c r="N18" s="13">
        <f t="shared" si="0"/>
        <v>0.21982452619002735</v>
      </c>
      <c r="O18" s="4">
        <f t="shared" si="1"/>
        <v>0.37746048884307</v>
      </c>
      <c r="P18" s="8">
        <v>0.3219520869095754</v>
      </c>
      <c r="Q18" s="4">
        <v>-0.22264355362946908</v>
      </c>
      <c r="S18" s="2">
        <f>C18*'75 empresas'!C30</f>
        <v>399.3986759581881</v>
      </c>
      <c r="T18" s="2">
        <f>D18*'75 empresas'!D30</f>
        <v>-38.351307865168486</v>
      </c>
      <c r="U18" s="2">
        <f>E18*'75 empresas'!E30</f>
        <v>396.2807746150257</v>
      </c>
      <c r="V18" s="2">
        <f>F18*'75 empresas'!F30</f>
        <v>1285.0243449637921</v>
      </c>
      <c r="W18" s="2">
        <f>G18*'75 empresas'!G30</f>
        <v>194.09388123359554</v>
      </c>
      <c r="X18" s="2">
        <f>H18*'75 empresas'!H30</f>
        <v>1936.157626500532</v>
      </c>
      <c r="Y18" s="2">
        <f>I18*'75 empresas'!I30</f>
        <v>888.2406063276642</v>
      </c>
      <c r="Z18" s="2">
        <f>J18*'75 empresas'!J30</f>
        <v>779.1149105894469</v>
      </c>
      <c r="AA18" s="2">
        <f>K18*'75 empresas'!K30</f>
        <v>-318.20247418713524</v>
      </c>
      <c r="AB18" s="2">
        <f>L18*'75 empresas'!L30</f>
        <v>-1628.6937940379405</v>
      </c>
      <c r="AC18" s="2">
        <f>M18*'75 empresas'!M30</f>
        <v>861.6213589251437</v>
      </c>
      <c r="AF18" s="2">
        <v>1</v>
      </c>
      <c r="AG18" s="2">
        <f t="shared" si="2"/>
        <v>1.5505226480836236</v>
      </c>
      <c r="AH18" s="2">
        <f t="shared" si="3"/>
        <v>1.4933797909407664</v>
      </c>
      <c r="AI18" s="2">
        <f t="shared" si="4"/>
        <v>2.1170731707317074</v>
      </c>
      <c r="AJ18" s="2">
        <f t="shared" si="5"/>
        <v>4.248083623693381</v>
      </c>
      <c r="AK18" s="2">
        <f t="shared" si="6"/>
        <v>4.5860627177700355</v>
      </c>
      <c r="AL18" s="2">
        <f t="shared" si="7"/>
        <v>7.907317073170733</v>
      </c>
      <c r="AM18" s="2">
        <f t="shared" si="8"/>
        <v>9.469686411149828</v>
      </c>
      <c r="AN18" s="2">
        <f t="shared" si="9"/>
        <v>10.866202090592337</v>
      </c>
      <c r="AO18" s="2">
        <f t="shared" si="10"/>
        <v>10.285714285714288</v>
      </c>
      <c r="AP18" s="2">
        <f t="shared" si="11"/>
        <v>7.261324041811848</v>
      </c>
      <c r="AQ18" s="2">
        <f t="shared" si="12"/>
        <v>8.897560975609757</v>
      </c>
    </row>
    <row r="19" spans="1:43" ht="13.5">
      <c r="A19" s="2">
        <v>16</v>
      </c>
      <c r="B19" s="2" t="s">
        <v>28</v>
      </c>
      <c r="C19" s="4">
        <v>1.278118609406953</v>
      </c>
      <c r="D19" s="4">
        <v>-0.24416517055655296</v>
      </c>
      <c r="E19" s="4">
        <v>-0.27197149643705465</v>
      </c>
      <c r="F19" s="4">
        <v>0.31484502446982043</v>
      </c>
      <c r="G19" s="4">
        <v>0.9342431761786603</v>
      </c>
      <c r="H19" s="4">
        <v>0.8268120590121872</v>
      </c>
      <c r="I19" s="4">
        <v>-0.3602528089887641</v>
      </c>
      <c r="J19" s="4">
        <v>0.01207464324917673</v>
      </c>
      <c r="K19" s="4">
        <v>0.17136659436008683</v>
      </c>
      <c r="L19" s="4">
        <v>-0.0625</v>
      </c>
      <c r="M19" s="4">
        <v>0.394074074074074</v>
      </c>
      <c r="N19" s="13">
        <f t="shared" si="0"/>
        <v>0.17278489924445606</v>
      </c>
      <c r="O19" s="4">
        <f t="shared" si="1"/>
        <v>0.5410220373913711</v>
      </c>
      <c r="P19" s="8">
        <v>0.32037184733346863</v>
      </c>
      <c r="Q19" s="4"/>
      <c r="S19" s="2">
        <f>C19*'75 empresas'!C31</f>
        <v>796.7152351738242</v>
      </c>
      <c r="T19" s="2">
        <f>D19*'75 empresas'!D31</f>
        <v>-343.2522800718133</v>
      </c>
      <c r="U19" s="2">
        <f>E19*'75 empresas'!E31</f>
        <v>-316.07439429928746</v>
      </c>
      <c r="V19" s="2">
        <f>F19*'75 empresas'!F31</f>
        <v>264.1990538336051</v>
      </c>
      <c r="W19" s="2">
        <f>G19*'75 empresas'!G31</f>
        <v>1019.9880148883377</v>
      </c>
      <c r="X19" s="2">
        <f>H19*'75 empresas'!H31</f>
        <v>1730.7904874919818</v>
      </c>
      <c r="Y19" s="2">
        <f>I19*'75 empresas'!I31</f>
        <v>-1371.734620786517</v>
      </c>
      <c r="Z19" s="2">
        <f>J19*'75 empresas'!J31</f>
        <v>29.2938090010977</v>
      </c>
      <c r="AA19" s="2">
        <f>K19*'75 empresas'!K31</f>
        <v>415.74563991323225</v>
      </c>
      <c r="AB19" s="2">
        <f>L19*'75 empresas'!L31</f>
        <v>-174.523125</v>
      </c>
      <c r="AC19" s="2">
        <f>M19*'75 empresas'!M31</f>
        <v>1101.0941925925924</v>
      </c>
      <c r="AF19" s="2">
        <v>1</v>
      </c>
      <c r="AG19" s="2">
        <f t="shared" si="2"/>
        <v>2.278118609406953</v>
      </c>
      <c r="AH19" s="2">
        <f t="shared" si="3"/>
        <v>1.721881390593047</v>
      </c>
      <c r="AI19" s="2">
        <f t="shared" si="4"/>
        <v>1.2535787321063394</v>
      </c>
      <c r="AJ19" s="2">
        <f t="shared" si="5"/>
        <v>1.6482617586912063</v>
      </c>
      <c r="AK19" s="2">
        <f t="shared" si="6"/>
        <v>3.1881390593047034</v>
      </c>
      <c r="AL19" s="2">
        <f t="shared" si="7"/>
        <v>5.824130879345603</v>
      </c>
      <c r="AM19" s="2">
        <f t="shared" si="8"/>
        <v>3.7259713701431485</v>
      </c>
      <c r="AN19" s="2">
        <f t="shared" si="9"/>
        <v>3.7709611451942733</v>
      </c>
      <c r="AO19" s="2">
        <f t="shared" si="10"/>
        <v>4.417177914110429</v>
      </c>
      <c r="AP19" s="2">
        <f t="shared" si="11"/>
        <v>4.141104294478527</v>
      </c>
      <c r="AQ19" s="2">
        <f t="shared" si="12"/>
        <v>5.773006134969324</v>
      </c>
    </row>
    <row r="20" spans="1:43" ht="13.5">
      <c r="A20" s="2">
        <v>17</v>
      </c>
      <c r="B20" s="2" t="s">
        <v>29</v>
      </c>
      <c r="C20" s="4">
        <v>0.7986463620981386</v>
      </c>
      <c r="D20" s="4">
        <v>0.15051740357478827</v>
      </c>
      <c r="E20" s="4">
        <v>0.09839193240665045</v>
      </c>
      <c r="F20" s="4">
        <v>0.3126550868486353</v>
      </c>
      <c r="G20" s="4">
        <v>0.3296786389413988</v>
      </c>
      <c r="H20" s="4">
        <v>0.48876883707705443</v>
      </c>
      <c r="I20" s="4">
        <v>-0.1697860962566845</v>
      </c>
      <c r="J20" s="4">
        <v>0.09753853232114107</v>
      </c>
      <c r="K20" s="4">
        <v>0.2724795640326976</v>
      </c>
      <c r="L20" s="4">
        <v>0.3695437324987647</v>
      </c>
      <c r="M20" s="4">
        <v>0.49299416681700614</v>
      </c>
      <c r="N20" s="13">
        <f t="shared" si="0"/>
        <v>0.27116348760382203</v>
      </c>
      <c r="O20" s="4">
        <f t="shared" si="1"/>
        <v>0.25544703915571504</v>
      </c>
      <c r="P20" s="8">
        <v>0.21811856856658876</v>
      </c>
      <c r="Q20" s="4">
        <v>-0.10318664643399078</v>
      </c>
      <c r="S20" s="2">
        <f>C20*'75 empresas'!C32</f>
        <v>275.13367174280876</v>
      </c>
      <c r="T20" s="2">
        <f>D20*'75 empresas'!D32</f>
        <v>89.27036688617117</v>
      </c>
      <c r="U20" s="2">
        <f>E20*'75 empresas'!E32</f>
        <v>64.65137094576188</v>
      </c>
      <c r="V20" s="2">
        <f>F20*'75 empresas'!F32</f>
        <v>218.60531017369732</v>
      </c>
      <c r="W20" s="2">
        <f>G20*'75 empresas'!G32</f>
        <v>288.9600302457467</v>
      </c>
      <c r="X20" s="2">
        <f>H20*'75 empresas'!H32</f>
        <v>553.9510491896503</v>
      </c>
      <c r="Y20" s="2">
        <f>I20*'75 empresas'!I32</f>
        <v>-280.15724598930484</v>
      </c>
      <c r="Z20" s="2">
        <f>J20*'75 empresas'!J32</f>
        <v>129.92912813434558</v>
      </c>
      <c r="AA20" s="2">
        <f>K20*'75 empresas'!K32</f>
        <v>382.0980926430518</v>
      </c>
      <c r="AB20" s="2">
        <f>L20*'75 empresas'!L32</f>
        <v>635.2678487893264</v>
      </c>
      <c r="AC20" s="2">
        <f>M20*'75 empresas'!M32</f>
        <v>1106.8852931625468</v>
      </c>
      <c r="AF20" s="2">
        <v>1</v>
      </c>
      <c r="AG20" s="2">
        <f t="shared" si="2"/>
        <v>1.7986463620981386</v>
      </c>
      <c r="AH20" s="2">
        <f t="shared" si="3"/>
        <v>2.069373942470389</v>
      </c>
      <c r="AI20" s="2">
        <f t="shared" si="4"/>
        <v>2.272983643542019</v>
      </c>
      <c r="AJ20" s="2">
        <f t="shared" si="5"/>
        <v>2.983643542019177</v>
      </c>
      <c r="AK20" s="2">
        <f t="shared" si="6"/>
        <v>3.9672870840383534</v>
      </c>
      <c r="AL20" s="2">
        <f t="shared" si="7"/>
        <v>5.906373378454598</v>
      </c>
      <c r="AM20" s="2">
        <f t="shared" si="8"/>
        <v>4.903553299492387</v>
      </c>
      <c r="AN20" s="2">
        <f t="shared" si="9"/>
        <v>5.381838691483363</v>
      </c>
      <c r="AO20" s="2">
        <f t="shared" si="10"/>
        <v>6.848279751833053</v>
      </c>
      <c r="AP20" s="2">
        <f t="shared" si="11"/>
        <v>9.379018612521154</v>
      </c>
      <c r="AQ20" s="2">
        <f t="shared" si="12"/>
        <v>14.002820078962213</v>
      </c>
    </row>
    <row r="21" spans="1:43" ht="13.5">
      <c r="A21" s="2">
        <v>18</v>
      </c>
      <c r="B21" s="2" t="s">
        <v>30</v>
      </c>
      <c r="C21" s="4">
        <v>1.8710247349823321</v>
      </c>
      <c r="D21" s="4">
        <v>-0.07507692307692304</v>
      </c>
      <c r="E21" s="4">
        <v>-0.262142381902861</v>
      </c>
      <c r="F21" s="4">
        <v>0.5211902614968438</v>
      </c>
      <c r="G21" s="4">
        <v>1.5210432720806168</v>
      </c>
      <c r="H21" s="4">
        <v>1.82083235363273</v>
      </c>
      <c r="I21" s="4">
        <v>-0.1917145953154955</v>
      </c>
      <c r="J21" s="4">
        <v>-0.29679282252242967</v>
      </c>
      <c r="K21" s="4">
        <v>0.063499046781053</v>
      </c>
      <c r="L21" s="4">
        <v>-0.02950910093767245</v>
      </c>
      <c r="M21" s="4">
        <v>0.2601591361182154</v>
      </c>
      <c r="N21" s="13">
        <f t="shared" si="0"/>
        <v>0.2842265868363447</v>
      </c>
      <c r="O21" s="4">
        <f t="shared" si="1"/>
        <v>0.8492702144593205</v>
      </c>
      <c r="P21" s="8">
        <v>0.38091362772632664</v>
      </c>
      <c r="Q21" s="4">
        <v>-0.5291181364392679</v>
      </c>
      <c r="S21" s="2">
        <f>C21*'75 empresas'!C33</f>
        <v>215.20526501766784</v>
      </c>
      <c r="T21" s="2">
        <f>D21*'75 empresas'!D33</f>
        <v>-24.000590769230758</v>
      </c>
      <c r="U21" s="2">
        <f>E21*'75 empresas'!E33</f>
        <v>-76.40139720558884</v>
      </c>
      <c r="V21" s="2">
        <f>F21*'75 empresas'!F33</f>
        <v>109.88254283137958</v>
      </c>
      <c r="W21" s="2">
        <f>G21*'75 empresas'!G33</f>
        <v>477.19690574985196</v>
      </c>
      <c r="X21" s="2">
        <f>H21*'75 empresas'!H33</f>
        <v>3070.1236397836824</v>
      </c>
      <c r="Y21" s="2">
        <f>I21*'75 empresas'!I33</f>
        <v>-884.5730599316495</v>
      </c>
      <c r="Z21" s="2">
        <f>J21*'75 empresas'!J33</f>
        <v>-1100.9173600082502</v>
      </c>
      <c r="AA21" s="2">
        <f>K21*'75 empresas'!K33</f>
        <v>164.03835753042986</v>
      </c>
      <c r="AB21" s="2">
        <f>L21*'75 empresas'!L33</f>
        <v>-76.88743794815245</v>
      </c>
      <c r="AC21" s="2">
        <f>M21*'75 empresas'!M33</f>
        <v>648.9253395851094</v>
      </c>
      <c r="AF21" s="2">
        <v>1</v>
      </c>
      <c r="AG21" s="2">
        <f t="shared" si="2"/>
        <v>2.871024734982332</v>
      </c>
      <c r="AH21" s="2">
        <f t="shared" si="3"/>
        <v>2.6554770318021204</v>
      </c>
      <c r="AI21" s="2">
        <f t="shared" si="4"/>
        <v>1.9593639575971733</v>
      </c>
      <c r="AJ21" s="2">
        <f t="shared" si="5"/>
        <v>2.980565371024735</v>
      </c>
      <c r="AK21" s="2">
        <f t="shared" si="6"/>
        <v>7.5141342756183755</v>
      </c>
      <c r="AL21" s="2">
        <f t="shared" si="7"/>
        <v>21.196113074204952</v>
      </c>
      <c r="AM21" s="2">
        <f t="shared" si="8"/>
        <v>17.132508833922266</v>
      </c>
      <c r="AN21" s="2">
        <f t="shared" si="9"/>
        <v>12.047703180212016</v>
      </c>
      <c r="AO21" s="2">
        <f t="shared" si="10"/>
        <v>12.81272084805654</v>
      </c>
      <c r="AP21" s="2">
        <f t="shared" si="11"/>
        <v>12.434628975265019</v>
      </c>
      <c r="AQ21" s="2">
        <f t="shared" si="12"/>
        <v>15.669611307420496</v>
      </c>
    </row>
    <row r="22" spans="1:43" ht="13.5">
      <c r="A22" s="2">
        <v>19</v>
      </c>
      <c r="B22" s="2" t="s">
        <v>31</v>
      </c>
      <c r="C22" s="4">
        <v>1.536443148688047</v>
      </c>
      <c r="D22" s="4">
        <v>-0.16436781609195394</v>
      </c>
      <c r="E22" s="4">
        <v>0.004126547455295615</v>
      </c>
      <c r="F22" s="4">
        <v>0.2698630136986302</v>
      </c>
      <c r="G22" s="4">
        <v>0.6796116504854368</v>
      </c>
      <c r="H22" s="4">
        <v>0.31470777135517025</v>
      </c>
      <c r="I22" s="4">
        <v>-0.42305813385442115</v>
      </c>
      <c r="J22" s="4">
        <v>-0.047417442845046565</v>
      </c>
      <c r="K22" s="4">
        <v>0.11377777777777776</v>
      </c>
      <c r="L22" s="4">
        <v>0.4557063048683161</v>
      </c>
      <c r="M22" s="4">
        <v>0.2560307017543859</v>
      </c>
      <c r="N22" s="13">
        <f t="shared" si="0"/>
        <v>0.18843529866387043</v>
      </c>
      <c r="O22" s="4">
        <f t="shared" si="1"/>
        <v>0.5170236798337986</v>
      </c>
      <c r="P22" s="8">
        <v>0.3113031370662643</v>
      </c>
      <c r="Q22" s="4">
        <v>-0.4787234042553191</v>
      </c>
      <c r="S22" s="2">
        <f>C22*'75 empresas'!C34</f>
        <v>400.1051603498544</v>
      </c>
      <c r="T22" s="2">
        <f>D22*'75 empresas'!D34</f>
        <v>-117.93555172413787</v>
      </c>
      <c r="U22" s="2">
        <f>E22*'75 empresas'!E34</f>
        <v>2.438005502063202</v>
      </c>
      <c r="V22" s="2">
        <f>F22*'75 empresas'!F34</f>
        <v>157.3463287671233</v>
      </c>
      <c r="W22" s="2">
        <f>G22*'75 empresas'!G34</f>
        <v>494.6553398058252</v>
      </c>
      <c r="X22" s="2">
        <f>H22*'75 empresas'!H34</f>
        <v>380.003339755941</v>
      </c>
      <c r="Y22" s="2">
        <f>I22*'75 empresas'!I34</f>
        <v>-666.1642598925257</v>
      </c>
      <c r="Z22" s="2">
        <f>J22*'75 empresas'!J34</f>
        <v>-42.71647756138865</v>
      </c>
      <c r="AA22" s="2">
        <f>K22*'75 empresas'!K34</f>
        <v>95.15576888888887</v>
      </c>
      <c r="AB22" s="2">
        <f>L22*'75 empresas'!L34</f>
        <v>492.9830806065443</v>
      </c>
      <c r="AC22" s="2">
        <f>M22*'75 empresas'!M34</f>
        <v>392.2799999999999</v>
      </c>
      <c r="AF22" s="2">
        <v>1</v>
      </c>
      <c r="AG22" s="2">
        <f t="shared" si="2"/>
        <v>2.536443148688047</v>
      </c>
      <c r="AH22" s="2">
        <f t="shared" si="3"/>
        <v>2.1195335276967935</v>
      </c>
      <c r="AI22" s="2">
        <f t="shared" si="4"/>
        <v>2.1282798833819245</v>
      </c>
      <c r="AJ22" s="2">
        <f t="shared" si="5"/>
        <v>2.70262390670554</v>
      </c>
      <c r="AK22" s="2">
        <f t="shared" si="6"/>
        <v>4.539358600583091</v>
      </c>
      <c r="AL22" s="2">
        <f t="shared" si="7"/>
        <v>5.96793002915452</v>
      </c>
      <c r="AM22" s="2">
        <f t="shared" si="8"/>
        <v>3.4431486880466475</v>
      </c>
      <c r="AN22" s="2">
        <f t="shared" si="9"/>
        <v>3.2798833819241984</v>
      </c>
      <c r="AO22" s="2">
        <f t="shared" si="10"/>
        <v>3.653061224489796</v>
      </c>
      <c r="AP22" s="2">
        <f t="shared" si="11"/>
        <v>5.317784256559768</v>
      </c>
      <c r="AQ22" s="2">
        <f t="shared" si="12"/>
        <v>6.67930029154519</v>
      </c>
    </row>
    <row r="23" spans="1:43" ht="13.5">
      <c r="A23" s="2">
        <v>20</v>
      </c>
      <c r="B23" s="2" t="s">
        <v>32</v>
      </c>
      <c r="C23" s="4">
        <v>1.109467455621302</v>
      </c>
      <c r="D23" s="4">
        <v>-0.04347826086956519</v>
      </c>
      <c r="E23" s="4">
        <v>0.12170087976539579</v>
      </c>
      <c r="F23" s="4">
        <v>0.7581699346405228</v>
      </c>
      <c r="G23" s="4">
        <v>0.3159851301115242</v>
      </c>
      <c r="H23" s="4">
        <v>0.22711864406779658</v>
      </c>
      <c r="I23" s="4">
        <v>0.6164825046040519</v>
      </c>
      <c r="J23" s="4">
        <v>-0.26402734263742533</v>
      </c>
      <c r="K23" s="4">
        <v>-0.07933436532507732</v>
      </c>
      <c r="L23" s="4">
        <v>-0.26313577133249266</v>
      </c>
      <c r="M23" s="4">
        <v>0.41814033086138047</v>
      </c>
      <c r="N23" s="13">
        <f t="shared" si="0"/>
        <v>0.19889293844981948</v>
      </c>
      <c r="O23" s="4">
        <f t="shared" si="1"/>
        <v>0.4359386214267467</v>
      </c>
      <c r="P23" s="8">
        <v>0.3321004256268037</v>
      </c>
      <c r="Q23" s="4">
        <v>-0.1571072319201996</v>
      </c>
      <c r="S23" s="2">
        <f>C23*'75 empresas'!C35</f>
        <v>692.0081360946747</v>
      </c>
      <c r="T23" s="2">
        <f>D23*'75 empresas'!D35</f>
        <v>-49.69347826086953</v>
      </c>
      <c r="U23" s="2">
        <f>E23*'75 empresas'!E35</f>
        <v>122.8898973607037</v>
      </c>
      <c r="V23" s="2">
        <f>F23*'75 empresas'!F35</f>
        <v>790.4603921568627</v>
      </c>
      <c r="W23" s="2">
        <f>G23*'75 empresas'!G35</f>
        <v>533.9074349442379</v>
      </c>
      <c r="X23" s="2">
        <f>H23*'75 empresas'!H35</f>
        <v>488.17562711864394</v>
      </c>
      <c r="Y23" s="2">
        <f>I23*'75 empresas'!I35</f>
        <v>1515.6592265193376</v>
      </c>
      <c r="Z23" s="2">
        <f>J23*'75 empresas'!J35</f>
        <v>-983.8688493306754</v>
      </c>
      <c r="AA23" s="2">
        <f>K23*'75 empresas'!K35</f>
        <v>-216.8224071207428</v>
      </c>
      <c r="AB23" s="2">
        <f>L23*'75 empresas'!L35</f>
        <v>-650.5900378310214</v>
      </c>
      <c r="AC23" s="2">
        <f>M23*'75 empresas'!M35</f>
        <v>748.0237820878494</v>
      </c>
      <c r="AF23" s="2">
        <v>1</v>
      </c>
      <c r="AG23" s="2">
        <f t="shared" si="2"/>
        <v>2.109467455621302</v>
      </c>
      <c r="AH23" s="2">
        <f t="shared" si="3"/>
        <v>2.017751479289941</v>
      </c>
      <c r="AI23" s="2">
        <f t="shared" si="4"/>
        <v>2.2633136094674557</v>
      </c>
      <c r="AJ23" s="2">
        <f t="shared" si="5"/>
        <v>3.9792899408284024</v>
      </c>
      <c r="AK23" s="2">
        <f t="shared" si="6"/>
        <v>5.236686390532545</v>
      </c>
      <c r="AL23" s="2">
        <f t="shared" si="7"/>
        <v>6.42603550295858</v>
      </c>
      <c r="AM23" s="2">
        <f t="shared" si="8"/>
        <v>10.387573964497044</v>
      </c>
      <c r="AN23" s="2">
        <f t="shared" si="9"/>
        <v>7.644970414201184</v>
      </c>
      <c r="AO23" s="2">
        <f t="shared" si="10"/>
        <v>7.03846153846154</v>
      </c>
      <c r="AP23" s="2">
        <f t="shared" si="11"/>
        <v>5.1863905325443795</v>
      </c>
      <c r="AQ23" s="2">
        <f t="shared" si="12"/>
        <v>7.3550295857988175</v>
      </c>
    </row>
    <row r="24" spans="1:43" ht="13.5">
      <c r="A24" s="2">
        <v>21</v>
      </c>
      <c r="B24" s="2" t="s">
        <v>33</v>
      </c>
      <c r="C24" s="4">
        <v>0.7642642642642645</v>
      </c>
      <c r="D24" s="4">
        <v>0.3119148936170213</v>
      </c>
      <c r="E24" s="4">
        <v>-0.0006487187804086192</v>
      </c>
      <c r="F24" s="4">
        <v>0.5628042843232715</v>
      </c>
      <c r="G24" s="4">
        <v>0.21433021806853603</v>
      </c>
      <c r="H24" s="4">
        <v>-0.24337266974516858</v>
      </c>
      <c r="I24" s="4">
        <v>1.0384267631103072</v>
      </c>
      <c r="J24" s="4">
        <v>-0.16101131071190944</v>
      </c>
      <c r="K24" s="4">
        <v>0.19058947924927305</v>
      </c>
      <c r="L24" s="4">
        <v>-0.04462699822380101</v>
      </c>
      <c r="M24" s="4">
        <v>0.09923309319079698</v>
      </c>
      <c r="N24" s="13">
        <f t="shared" si="0"/>
        <v>0.19508504049976993</v>
      </c>
      <c r="O24" s="4">
        <f t="shared" si="1"/>
        <v>0.39714531815920495</v>
      </c>
      <c r="P24" s="8">
        <v>0.3319124880305772</v>
      </c>
      <c r="Q24" s="4">
        <v>0.26978074356530013</v>
      </c>
      <c r="S24" s="2">
        <f>C24*'75 empresas'!C36</f>
        <v>283.74075075075086</v>
      </c>
      <c r="T24" s="2">
        <f>D24*'75 empresas'!D36</f>
        <v>200.79521276595744</v>
      </c>
      <c r="U24" s="2">
        <f>E24*'75 empresas'!E36</f>
        <v>-0.5700291923450537</v>
      </c>
      <c r="V24" s="2">
        <f>F24*'75 empresas'!F36</f>
        <v>485.42432327166483</v>
      </c>
      <c r="W24" s="2">
        <f>G24*'75 empresas'!G36</f>
        <v>282.6415451713398</v>
      </c>
      <c r="X24" s="2">
        <f>H24*'75 empresas'!H36</f>
        <v>-386.12047545749977</v>
      </c>
      <c r="Y24" s="2">
        <f>I24*'75 empresas'!I36</f>
        <v>1206.2469122965638</v>
      </c>
      <c r="Z24" s="2">
        <f>J24*'75 empresas'!J36</f>
        <v>-372.871603459747</v>
      </c>
      <c r="AA24" s="2">
        <f>K24*'75 empresas'!K36</f>
        <v>366.9419243986254</v>
      </c>
      <c r="AB24" s="2">
        <f>L24*'75 empresas'!L36</f>
        <v>-100.54462699822366</v>
      </c>
      <c r="AC24" s="2">
        <f>M24*'75 empresas'!M36</f>
        <v>228.46831977689953</v>
      </c>
      <c r="AF24" s="2">
        <v>1</v>
      </c>
      <c r="AG24" s="2">
        <f t="shared" si="2"/>
        <v>1.7642642642642645</v>
      </c>
      <c r="AH24" s="2">
        <f t="shared" si="3"/>
        <v>2.3145645645645647</v>
      </c>
      <c r="AI24" s="2">
        <f t="shared" si="4"/>
        <v>2.3130630630630633</v>
      </c>
      <c r="AJ24" s="2">
        <f t="shared" si="5"/>
        <v>3.614864864864865</v>
      </c>
      <c r="AK24" s="2">
        <f t="shared" si="6"/>
        <v>4.389639639639641</v>
      </c>
      <c r="AL24" s="2">
        <f t="shared" si="7"/>
        <v>3.3213213213213217</v>
      </c>
      <c r="AM24" s="2">
        <f t="shared" si="8"/>
        <v>6.77027027027027</v>
      </c>
      <c r="AN24" s="2">
        <f t="shared" si="9"/>
        <v>5.680180180180181</v>
      </c>
      <c r="AO24" s="2">
        <f t="shared" si="10"/>
        <v>6.762762762762764</v>
      </c>
      <c r="AP24" s="2">
        <f t="shared" si="11"/>
        <v>6.460960960960962</v>
      </c>
      <c r="AQ24" s="2">
        <f t="shared" si="12"/>
        <v>7.102102102102103</v>
      </c>
    </row>
    <row r="25" spans="1:43" ht="13.5">
      <c r="A25" s="2">
        <v>22</v>
      </c>
      <c r="B25" s="2" t="s">
        <v>34</v>
      </c>
      <c r="C25" s="4">
        <v>1.128874388254486</v>
      </c>
      <c r="D25" s="4">
        <v>-0.2590038314176245</v>
      </c>
      <c r="E25" s="4">
        <v>0.2740434332988624</v>
      </c>
      <c r="F25" s="4">
        <v>0.18831168831168843</v>
      </c>
      <c r="G25" s="4">
        <v>0.03893442622950816</v>
      </c>
      <c r="H25" s="4">
        <v>-0.03287310979618674</v>
      </c>
      <c r="I25" s="4">
        <v>-0.27872195785180154</v>
      </c>
      <c r="J25" s="4">
        <v>0.27803958529688977</v>
      </c>
      <c r="K25" s="4">
        <v>-0.016961651917403953</v>
      </c>
      <c r="L25" s="4">
        <v>0.21155288822205542</v>
      </c>
      <c r="M25" s="4">
        <v>0.4786377708978329</v>
      </c>
      <c r="N25" s="13">
        <f t="shared" si="0"/>
        <v>0.13158851675411198</v>
      </c>
      <c r="O25" s="4">
        <f t="shared" si="1"/>
        <v>0.3893764038731445</v>
      </c>
      <c r="P25" s="8">
        <v>0.2340318096788037</v>
      </c>
      <c r="Q25" s="4">
        <v>-0.12678062678062685</v>
      </c>
      <c r="S25" s="2">
        <f>C25*'75 empresas'!C37</f>
        <v>598.6533768352365</v>
      </c>
      <c r="T25" s="2">
        <f>D25*'75 empresas'!D37</f>
        <v>-297.54360153256704</v>
      </c>
      <c r="U25" s="2">
        <f>E25*'75 empresas'!E37</f>
        <v>246.14307135470523</v>
      </c>
      <c r="V25" s="2">
        <f>F25*'75 empresas'!F37</f>
        <v>209.0636363636365</v>
      </c>
      <c r="W25" s="2">
        <f>G25*'75 empresas'!G37</f>
        <v>56.00405737704912</v>
      </c>
      <c r="X25" s="2">
        <f>H25*'75 empresas'!H37</f>
        <v>-48.30144641683106</v>
      </c>
      <c r="Y25" s="2">
        <f>I25*'75 empresas'!I37</f>
        <v>-390.3222297756629</v>
      </c>
      <c r="Z25" s="2">
        <f>J25*'75 empresas'!J37</f>
        <v>274.62247879359103</v>
      </c>
      <c r="AA25" s="2">
        <f>K25*'75 empresas'!K37</f>
        <v>-20.83891592920332</v>
      </c>
      <c r="AB25" s="2">
        <f>L25*'75 empresas'!L37</f>
        <v>250.05128282070507</v>
      </c>
      <c r="AC25" s="2">
        <f>M25*'75 empresas'!M37</f>
        <v>671.7633250773995</v>
      </c>
      <c r="AF25" s="2">
        <v>1</v>
      </c>
      <c r="AG25" s="2">
        <f t="shared" si="2"/>
        <v>2.128874388254486</v>
      </c>
      <c r="AH25" s="2">
        <f t="shared" si="3"/>
        <v>1.5774877650897225</v>
      </c>
      <c r="AI25" s="2">
        <f t="shared" si="4"/>
        <v>2.0097879282218596</v>
      </c>
      <c r="AJ25" s="2">
        <f t="shared" si="5"/>
        <v>2.3882544861337682</v>
      </c>
      <c r="AK25" s="2">
        <f t="shared" si="6"/>
        <v>2.481239804241435</v>
      </c>
      <c r="AL25" s="2">
        <f t="shared" si="7"/>
        <v>2.3996737357259375</v>
      </c>
      <c r="AM25" s="2">
        <f t="shared" si="8"/>
        <v>1.7308319738988576</v>
      </c>
      <c r="AN25" s="2">
        <f t="shared" si="9"/>
        <v>2.212071778140293</v>
      </c>
      <c r="AO25" s="2">
        <f t="shared" si="10"/>
        <v>2.1745513866231647</v>
      </c>
      <c r="AP25" s="2">
        <f t="shared" si="11"/>
        <v>2.6345840130505707</v>
      </c>
      <c r="AQ25" s="2">
        <f t="shared" si="12"/>
        <v>3.895595432300163</v>
      </c>
    </row>
    <row r="26" spans="1:43" ht="13.5">
      <c r="A26" s="2">
        <v>23</v>
      </c>
      <c r="B26" s="2" t="s">
        <v>35</v>
      </c>
      <c r="C26" s="4">
        <v>0.21179624664879348</v>
      </c>
      <c r="D26" s="4">
        <v>-0.273008849557522</v>
      </c>
      <c r="E26" s="4">
        <v>0.6202069385270845</v>
      </c>
      <c r="F26" s="4">
        <v>0.5371900826446281</v>
      </c>
      <c r="G26" s="4">
        <v>0.19354838709677424</v>
      </c>
      <c r="H26" s="4">
        <v>0.5421785421785423</v>
      </c>
      <c r="I26" s="4">
        <v>-0.22185342538502395</v>
      </c>
      <c r="J26" s="4">
        <v>-0.08428595802764027</v>
      </c>
      <c r="K26" s="4">
        <v>0.10303707844233267</v>
      </c>
      <c r="L26" s="4">
        <v>-0.2951013513513513</v>
      </c>
      <c r="M26" s="4">
        <v>0.2734243949197219</v>
      </c>
      <c r="N26" s="13">
        <f t="shared" si="0"/>
        <v>0.09986718965761199</v>
      </c>
      <c r="O26" s="4">
        <f t="shared" si="1"/>
        <v>0.33436784975836825</v>
      </c>
      <c r="P26" s="8">
        <v>0.268912593093121</v>
      </c>
      <c r="Q26" s="4">
        <v>-0.09245742092457421</v>
      </c>
      <c r="S26" s="2">
        <f>C26*'75 empresas'!C38</f>
        <v>144.27772117962462</v>
      </c>
      <c r="T26" s="2">
        <f>D26*'75 empresas'!D38</f>
        <v>-222.44761061946895</v>
      </c>
      <c r="U26" s="2">
        <f>E26*'75 empresas'!E38</f>
        <v>365.76083992696283</v>
      </c>
      <c r="V26" s="2">
        <f>F26*'75 empresas'!F38</f>
        <v>504.13677685950415</v>
      </c>
      <c r="W26" s="2">
        <f>G26*'75 empresas'!G38</f>
        <v>277.87741935483876</v>
      </c>
      <c r="X26" s="2">
        <f>H26*'75 empresas'!H38</f>
        <v>925.7156429156432</v>
      </c>
      <c r="Y26" s="2">
        <f>I26*'75 empresas'!I38</f>
        <v>-578.7512493361659</v>
      </c>
      <c r="Z26" s="2">
        <f>J26*'75 empresas'!J38</f>
        <v>-169.6457191605527</v>
      </c>
      <c r="AA26" s="2">
        <f>K26*'75 empresas'!K38</f>
        <v>187.40899012483678</v>
      </c>
      <c r="AB26" s="2">
        <f>L26*'75 empresas'!L38</f>
        <v>-583.3652043918918</v>
      </c>
      <c r="AC26" s="2">
        <f>M26*'75 empresas'!M38</f>
        <v>374.3426048406421</v>
      </c>
      <c r="AF26" s="2">
        <v>1</v>
      </c>
      <c r="AG26" s="2">
        <f t="shared" si="2"/>
        <v>1.2117962466487935</v>
      </c>
      <c r="AH26" s="2">
        <f t="shared" si="3"/>
        <v>0.8809651474530832</v>
      </c>
      <c r="AI26" s="2">
        <f t="shared" si="4"/>
        <v>1.4273458445040215</v>
      </c>
      <c r="AJ26" s="2">
        <f t="shared" si="5"/>
        <v>2.194101876675603</v>
      </c>
      <c r="AK26" s="2">
        <f t="shared" si="6"/>
        <v>2.6187667560321715</v>
      </c>
      <c r="AL26" s="2">
        <f t="shared" si="7"/>
        <v>4.038605898123325</v>
      </c>
      <c r="AM26" s="2">
        <f t="shared" si="8"/>
        <v>3.1426273458445038</v>
      </c>
      <c r="AN26" s="2">
        <f t="shared" si="9"/>
        <v>2.8777479892761395</v>
      </c>
      <c r="AO26" s="2">
        <f t="shared" si="10"/>
        <v>3.1742627345844503</v>
      </c>
      <c r="AP26" s="2">
        <f t="shared" si="11"/>
        <v>2.2375335120643434</v>
      </c>
      <c r="AQ26" s="2">
        <f t="shared" si="12"/>
        <v>2.8493297587131368</v>
      </c>
    </row>
    <row r="27" spans="1:43" ht="13.5">
      <c r="A27" s="2">
        <v>24</v>
      </c>
      <c r="B27" s="2" t="s">
        <v>36</v>
      </c>
      <c r="C27" s="4">
        <v>0.5479041916167666</v>
      </c>
      <c r="D27" s="4">
        <v>0.011605415860734825</v>
      </c>
      <c r="E27" s="4">
        <v>0.3632887189292544</v>
      </c>
      <c r="F27" s="4">
        <v>0.7784011220196354</v>
      </c>
      <c r="G27" s="4">
        <v>0.2334384858044165</v>
      </c>
      <c r="H27" s="4">
        <v>0.48593350383631706</v>
      </c>
      <c r="I27" s="4">
        <v>0.43760757314974197</v>
      </c>
      <c r="J27" s="4">
        <v>-0.26878180185573186</v>
      </c>
      <c r="K27" s="4">
        <v>-0.032337290216946424</v>
      </c>
      <c r="L27" s="4">
        <v>-0.25634517766497456</v>
      </c>
      <c r="M27" s="4">
        <v>0.3259385665529009</v>
      </c>
      <c r="N27" s="13">
        <f t="shared" si="0"/>
        <v>0.1931875404337522</v>
      </c>
      <c r="O27" s="4">
        <f t="shared" si="1"/>
        <v>0.33739803623734727</v>
      </c>
      <c r="P27" s="8">
        <v>0.2442183867747315</v>
      </c>
      <c r="Q27" s="4">
        <v>-0.07734806629834268</v>
      </c>
      <c r="S27" s="2">
        <f>C27*'75 empresas'!C39</f>
        <v>227.2870958083833</v>
      </c>
      <c r="T27" s="2">
        <f>D27*'75 empresas'!D39</f>
        <v>7.227852998065648</v>
      </c>
      <c r="U27" s="2">
        <f>E27*'75 empresas'!E39</f>
        <v>213.2105162523901</v>
      </c>
      <c r="V27" s="2">
        <f>F27*'75 empresas'!F39</f>
        <v>557.7477559607294</v>
      </c>
      <c r="W27" s="2">
        <f>G27*'75 empresas'!G39</f>
        <v>279.09205047318625</v>
      </c>
      <c r="X27" s="2">
        <f>H27*'75 empresas'!H39</f>
        <v>675.1705882352941</v>
      </c>
      <c r="Y27" s="2">
        <f>I27*'75 empresas'!I39</f>
        <v>852.9628012048196</v>
      </c>
      <c r="Z27" s="2">
        <f>J27*'75 empresas'!J39</f>
        <v>-726.9203831188269</v>
      </c>
      <c r="AA27" s="2">
        <f>K27*'75 empresas'!K39</f>
        <v>-63.68667621776513</v>
      </c>
      <c r="AB27" s="2">
        <f>L27*'75 empresas'!L39</f>
        <v>-486.07659898477146</v>
      </c>
      <c r="AC27" s="2">
        <f>M27*'75 empresas'!M39</f>
        <v>428.51795221842985</v>
      </c>
      <c r="AF27" s="2">
        <v>1</v>
      </c>
      <c r="AG27" s="2">
        <f t="shared" si="2"/>
        <v>1.5479041916167666</v>
      </c>
      <c r="AH27" s="2">
        <f t="shared" si="3"/>
        <v>1.5658682634730539</v>
      </c>
      <c r="AI27" s="2">
        <f t="shared" si="4"/>
        <v>2.1347305389221556</v>
      </c>
      <c r="AJ27" s="2">
        <f t="shared" si="5"/>
        <v>3.7964071856287425</v>
      </c>
      <c r="AK27" s="2">
        <f t="shared" si="6"/>
        <v>4.682634730538923</v>
      </c>
      <c r="AL27" s="2">
        <f t="shared" si="7"/>
        <v>6.95808383233533</v>
      </c>
      <c r="AM27" s="2">
        <f t="shared" si="8"/>
        <v>10.00299401197605</v>
      </c>
      <c r="AN27" s="2">
        <f t="shared" si="9"/>
        <v>7.314371257485031</v>
      </c>
      <c r="AO27" s="2">
        <f t="shared" si="10"/>
        <v>7.0778443113772465</v>
      </c>
      <c r="AP27" s="2">
        <f t="shared" si="11"/>
        <v>5.263473053892216</v>
      </c>
      <c r="AQ27" s="2">
        <f t="shared" si="12"/>
        <v>6.979041916167665</v>
      </c>
    </row>
    <row r="28" spans="1:43" ht="13.5">
      <c r="A28" s="2">
        <v>25</v>
      </c>
      <c r="B28" s="2" t="s">
        <v>37</v>
      </c>
      <c r="C28" s="4">
        <v>0.8568155784650631</v>
      </c>
      <c r="D28" s="4">
        <v>-0.17149907464528058</v>
      </c>
      <c r="E28" s="4">
        <v>-0.03648548026805665</v>
      </c>
      <c r="F28" s="4">
        <v>0.21792890262751152</v>
      </c>
      <c r="G28" s="4">
        <v>0.5361675126903553</v>
      </c>
      <c r="H28" s="4">
        <v>0.31639818256918617</v>
      </c>
      <c r="I28" s="4">
        <v>-0.2858487605898965</v>
      </c>
      <c r="J28" s="4">
        <v>-0.08216168717047445</v>
      </c>
      <c r="K28" s="4">
        <v>0.038295835327908145</v>
      </c>
      <c r="L28" s="4">
        <v>0.42185338865836775</v>
      </c>
      <c r="M28" s="4">
        <v>0.38845654993514933</v>
      </c>
      <c r="N28" s="13">
        <f t="shared" si="0"/>
        <v>0.15553941953118255</v>
      </c>
      <c r="O28" s="4">
        <f t="shared" si="1"/>
        <v>0.34333212745795216</v>
      </c>
      <c r="P28" s="8">
        <v>0.2579085073442858</v>
      </c>
      <c r="Q28" s="4">
        <v>-0.2718932443703086</v>
      </c>
      <c r="S28" s="2">
        <f>C28*'75 empresas'!C40</f>
        <v>285.8336769759451</v>
      </c>
      <c r="T28" s="2">
        <f>D28*'75 empresas'!D40</f>
        <v>-119.29818630475008</v>
      </c>
      <c r="U28" s="2">
        <f>E28*'75 empresas'!E40</f>
        <v>-20.870789277736442</v>
      </c>
      <c r="V28" s="2">
        <f>F28*'75 empresas'!F40</f>
        <v>117.74480680061819</v>
      </c>
      <c r="W28" s="2">
        <f>G28*'75 empresas'!G40</f>
        <v>345.8119606598985</v>
      </c>
      <c r="X28" s="2">
        <f>H28*'75 empresas'!H40</f>
        <v>308.28256918628654</v>
      </c>
      <c r="Y28" s="2">
        <f>I28*'75 empresas'!I40</f>
        <v>-362.6677565108253</v>
      </c>
      <c r="Z28" s="2">
        <f>J28*'75 empresas'!J40</f>
        <v>-73.53060193321612</v>
      </c>
      <c r="AA28" s="2">
        <f>K28*'75 empresas'!K40</f>
        <v>35.15749162278607</v>
      </c>
      <c r="AB28" s="2">
        <f>L28*'75 empresas'!L40</f>
        <v>408.2275242047025</v>
      </c>
      <c r="AC28" s="2">
        <f>M28*'75 empresas'!M40</f>
        <v>514.3902788586254</v>
      </c>
      <c r="AF28" s="2">
        <v>1</v>
      </c>
      <c r="AG28" s="2">
        <f t="shared" si="2"/>
        <v>1.856815578465063</v>
      </c>
      <c r="AH28" s="2">
        <f t="shared" si="3"/>
        <v>1.5383734249713634</v>
      </c>
      <c r="AI28" s="2">
        <f t="shared" si="4"/>
        <v>1.482245131729668</v>
      </c>
      <c r="AJ28" s="2">
        <f t="shared" si="5"/>
        <v>1.805269186712486</v>
      </c>
      <c r="AK28" s="2">
        <f t="shared" si="6"/>
        <v>2.77319587628866</v>
      </c>
      <c r="AL28" s="2">
        <f t="shared" si="7"/>
        <v>3.650630011454754</v>
      </c>
      <c r="AM28" s="2">
        <f t="shared" si="8"/>
        <v>2.607101947308133</v>
      </c>
      <c r="AN28" s="2">
        <f t="shared" si="9"/>
        <v>2.3928980526918675</v>
      </c>
      <c r="AO28" s="2">
        <f t="shared" si="10"/>
        <v>2.4845360824742273</v>
      </c>
      <c r="AP28" s="2">
        <f t="shared" si="11"/>
        <v>3.532646048109966</v>
      </c>
      <c r="AQ28" s="2">
        <f t="shared" si="12"/>
        <v>4.904925544100803</v>
      </c>
    </row>
    <row r="29" spans="1:43" ht="13.5">
      <c r="A29" s="2">
        <v>26</v>
      </c>
      <c r="B29" s="2" t="s">
        <v>38</v>
      </c>
      <c r="C29" s="4">
        <v>-0.141891891891892</v>
      </c>
      <c r="D29" s="4">
        <v>0.9409448818897639</v>
      </c>
      <c r="E29" s="4">
        <v>-0.41987829614604455</v>
      </c>
      <c r="F29" s="4">
        <v>0.14335664335664333</v>
      </c>
      <c r="G29" s="4">
        <v>4.449541284403669</v>
      </c>
      <c r="H29" s="4">
        <v>1.2160493827160495</v>
      </c>
      <c r="I29" s="4">
        <v>0.407444922765257</v>
      </c>
      <c r="J29" s="4">
        <v>0.07988485066570727</v>
      </c>
      <c r="K29" s="4">
        <v>-0.0476507830723093</v>
      </c>
      <c r="L29" s="4">
        <v>-0.313855843247026</v>
      </c>
      <c r="M29" s="4">
        <v>0.583885772565018</v>
      </c>
      <c r="N29" s="13">
        <f t="shared" si="0"/>
        <v>0.3187921082734213</v>
      </c>
      <c r="O29" s="4">
        <f t="shared" si="1"/>
        <v>1.3663156234626277</v>
      </c>
      <c r="P29" s="8">
        <v>0.870981684025053</v>
      </c>
      <c r="Q29" s="4">
        <v>-0.10843373493975905</v>
      </c>
      <c r="S29" s="2">
        <f>C29*'75 empresas'!C41</f>
        <v>-11.256283783783791</v>
      </c>
      <c r="T29" s="2">
        <f>D29*'75 empresas'!D41</f>
        <v>64.03129921259843</v>
      </c>
      <c r="U29" s="2">
        <f>E29*'75 empresas'!E41</f>
        <v>-18.319290060851923</v>
      </c>
      <c r="V29" s="2">
        <f>F29*'75 empresas'!F41</f>
        <v>10.274370629370628</v>
      </c>
      <c r="W29" s="2">
        <f>G29*'75 empresas'!G41</f>
        <v>364.81788990825675</v>
      </c>
      <c r="X29" s="2">
        <f>H29*'75 empresas'!H41</f>
        <v>543.8294444444444</v>
      </c>
      <c r="Y29" s="2">
        <f>I29*'75 empresas'!I41</f>
        <v>402.9263585717903</v>
      </c>
      <c r="Z29" s="2">
        <f>J29*'75 empresas'!J41</f>
        <v>110.17638718963681</v>
      </c>
      <c r="AA29" s="2">
        <f>K29*'75 empresas'!K41</f>
        <v>-70.82860046651128</v>
      </c>
      <c r="AB29" s="2">
        <f>L29*'75 empresas'!L41</f>
        <v>-441.91844296710997</v>
      </c>
      <c r="AC29" s="2">
        <f>M29*'75 empresas'!M41</f>
        <v>559.5961244263132</v>
      </c>
      <c r="AF29" s="2">
        <v>1</v>
      </c>
      <c r="AG29" s="2">
        <f t="shared" si="2"/>
        <v>0.858108108108108</v>
      </c>
      <c r="AH29" s="2">
        <f t="shared" si="3"/>
        <v>1.6655405405405403</v>
      </c>
      <c r="AI29" s="2">
        <f t="shared" si="4"/>
        <v>0.9662162162162162</v>
      </c>
      <c r="AJ29" s="2">
        <f t="shared" si="5"/>
        <v>1.1047297297297298</v>
      </c>
      <c r="AK29" s="2">
        <f t="shared" si="6"/>
        <v>6.020270270270269</v>
      </c>
      <c r="AL29" s="2">
        <f t="shared" si="7"/>
        <v>13.341216216216214</v>
      </c>
      <c r="AM29" s="2">
        <f t="shared" si="8"/>
        <v>18.777027027027025</v>
      </c>
      <c r="AN29" s="2">
        <f t="shared" si="9"/>
        <v>20.277027027027028</v>
      </c>
      <c r="AO29" s="2">
        <f t="shared" si="10"/>
        <v>19.31081081081081</v>
      </c>
      <c r="AP29" s="2">
        <f t="shared" si="11"/>
        <v>13.249999999999998</v>
      </c>
      <c r="AQ29" s="2">
        <f t="shared" si="12"/>
        <v>20.986486486486484</v>
      </c>
    </row>
    <row r="30" spans="1:43" ht="13.5">
      <c r="A30" s="2">
        <v>27</v>
      </c>
      <c r="B30" s="2" t="s">
        <v>39</v>
      </c>
      <c r="C30" s="4">
        <v>0.8249694002447978</v>
      </c>
      <c r="D30" s="4">
        <v>-0.0405767940979207</v>
      </c>
      <c r="E30" s="4">
        <v>0.24606780845858078</v>
      </c>
      <c r="F30" s="4">
        <v>0.10687237026647978</v>
      </c>
      <c r="G30" s="4">
        <v>0.37531677648251405</v>
      </c>
      <c r="H30" s="4">
        <v>0.0305878017320802</v>
      </c>
      <c r="I30" s="4">
        <v>-0.07080278920078653</v>
      </c>
      <c r="J30" s="4">
        <v>-0.14162016548008471</v>
      </c>
      <c r="K30" s="4">
        <v>0.3335574983187626</v>
      </c>
      <c r="L30" s="4">
        <v>0.4479744494873088</v>
      </c>
      <c r="M30" s="4">
        <v>0.3437427443696308</v>
      </c>
      <c r="N30" s="13">
        <f t="shared" si="0"/>
        <v>0.1948054007880604</v>
      </c>
      <c r="O30" s="4">
        <f t="shared" si="1"/>
        <v>0.2833306972462579</v>
      </c>
      <c r="P30" s="8">
        <v>0.204471025521912</v>
      </c>
      <c r="Q30" s="4">
        <v>0.07997356245869125</v>
      </c>
      <c r="S30" s="2">
        <f>C30*'75 empresas'!C42</f>
        <v>243.47321909424718</v>
      </c>
      <c r="T30" s="2">
        <f>D30*'75 empresas'!D42</f>
        <v>-21.049617706237342</v>
      </c>
      <c r="U30" s="2">
        <f>E30*'75 empresas'!E42</f>
        <v>118.09040195735751</v>
      </c>
      <c r="V30" s="2">
        <f>F30*'75 empresas'!F42</f>
        <v>61.756199158485344</v>
      </c>
      <c r="W30" s="2">
        <f>G30*'75 empresas'!G42</f>
        <v>232.80524328433862</v>
      </c>
      <c r="X30" s="2">
        <f>H30*'75 empresas'!H42</f>
        <v>25.464344941956767</v>
      </c>
      <c r="Y30" s="2">
        <f>I30*'75 empresas'!I42</f>
        <v>-59.547269801537496</v>
      </c>
      <c r="Z30" s="2">
        <f>J30*'75 empresas'!J42</f>
        <v>-107.70496825091402</v>
      </c>
      <c r="AA30" s="2">
        <f>K30*'75 empresas'!K42</f>
        <v>209.39071956960322</v>
      </c>
      <c r="AB30" s="2">
        <f>L30*'75 empresas'!L42</f>
        <v>365.0275004202387</v>
      </c>
      <c r="AC30" s="2">
        <f>M30*'75 empresas'!M42</f>
        <v>393.6266914325516</v>
      </c>
      <c r="AF30" s="2">
        <v>1</v>
      </c>
      <c r="AG30" s="2">
        <f t="shared" si="2"/>
        <v>1.8249694002447978</v>
      </c>
      <c r="AH30" s="2">
        <f t="shared" si="3"/>
        <v>1.7509179926560587</v>
      </c>
      <c r="AI30" s="2">
        <f t="shared" si="4"/>
        <v>2.1817625458996326</v>
      </c>
      <c r="AJ30" s="2">
        <f t="shared" si="5"/>
        <v>2.4149326805385556</v>
      </c>
      <c r="AK30" s="2">
        <f t="shared" si="6"/>
        <v>3.321297429620563</v>
      </c>
      <c r="AL30" s="2">
        <f t="shared" si="7"/>
        <v>3.4228886168910644</v>
      </c>
      <c r="AM30" s="2">
        <f t="shared" si="8"/>
        <v>3.1805385556915544</v>
      </c>
      <c r="AN30" s="2">
        <f t="shared" si="9"/>
        <v>2.730110159118727</v>
      </c>
      <c r="AO30" s="2">
        <f t="shared" si="10"/>
        <v>3.640758873929008</v>
      </c>
      <c r="AP30" s="2">
        <f t="shared" si="11"/>
        <v>5.27172582619339</v>
      </c>
      <c r="AQ30" s="2">
        <f t="shared" si="12"/>
        <v>7.083843329253366</v>
      </c>
    </row>
    <row r="31" spans="1:43" ht="13.5">
      <c r="A31" s="2">
        <v>28</v>
      </c>
      <c r="B31" s="2" t="s">
        <v>40</v>
      </c>
      <c r="C31" s="4">
        <v>0.19586374695863729</v>
      </c>
      <c r="D31" s="4">
        <v>-0.0050864699898270915</v>
      </c>
      <c r="E31" s="4">
        <v>-0.0010224948875254825</v>
      </c>
      <c r="F31" s="4">
        <v>0.1494370522006141</v>
      </c>
      <c r="G31" s="4">
        <v>0.47016918967052534</v>
      </c>
      <c r="H31" s="4">
        <v>0.23198061780738954</v>
      </c>
      <c r="I31" s="4">
        <v>-0.011307767944936153</v>
      </c>
      <c r="J31" s="4">
        <v>0.01044256588761816</v>
      </c>
      <c r="K31" s="4">
        <v>0.02706692913385833</v>
      </c>
      <c r="L31" s="4">
        <v>-0.18926689027311927</v>
      </c>
      <c r="M31" s="4">
        <v>1.4929078014184398</v>
      </c>
      <c r="N31" s="13">
        <f t="shared" si="0"/>
        <v>0.16029065961178857</v>
      </c>
      <c r="O31" s="4">
        <f t="shared" si="1"/>
        <v>0.45716763939182425</v>
      </c>
      <c r="P31" s="8">
        <v>0.23171684175294133</v>
      </c>
      <c r="Q31" s="4">
        <v>-0.08565072302558396</v>
      </c>
      <c r="S31" s="2">
        <f>C31*'75 empresas'!C43</f>
        <v>55.9543552311435</v>
      </c>
      <c r="T31" s="2">
        <f>D31*'75 empresas'!D43</f>
        <v>-1.9288911495422298</v>
      </c>
      <c r="U31" s="2">
        <f>E31*'75 empresas'!E43</f>
        <v>-0.38582822085886553</v>
      </c>
      <c r="V31" s="2">
        <f>F31*'75 empresas'!F43</f>
        <v>56.29443193449333</v>
      </c>
      <c r="W31" s="2">
        <f>G31*'75 empresas'!G43</f>
        <v>203.68199465716827</v>
      </c>
      <c r="X31" s="2">
        <f>H31*'75 empresas'!H43</f>
        <v>147.68814052089647</v>
      </c>
      <c r="Y31" s="2">
        <f>I31*'75 empresas'!I43</f>
        <v>-8.760806293018733</v>
      </c>
      <c r="Z31" s="2">
        <f>J31*'75 empresas'!J43</f>
        <v>7.898025857782244</v>
      </c>
      <c r="AA31" s="2">
        <f>K31*'75 empresas'!K43</f>
        <v>20.358390748031542</v>
      </c>
      <c r="AB31" s="2">
        <f>L31*'75 empresas'!L43</f>
        <v>-143.9374700527072</v>
      </c>
      <c r="AC31" s="2">
        <f>M31*'75 empresas'!M43</f>
        <v>905.79195035461</v>
      </c>
      <c r="AF31" s="2">
        <v>1</v>
      </c>
      <c r="AG31" s="2">
        <f t="shared" si="2"/>
        <v>1.1958637469586373</v>
      </c>
      <c r="AH31" s="2">
        <f t="shared" si="3"/>
        <v>1.18978102189781</v>
      </c>
      <c r="AI31" s="2">
        <f t="shared" si="4"/>
        <v>1.1885644768856447</v>
      </c>
      <c r="AJ31" s="2">
        <f t="shared" si="5"/>
        <v>1.3661800486618003</v>
      </c>
      <c r="AK31" s="2">
        <f t="shared" si="6"/>
        <v>2.0085158150851576</v>
      </c>
      <c r="AL31" s="2">
        <f t="shared" si="7"/>
        <v>2.4744525547445253</v>
      </c>
      <c r="AM31" s="2">
        <f t="shared" si="8"/>
        <v>2.4464720194647196</v>
      </c>
      <c r="AN31" s="2">
        <f t="shared" si="9"/>
        <v>2.4720194647201943</v>
      </c>
      <c r="AO31" s="2">
        <f t="shared" si="10"/>
        <v>2.5389294403892944</v>
      </c>
      <c r="AP31" s="2">
        <f t="shared" si="11"/>
        <v>2.0583941605839415</v>
      </c>
      <c r="AQ31" s="2">
        <f t="shared" si="12"/>
        <v>5.131386861313868</v>
      </c>
    </row>
    <row r="32" spans="1:43" ht="13.5">
      <c r="A32" s="2">
        <v>29</v>
      </c>
      <c r="B32" s="2" t="s">
        <v>41</v>
      </c>
      <c r="C32" s="4">
        <v>0.5859459459459457</v>
      </c>
      <c r="D32" s="4">
        <v>-0.015678254942058545</v>
      </c>
      <c r="E32" s="4">
        <v>0.2126038781163433</v>
      </c>
      <c r="F32" s="4">
        <v>0.5476870359794404</v>
      </c>
      <c r="G32" s="4">
        <v>0.3383763837638376</v>
      </c>
      <c r="H32" s="4">
        <v>0.3184449958643507</v>
      </c>
      <c r="I32" s="4">
        <v>-0.010874111250522733</v>
      </c>
      <c r="J32" s="4">
        <v>0.20570824524312892</v>
      </c>
      <c r="K32" s="4">
        <v>0.1532526740312119</v>
      </c>
      <c r="L32" s="4">
        <v>0.23430135320054712</v>
      </c>
      <c r="M32" s="4">
        <v>0.3222468588322249</v>
      </c>
      <c r="N32" s="13">
        <f t="shared" si="0"/>
        <v>0.24963627460691895</v>
      </c>
      <c r="O32" s="4">
        <f t="shared" si="1"/>
        <v>0.19208473184345748</v>
      </c>
      <c r="P32" s="8">
        <v>0.19429105443018105</v>
      </c>
      <c r="Q32" s="4">
        <v>-0.27903351519875297</v>
      </c>
      <c r="S32" s="2">
        <f>C32*'75 empresas'!C44</f>
        <v>79.7355243243243</v>
      </c>
      <c r="T32" s="2">
        <f>D32*'75 empresas'!D44</f>
        <v>-3.2262713019768072</v>
      </c>
      <c r="U32" s="2">
        <f>E32*'75 empresas'!E44</f>
        <v>41.35145429362877</v>
      </c>
      <c r="V32" s="2">
        <f>F32*'75 empresas'!F44</f>
        <v>123.61296402055969</v>
      </c>
      <c r="W32" s="2">
        <f>G32*'75 empresas'!G44</f>
        <v>113.88395571955719</v>
      </c>
      <c r="X32" s="2">
        <f>H32*'75 empresas'!H44</f>
        <v>167.04669148056246</v>
      </c>
      <c r="Y32" s="2">
        <f>I32*'75 empresas'!I44</f>
        <v>-7.348833124215767</v>
      </c>
      <c r="Z32" s="2">
        <f>J32*'75 empresas'!J44</f>
        <v>134.8623255813953</v>
      </c>
      <c r="AA32" s="2">
        <f>K32*'75 empresas'!K44</f>
        <v>117.89115202525007</v>
      </c>
      <c r="AB32" s="2">
        <f>L32*'75 empresas'!L44</f>
        <v>204.81687091379027</v>
      </c>
      <c r="AC32" s="2">
        <f>M32*'75 empresas'!M44</f>
        <v>343.35725055432397</v>
      </c>
      <c r="AF32" s="2">
        <v>1</v>
      </c>
      <c r="AG32" s="2">
        <f t="shared" si="2"/>
        <v>1.5859459459459457</v>
      </c>
      <c r="AH32" s="2">
        <f t="shared" si="3"/>
        <v>1.561081081081081</v>
      </c>
      <c r="AI32" s="2">
        <f t="shared" si="4"/>
        <v>1.8929729729729725</v>
      </c>
      <c r="AJ32" s="2">
        <f t="shared" si="5"/>
        <v>2.929729729729729</v>
      </c>
      <c r="AK32" s="2">
        <f t="shared" si="6"/>
        <v>3.92108108108108</v>
      </c>
      <c r="AL32" s="2">
        <f t="shared" si="7"/>
        <v>5.169729729729728</v>
      </c>
      <c r="AM32" s="2">
        <f t="shared" si="8"/>
        <v>5.113513513513513</v>
      </c>
      <c r="AN32" s="2">
        <f t="shared" si="9"/>
        <v>6.165405405405404</v>
      </c>
      <c r="AO32" s="2">
        <f t="shared" si="10"/>
        <v>7.11027027027027</v>
      </c>
      <c r="AP32" s="2">
        <f t="shared" si="11"/>
        <v>8.776216216216215</v>
      </c>
      <c r="AQ32" s="2">
        <f t="shared" si="12"/>
        <v>11.604324324324324</v>
      </c>
    </row>
    <row r="33" spans="1:43" ht="13.5">
      <c r="A33" s="2">
        <v>30</v>
      </c>
      <c r="B33" s="2" t="s">
        <v>42</v>
      </c>
      <c r="C33" s="4">
        <v>0.8792372881355932</v>
      </c>
      <c r="D33" s="4">
        <v>-0.1533258173618941</v>
      </c>
      <c r="E33" s="4">
        <v>-0.10652463382157129</v>
      </c>
      <c r="F33" s="4">
        <v>0.8301043219076008</v>
      </c>
      <c r="G33" s="4">
        <v>0.18892508143322484</v>
      </c>
      <c r="H33" s="4">
        <v>0.18082191780821932</v>
      </c>
      <c r="I33" s="4">
        <v>-0.22099767981438512</v>
      </c>
      <c r="J33" s="4">
        <v>-0.13477289650037239</v>
      </c>
      <c r="K33" s="4">
        <v>0.08605851979345958</v>
      </c>
      <c r="L33" s="4">
        <v>-0.09429477020602228</v>
      </c>
      <c r="M33" s="4">
        <v>0.18810148731408582</v>
      </c>
      <c r="N33" s="13">
        <f t="shared" si="0"/>
        <v>0.10083805354911113</v>
      </c>
      <c r="O33" s="4">
        <f t="shared" si="1"/>
        <v>0.37928307553327734</v>
      </c>
      <c r="P33" s="8">
        <v>0.3321004256268037</v>
      </c>
      <c r="Q33" s="4">
        <v>-0.5168884339815762</v>
      </c>
      <c r="S33" s="2">
        <f>C33*'75 empresas'!C45</f>
        <v>241.04290254237287</v>
      </c>
      <c r="T33" s="2">
        <f>D33*'75 empresas'!D45</f>
        <v>-77.371273957159</v>
      </c>
      <c r="U33" s="2">
        <f>E33*'75 empresas'!E45</f>
        <v>-44.667909454061274</v>
      </c>
      <c r="V33" s="2">
        <f>F33*'75 empresas'!F45</f>
        <v>304.86411326378544</v>
      </c>
      <c r="W33" s="2">
        <f>G33*'75 empresas'!G45</f>
        <v>124.8379153094463</v>
      </c>
      <c r="X33" s="2">
        <f>H33*'75 empresas'!H45</f>
        <v>140.13879452054806</v>
      </c>
      <c r="Y33" s="2">
        <f>I33*'75 empresas'!I45</f>
        <v>-275.69018561484916</v>
      </c>
      <c r="Z33" s="2">
        <f>J33*'75 empresas'!J45</f>
        <v>-129.41297840655258</v>
      </c>
      <c r="AA33" s="2">
        <f>K33*'75 empresas'!K45</f>
        <v>69.28141135972463</v>
      </c>
      <c r="AB33" s="2">
        <f>L33*'75 empresas'!L45</f>
        <v>-126.5152931854201</v>
      </c>
      <c r="AC33" s="2">
        <f>M33*'75 empresas'!M45</f>
        <v>224.59129483814533</v>
      </c>
      <c r="AF33" s="2">
        <v>1</v>
      </c>
      <c r="AG33" s="2">
        <f t="shared" si="2"/>
        <v>1.8792372881355932</v>
      </c>
      <c r="AH33" s="2">
        <f t="shared" si="3"/>
        <v>1.591101694915254</v>
      </c>
      <c r="AI33" s="2">
        <f t="shared" si="4"/>
        <v>1.4216101694915253</v>
      </c>
      <c r="AJ33" s="2">
        <f t="shared" si="5"/>
        <v>2.6016949152542375</v>
      </c>
      <c r="AK33" s="2">
        <f t="shared" si="6"/>
        <v>3.0932203389830515</v>
      </c>
      <c r="AL33" s="2">
        <f t="shared" si="7"/>
        <v>3.6525423728813573</v>
      </c>
      <c r="AM33" s="2">
        <f t="shared" si="8"/>
        <v>2.8453389830508486</v>
      </c>
      <c r="AN33" s="2">
        <f t="shared" si="9"/>
        <v>2.461864406779662</v>
      </c>
      <c r="AO33" s="2">
        <f t="shared" si="10"/>
        <v>2.673728813559323</v>
      </c>
      <c r="AP33" s="2">
        <f t="shared" si="11"/>
        <v>2.421610169491526</v>
      </c>
      <c r="AQ33" s="2">
        <f t="shared" si="12"/>
        <v>2.8771186440677976</v>
      </c>
    </row>
    <row r="34" spans="1:43" ht="13.5">
      <c r="A34" s="2">
        <v>31</v>
      </c>
      <c r="B34" s="2" t="s">
        <v>43</v>
      </c>
      <c r="C34" s="4">
        <v>0.7397910731244064</v>
      </c>
      <c r="D34" s="4">
        <v>-0.07041484716157198</v>
      </c>
      <c r="E34" s="4">
        <v>0.07339988256018781</v>
      </c>
      <c r="F34" s="4">
        <v>0.3419037199124726</v>
      </c>
      <c r="G34" s="4">
        <v>0.5996738687321646</v>
      </c>
      <c r="H34" s="4">
        <v>0.4141182466870541</v>
      </c>
      <c r="I34" s="4">
        <v>-0.22310326184898177</v>
      </c>
      <c r="J34" s="4">
        <v>0.16307121317559714</v>
      </c>
      <c r="K34" s="4">
        <v>0.022138013562026382</v>
      </c>
      <c r="L34" s="4">
        <v>0.22146341463414632</v>
      </c>
      <c r="M34" s="4">
        <v>0.4065495207667731</v>
      </c>
      <c r="N34" s="13">
        <f t="shared" si="0"/>
        <v>0.21295738907464212</v>
      </c>
      <c r="O34" s="4">
        <f t="shared" si="1"/>
        <v>0.28977321075136964</v>
      </c>
      <c r="P34" s="8">
        <v>0.2340318096788037</v>
      </c>
      <c r="Q34" s="4">
        <v>-0.31221423905943824</v>
      </c>
      <c r="S34" s="2">
        <f>C34*'75 empresas'!C46</f>
        <v>167.25196581196582</v>
      </c>
      <c r="T34" s="2">
        <f>D34*'75 empresas'!D46</f>
        <v>-26.53161026200871</v>
      </c>
      <c r="U34" s="2">
        <f>E34*'75 empresas'!E46</f>
        <v>24.810628302994683</v>
      </c>
      <c r="V34" s="2">
        <f>F34*'75 empresas'!F46</f>
        <v>119.49193107221005</v>
      </c>
      <c r="W34" s="2">
        <f>G34*'75 empresas'!G46</f>
        <v>272.4558255197716</v>
      </c>
      <c r="X34" s="2">
        <f>H34*'75 empresas'!H46</f>
        <v>290.5909148827727</v>
      </c>
      <c r="Y34" s="2">
        <f>I34*'75 empresas'!I46</f>
        <v>-216.86752568030272</v>
      </c>
      <c r="Z34" s="2">
        <f>J34*'75 empresas'!J46</f>
        <v>120.01878218510774</v>
      </c>
      <c r="AA34" s="2">
        <f>K34*'75 empresas'!K46</f>
        <v>18.506051057040334</v>
      </c>
      <c r="AB34" s="2">
        <f>L34*'75 empresas'!L46</f>
        <v>182.31311219512193</v>
      </c>
      <c r="AC34" s="2">
        <f>M34*'75 empresas'!M46</f>
        <v>393.6375079872204</v>
      </c>
      <c r="AF34" s="2">
        <v>1</v>
      </c>
      <c r="AG34" s="2">
        <f t="shared" si="2"/>
        <v>1.7397910731244064</v>
      </c>
      <c r="AH34" s="2">
        <f t="shared" si="3"/>
        <v>1.617283950617284</v>
      </c>
      <c r="AI34" s="2">
        <f t="shared" si="4"/>
        <v>1.7359924026590692</v>
      </c>
      <c r="AJ34" s="2">
        <f t="shared" si="5"/>
        <v>2.329534662867996</v>
      </c>
      <c r="AK34" s="2">
        <f t="shared" si="6"/>
        <v>3.7264957264957257</v>
      </c>
      <c r="AL34" s="2">
        <f t="shared" si="7"/>
        <v>5.269705603038935</v>
      </c>
      <c r="AM34" s="2">
        <f t="shared" si="8"/>
        <v>4.094017094017094</v>
      </c>
      <c r="AN34" s="2">
        <f t="shared" si="9"/>
        <v>4.761633428300094</v>
      </c>
      <c r="AO34" s="2">
        <f t="shared" si="10"/>
        <v>4.867046533713199</v>
      </c>
      <c r="AP34" s="2">
        <f t="shared" si="11"/>
        <v>5.94491927825261</v>
      </c>
      <c r="AQ34" s="2">
        <f t="shared" si="12"/>
        <v>8.361823361823358</v>
      </c>
    </row>
    <row r="35" spans="1:43" ht="13.5">
      <c r="A35" s="2">
        <v>32</v>
      </c>
      <c r="B35" s="2" t="s">
        <v>44</v>
      </c>
      <c r="C35" s="4">
        <v>0.0016406890894173909</v>
      </c>
      <c r="D35" s="4">
        <v>0.06552006552006562</v>
      </c>
      <c r="E35" s="4">
        <v>-0.07455803228285929</v>
      </c>
      <c r="F35" s="4">
        <v>-0.03488372093023262</v>
      </c>
      <c r="G35" s="4">
        <v>0.653184165232358</v>
      </c>
      <c r="H35" s="4">
        <v>0.5351379489849035</v>
      </c>
      <c r="I35" s="4">
        <v>-0.22143099355713802</v>
      </c>
      <c r="J35" s="4">
        <v>-0.09494773519163757</v>
      </c>
      <c r="K35" s="4">
        <v>0.2627526467757457</v>
      </c>
      <c r="L35" s="4">
        <v>0.27515243902439046</v>
      </c>
      <c r="M35" s="4">
        <v>0.3496712492528391</v>
      </c>
      <c r="N35" s="13">
        <f t="shared" si="0"/>
        <v>0.12643092779997134</v>
      </c>
      <c r="O35" s="4">
        <f t="shared" si="1"/>
        <v>0.27947727285069907</v>
      </c>
      <c r="P35" s="8">
        <v>0.19429105443018105</v>
      </c>
      <c r="Q35" s="4"/>
      <c r="S35" s="2">
        <f>C35*'75 empresas'!C47</f>
        <v>0.26502050861359117</v>
      </c>
      <c r="T35" s="2">
        <f>D35*'75 empresas'!D47</f>
        <v>29.487960687960733</v>
      </c>
      <c r="U35" s="2">
        <f>E35*'75 empresas'!E47</f>
        <v>-35.05271329746346</v>
      </c>
      <c r="V35" s="2">
        <f>F35*'75 empresas'!F47</f>
        <v>-14.765930232558166</v>
      </c>
      <c r="W35" s="2">
        <f>G35*'75 empresas'!G47</f>
        <v>259.0005851979346</v>
      </c>
      <c r="X35" s="2">
        <f>H35*'75 empresas'!H47</f>
        <v>342.91639770952617</v>
      </c>
      <c r="Y35" s="2">
        <f>I35*'75 empresas'!I47</f>
        <v>-214.50463207867074</v>
      </c>
      <c r="Z35" s="2">
        <f>J35*'75 empresas'!J47</f>
        <v>-70.04389372822295</v>
      </c>
      <c r="AA35" s="2">
        <f>K35*'75 empresas'!K47</f>
        <v>172.62323387872942</v>
      </c>
      <c r="AB35" s="2">
        <f>L35*'75 empresas'!L47</f>
        <v>221.36564024390262</v>
      </c>
      <c r="AC35" s="2">
        <f>M35*'75 empresas'!M47</f>
        <v>349.4544530783023</v>
      </c>
      <c r="AF35" s="2">
        <v>1</v>
      </c>
      <c r="AG35" s="2">
        <f t="shared" si="2"/>
        <v>1.0016406890894174</v>
      </c>
      <c r="AH35" s="2">
        <f t="shared" si="3"/>
        <v>1.0672682526661197</v>
      </c>
      <c r="AI35" s="2">
        <f t="shared" si="4"/>
        <v>0.9876948318293683</v>
      </c>
      <c r="AJ35" s="2">
        <f t="shared" si="5"/>
        <v>0.9532403609515996</v>
      </c>
      <c r="AK35" s="2">
        <f t="shared" si="6"/>
        <v>1.5758818703855617</v>
      </c>
      <c r="AL35" s="2">
        <f t="shared" si="7"/>
        <v>2.4191960623461846</v>
      </c>
      <c r="AM35" s="2">
        <f t="shared" si="8"/>
        <v>1.8835110746513528</v>
      </c>
      <c r="AN35" s="2">
        <f t="shared" si="9"/>
        <v>1.7046759639048394</v>
      </c>
      <c r="AO35" s="2">
        <f t="shared" si="10"/>
        <v>2.152584085315832</v>
      </c>
      <c r="AP35" s="2">
        <f t="shared" si="11"/>
        <v>2.7448728465955696</v>
      </c>
      <c r="AQ35" s="2">
        <f t="shared" si="12"/>
        <v>3.704675963904839</v>
      </c>
    </row>
    <row r="36" spans="1:43" ht="14.25" thickBot="1">
      <c r="A36" s="2">
        <v>33</v>
      </c>
      <c r="B36" s="2" t="s">
        <v>45</v>
      </c>
      <c r="C36" s="4">
        <v>-0.65</v>
      </c>
      <c r="D36" s="4">
        <v>-0.48571428571428565</v>
      </c>
      <c r="E36" s="4">
        <v>6.444444444444445</v>
      </c>
      <c r="F36" s="4">
        <v>0.716417910447761</v>
      </c>
      <c r="G36" s="4">
        <v>0.6478260869565218</v>
      </c>
      <c r="H36" s="4">
        <v>0.1741424802110818</v>
      </c>
      <c r="I36" s="4">
        <v>0.12808988764044948</v>
      </c>
      <c r="J36" s="4">
        <v>0.2788844621513944</v>
      </c>
      <c r="K36" s="4">
        <v>-0.2601246105919004</v>
      </c>
      <c r="L36" s="4">
        <v>0.30315789473684207</v>
      </c>
      <c r="M36" s="4">
        <v>0.13731825525040398</v>
      </c>
      <c r="N36" s="13">
        <f aca="true" t="shared" si="13" ref="N36:N67">((1+C36)*(1+D36)*(1+E36)*(1+F36)*(1+G36)*(1+H36)*(1+I36)*(1+J36)*(1+K36)*(1+L36)*(1+M36))^(1/11)-1</f>
        <v>0.1941312392631449</v>
      </c>
      <c r="O36" s="4">
        <f aca="true" t="shared" si="14" ref="O36:O67">STDEV(C36:M36)</f>
        <v>1.9596050699707293</v>
      </c>
      <c r="P36" s="8">
        <v>0.5440479086357559</v>
      </c>
      <c r="Q36" s="4">
        <v>-0.8639455782312925</v>
      </c>
      <c r="S36" s="2">
        <f>C36*'75 empresas'!C48</f>
        <v>-16.796</v>
      </c>
      <c r="T36" s="2">
        <f>D36*'75 empresas'!D48</f>
        <v>-4.429714285714285</v>
      </c>
      <c r="U36" s="2">
        <f>E36*'75 empresas'!E48</f>
        <v>30.16</v>
      </c>
      <c r="V36" s="2">
        <f>F36*'75 empresas'!F48</f>
        <v>24.82388059701492</v>
      </c>
      <c r="W36" s="2">
        <f>G36*'75 empresas'!G48</f>
        <v>38.597478260869565</v>
      </c>
      <c r="X36" s="2">
        <f>H36*'75 empresas'!H48</f>
        <v>29.327335092348285</v>
      </c>
      <c r="Y36" s="2">
        <f>I36*'75 empresas'!I48</f>
        <v>40.02808988764046</v>
      </c>
      <c r="Z36" s="2">
        <f>J36*'75 empresas'!J48</f>
        <v>97.04900398406375</v>
      </c>
      <c r="AA36" s="2">
        <f>K36*'75 empresas'!K48</f>
        <v>-115.78146417445487</v>
      </c>
      <c r="AB36" s="2">
        <f>L36*'75 empresas'!L48</f>
        <v>284.95932631578944</v>
      </c>
      <c r="AC36" s="2">
        <f>M36*'75 empresas'!M48</f>
        <v>159.83707592891773</v>
      </c>
      <c r="AF36" s="2">
        <v>1</v>
      </c>
      <c r="AG36" s="2">
        <f aca="true" t="shared" si="15" ref="AG36:AG67">AF36*(1+C36)</f>
        <v>0.35</v>
      </c>
      <c r="AH36" s="2">
        <f aca="true" t="shared" si="16" ref="AH36:AH67">AG36*(1+D36)</f>
        <v>0.18000000000000002</v>
      </c>
      <c r="AI36" s="2">
        <f aca="true" t="shared" si="17" ref="AI36:AI67">AH36*(1+E36)</f>
        <v>1.3400000000000003</v>
      </c>
      <c r="AJ36" s="2">
        <f aca="true" t="shared" si="18" ref="AJ36:AJ67">AI36*(1+F36)</f>
        <v>2.3000000000000003</v>
      </c>
      <c r="AK36" s="2">
        <f aca="true" t="shared" si="19" ref="AK36:AK67">AJ36*(1+G36)</f>
        <v>3.7900000000000005</v>
      </c>
      <c r="AL36" s="2">
        <f aca="true" t="shared" si="20" ref="AL36:AL67">AK36*(1+H36)</f>
        <v>4.45</v>
      </c>
      <c r="AM36" s="2">
        <f aca="true" t="shared" si="21" ref="AM36:AM67">AL36*(1+I36)</f>
        <v>5.0200000000000005</v>
      </c>
      <c r="AN36" s="2">
        <f aca="true" t="shared" si="22" ref="AN36:AN67">AM36*(1+J36)</f>
        <v>6.420000000000001</v>
      </c>
      <c r="AO36" s="2">
        <f aca="true" t="shared" si="23" ref="AO36:AO67">AN36*(1+K36)</f>
        <v>4.75</v>
      </c>
      <c r="AP36" s="2">
        <f aca="true" t="shared" si="24" ref="AP36:AP67">AO36*(1+L36)</f>
        <v>6.1899999999999995</v>
      </c>
      <c r="AQ36" s="2">
        <f aca="true" t="shared" si="25" ref="AQ36:AQ67">AP36*(1+M36)</f>
        <v>7.04</v>
      </c>
    </row>
    <row r="37" spans="1:43" ht="14.25" thickBot="1">
      <c r="A37" s="2">
        <v>34</v>
      </c>
      <c r="B37" s="2" t="s">
        <v>46</v>
      </c>
      <c r="C37" s="4">
        <v>-0.01927437641723362</v>
      </c>
      <c r="D37" s="16">
        <v>2.79</v>
      </c>
      <c r="E37" s="4">
        <v>-0.16244725738396637</v>
      </c>
      <c r="F37" s="4">
        <v>0.3326736236056138</v>
      </c>
      <c r="G37" s="4">
        <v>0.41771297421358144</v>
      </c>
      <c r="H37" s="4">
        <v>0.8691553185410914</v>
      </c>
      <c r="I37" s="4">
        <v>0.03520480945587945</v>
      </c>
      <c r="J37" s="4">
        <v>-0.30916875830503465</v>
      </c>
      <c r="K37" s="4">
        <v>0.06511362826814837</v>
      </c>
      <c r="L37" s="4">
        <v>0.43368336566115984</v>
      </c>
      <c r="M37" s="4">
        <v>0.22253324002799157</v>
      </c>
      <c r="N37" s="13">
        <f t="shared" si="13"/>
        <v>0.2766163751353117</v>
      </c>
      <c r="O37" s="4">
        <f t="shared" si="14"/>
        <v>0.8487096472074172</v>
      </c>
      <c r="P37" s="8">
        <v>0.9190437622662195</v>
      </c>
      <c r="Q37" s="4"/>
      <c r="S37" s="2">
        <f>C37*'75 empresas'!C49</f>
        <v>-0.47839002267573844</v>
      </c>
      <c r="T37" s="2">
        <f>D37*'75 empresas'!D49</f>
        <v>67.9086</v>
      </c>
      <c r="U37" s="2">
        <f>E37*'75 empresas'!E49</f>
        <v>-14.7891983122363</v>
      </c>
      <c r="V37" s="2">
        <f>F37*'75 empresas'!F49</f>
        <v>101.8313961856784</v>
      </c>
      <c r="W37" s="2">
        <f>G37*'75 empresas'!G49</f>
        <v>159.82533819360054</v>
      </c>
      <c r="X37" s="2">
        <f>H37*'75 empresas'!H49</f>
        <v>455.90673078754406</v>
      </c>
      <c r="Y37" s="2">
        <f>I37*'75 empresas'!I49</f>
        <v>33.797673221927944</v>
      </c>
      <c r="Z37" s="2">
        <f>J37*'75 empresas'!J49</f>
        <v>-300.6047836999852</v>
      </c>
      <c r="AA37" s="2">
        <f>K37*'75 empresas'!K49</f>
        <v>42.96001852247625</v>
      </c>
      <c r="AB37" s="2">
        <f>L37*'75 empresas'!L49</f>
        <v>295.169235502642</v>
      </c>
      <c r="AC37" s="2">
        <f>M37*'75 empresas'!M49</f>
        <v>211.62911126662</v>
      </c>
      <c r="AF37" s="2">
        <v>1</v>
      </c>
      <c r="AG37" s="2">
        <f t="shared" si="15"/>
        <v>0.9807256235827664</v>
      </c>
      <c r="AH37" s="2">
        <f t="shared" si="16"/>
        <v>3.7169501133786844</v>
      </c>
      <c r="AI37" s="2">
        <f t="shared" si="17"/>
        <v>3.1131417616272943</v>
      </c>
      <c r="AJ37" s="2">
        <f t="shared" si="18"/>
        <v>4.14880191226581</v>
      </c>
      <c r="AK37" s="2">
        <f t="shared" si="19"/>
        <v>5.881810298461356</v>
      </c>
      <c r="AL37" s="2">
        <f t="shared" si="20"/>
        <v>10.994017002018808</v>
      </c>
      <c r="AM37" s="2">
        <f t="shared" si="21"/>
        <v>11.381059275729578</v>
      </c>
      <c r="AN37" s="2">
        <f t="shared" si="22"/>
        <v>7.862391311256268</v>
      </c>
      <c r="AO37" s="2">
        <f t="shared" si="23"/>
        <v>8.374340136396128</v>
      </c>
      <c r="AP37" s="2">
        <f t="shared" si="24"/>
        <v>12.006152151939737</v>
      </c>
      <c r="AQ37" s="2">
        <f t="shared" si="25"/>
        <v>14.677920090579931</v>
      </c>
    </row>
    <row r="38" spans="1:43" ht="13.5">
      <c r="A38" s="2">
        <v>35</v>
      </c>
      <c r="B38" s="2" t="s">
        <v>47</v>
      </c>
      <c r="C38" s="4">
        <v>0.07645259938837912</v>
      </c>
      <c r="D38" s="4">
        <v>0.1789772727272727</v>
      </c>
      <c r="E38" s="4">
        <v>0.055421686746987886</v>
      </c>
      <c r="F38" s="4">
        <v>0.013698630136986356</v>
      </c>
      <c r="G38" s="4">
        <v>0.9144144144144144</v>
      </c>
      <c r="H38" s="4">
        <v>1.5329411764705885</v>
      </c>
      <c r="I38" s="4">
        <v>-0.09939619136089184</v>
      </c>
      <c r="J38" s="4">
        <v>0.18875709128416696</v>
      </c>
      <c r="K38" s="4">
        <v>-0.14707158351409977</v>
      </c>
      <c r="L38" s="4">
        <v>-0.2670396744659207</v>
      </c>
      <c r="M38" s="4">
        <v>0.11242192921582239</v>
      </c>
      <c r="N38" s="13">
        <f t="shared" si="13"/>
        <v>0.15547976040323053</v>
      </c>
      <c r="O38" s="4">
        <f t="shared" si="14"/>
        <v>0.5275132332133664</v>
      </c>
      <c r="P38" s="8">
        <v>0.31181124554326006</v>
      </c>
      <c r="Q38" s="4">
        <v>-0.046647230320699506</v>
      </c>
      <c r="S38" s="2">
        <f>C38*'75 empresas'!C50</f>
        <v>13.522171253822615</v>
      </c>
      <c r="T38" s="2">
        <f>D38*'75 empresas'!D50</f>
        <v>32.978352272727264</v>
      </c>
      <c r="U38" s="2">
        <f>E38*'75 empresas'!E50</f>
        <v>11.850819277108421</v>
      </c>
      <c r="V38" s="2">
        <f>F38*'75 empresas'!F50</f>
        <v>3.0376712328767246</v>
      </c>
      <c r="W38" s="2">
        <f>G38*'75 empresas'!G50</f>
        <v>195.3829279279279</v>
      </c>
      <c r="X38" s="2">
        <f>H38*'75 empresas'!H50</f>
        <v>615.7211529411766</v>
      </c>
      <c r="Y38" s="2">
        <f>I38*'75 empresas'!I50</f>
        <v>-101.15450998606602</v>
      </c>
      <c r="Z38" s="2">
        <f>J38*'75 empresas'!J50</f>
        <v>173.04495100567289</v>
      </c>
      <c r="AA38" s="2">
        <f>K38*'75 empresas'!K50</f>
        <v>-230.29645119305857</v>
      </c>
      <c r="AB38" s="2">
        <f>L38*'75 empresas'!L50</f>
        <v>-356.546032553408</v>
      </c>
      <c r="AC38" s="2">
        <f>M38*'75 empresas'!M50</f>
        <v>110.05882026370581</v>
      </c>
      <c r="AF38" s="2">
        <v>1</v>
      </c>
      <c r="AG38" s="2">
        <f t="shared" si="15"/>
        <v>1.0764525993883791</v>
      </c>
      <c r="AH38" s="2">
        <f t="shared" si="16"/>
        <v>1.2691131498470947</v>
      </c>
      <c r="AI38" s="2">
        <f t="shared" si="17"/>
        <v>1.3394495412844034</v>
      </c>
      <c r="AJ38" s="2">
        <f t="shared" si="18"/>
        <v>1.3577981651376145</v>
      </c>
      <c r="AK38" s="2">
        <f t="shared" si="19"/>
        <v>2.5993883792048926</v>
      </c>
      <c r="AL38" s="2">
        <f t="shared" si="20"/>
        <v>6.584097859327217</v>
      </c>
      <c r="AM38" s="2">
        <f t="shared" si="21"/>
        <v>5.929663608562691</v>
      </c>
      <c r="AN38" s="2">
        <f t="shared" si="22"/>
        <v>7.048929663608561</v>
      </c>
      <c r="AO38" s="2">
        <f t="shared" si="23"/>
        <v>6.012232415902139</v>
      </c>
      <c r="AP38" s="2">
        <f t="shared" si="24"/>
        <v>4.406727828746176</v>
      </c>
      <c r="AQ38" s="2">
        <f t="shared" si="25"/>
        <v>4.902140672782873</v>
      </c>
    </row>
    <row r="39" spans="1:43" ht="13.5">
      <c r="A39" s="2">
        <v>36</v>
      </c>
      <c r="B39" s="2" t="s">
        <v>48</v>
      </c>
      <c r="C39" s="4">
        <v>0.5352564102564101</v>
      </c>
      <c r="D39" s="4">
        <v>-0.04036186499652039</v>
      </c>
      <c r="E39" s="4">
        <v>-0.034807831762146524</v>
      </c>
      <c r="F39" s="4">
        <v>-0.09466566491359873</v>
      </c>
      <c r="G39" s="4">
        <v>1.7701244813278008</v>
      </c>
      <c r="H39" s="4">
        <v>0.531156381066507</v>
      </c>
      <c r="I39" s="4">
        <v>-0.3208765407943651</v>
      </c>
      <c r="J39" s="4">
        <v>0.05790838375108032</v>
      </c>
      <c r="K39" s="4">
        <v>-0.025326797385620936</v>
      </c>
      <c r="L39" s="4">
        <v>0.2576138586197263</v>
      </c>
      <c r="M39" s="4">
        <v>0.4152410575427683</v>
      </c>
      <c r="N39" s="13">
        <f t="shared" si="13"/>
        <v>0.19046017472851862</v>
      </c>
      <c r="O39" s="4">
        <f t="shared" si="14"/>
        <v>0.5668451594562205</v>
      </c>
      <c r="P39" s="8">
        <v>0.34772800508344953</v>
      </c>
      <c r="Q39" s="4">
        <v>-0.48964013086150493</v>
      </c>
      <c r="S39" s="2">
        <f>C39*'75 empresas'!C51</f>
        <v>37.99785256410255</v>
      </c>
      <c r="T39" s="2">
        <f>D39*'75 empresas'!D51</f>
        <v>-6.20402226861515</v>
      </c>
      <c r="U39" s="2">
        <f>E39*'75 empresas'!E51</f>
        <v>-5.148774474256713</v>
      </c>
      <c r="V39" s="2">
        <f>F39*'75 empresas'!F51</f>
        <v>-13.508790383170538</v>
      </c>
      <c r="W39" s="2">
        <f>G39*'75 empresas'!G51</f>
        <v>228.8416929460581</v>
      </c>
      <c r="X39" s="2">
        <f>H39*'75 empresas'!H51</f>
        <v>190.1539844218095</v>
      </c>
      <c r="Y39" s="2">
        <f>I39*'75 empresas'!I51</f>
        <v>-175.89810213265505</v>
      </c>
      <c r="Z39" s="2">
        <f>J39*'75 empresas'!J51</f>
        <v>21.558133102852178</v>
      </c>
      <c r="AA39" s="2">
        <f>K39*'75 empresas'!K51</f>
        <v>-12.305024509803932</v>
      </c>
      <c r="AB39" s="2">
        <f>L39*'75 empresas'!L51</f>
        <v>152.50740430287797</v>
      </c>
      <c r="AC39" s="2">
        <f>M39*'75 empresas'!M51</f>
        <v>301.9840590979782</v>
      </c>
      <c r="AF39" s="2">
        <v>1</v>
      </c>
      <c r="AG39" s="2">
        <f t="shared" si="15"/>
        <v>1.5352564102564101</v>
      </c>
      <c r="AH39" s="2">
        <f t="shared" si="16"/>
        <v>1.4732905982905984</v>
      </c>
      <c r="AI39" s="2">
        <f t="shared" si="17"/>
        <v>1.422008547008547</v>
      </c>
      <c r="AJ39" s="2">
        <f t="shared" si="18"/>
        <v>1.2873931623931625</v>
      </c>
      <c r="AK39" s="2">
        <f t="shared" si="19"/>
        <v>3.5662393162393164</v>
      </c>
      <c r="AL39" s="2">
        <f t="shared" si="20"/>
        <v>5.460470085470086</v>
      </c>
      <c r="AM39" s="2">
        <f t="shared" si="21"/>
        <v>3.7083333333333335</v>
      </c>
      <c r="AN39" s="2">
        <f t="shared" si="22"/>
        <v>3.923076923076923</v>
      </c>
      <c r="AO39" s="2">
        <f t="shared" si="23"/>
        <v>3.8237179487179485</v>
      </c>
      <c r="AP39" s="2">
        <f t="shared" si="24"/>
        <v>4.808760683760684</v>
      </c>
      <c r="AQ39" s="2">
        <f t="shared" si="25"/>
        <v>6.805555555555556</v>
      </c>
    </row>
    <row r="40" spans="1:43" ht="13.5">
      <c r="A40" s="2">
        <v>37</v>
      </c>
      <c r="B40" s="2" t="s">
        <v>49</v>
      </c>
      <c r="C40" s="4">
        <v>0.38243626062322944</v>
      </c>
      <c r="D40" s="4">
        <v>0.09221311475409832</v>
      </c>
      <c r="E40" s="4">
        <v>0.2476547842401502</v>
      </c>
      <c r="F40" s="4">
        <v>1.049624060150376</v>
      </c>
      <c r="G40" s="4">
        <v>0.292736610418195</v>
      </c>
      <c r="H40" s="4">
        <v>0.09648127128263329</v>
      </c>
      <c r="I40" s="4">
        <v>-0.09265010351966863</v>
      </c>
      <c r="J40" s="4">
        <v>0.37250427837991995</v>
      </c>
      <c r="K40" s="4">
        <v>0.2805486284289278</v>
      </c>
      <c r="L40" s="4">
        <v>-0.3505355404089582</v>
      </c>
      <c r="M40" s="4">
        <v>0.3493253373313343</v>
      </c>
      <c r="N40" s="13">
        <f t="shared" si="13"/>
        <v>0.20316801485291158</v>
      </c>
      <c r="O40" s="4">
        <f t="shared" si="14"/>
        <v>0.3479960785661696</v>
      </c>
      <c r="P40" s="8">
        <v>0.33009662965653797</v>
      </c>
      <c r="Q40" s="4">
        <v>-0.13267813267813278</v>
      </c>
      <c r="S40" s="2">
        <f>C40*'75 empresas'!C52</f>
        <v>43.98399433427762</v>
      </c>
      <c r="T40" s="2">
        <f>D40*'75 empresas'!D52</f>
        <v>15.629200819672127</v>
      </c>
      <c r="U40" s="2">
        <f>E40*'75 empresas'!E52</f>
        <v>44.65215759849908</v>
      </c>
      <c r="V40" s="2">
        <f>F40*'75 empresas'!F52</f>
        <v>227.8628872180451</v>
      </c>
      <c r="W40" s="2">
        <f>G40*'75 empresas'!G52</f>
        <v>126.67591342626552</v>
      </c>
      <c r="X40" s="2">
        <f>H40*'75 empresas'!H52</f>
        <v>53.23161180476726</v>
      </c>
      <c r="Y40" s="2">
        <f>I40*'75 empresas'!I52</f>
        <v>-55.29358178053823</v>
      </c>
      <c r="Z40" s="2">
        <f>J40*'75 empresas'!J52</f>
        <v>198.69378208784929</v>
      </c>
      <c r="AA40" s="2">
        <f>K40*'75 empresas'!K52</f>
        <v>201.995012468828</v>
      </c>
      <c r="AB40" s="2">
        <f>L40*'75 empresas'!L52</f>
        <v>-318.4264849074976</v>
      </c>
      <c r="AC40" s="2">
        <f>M40*'75 empresas'!M52</f>
        <v>209.10964017991003</v>
      </c>
      <c r="AF40" s="2">
        <v>1</v>
      </c>
      <c r="AG40" s="2">
        <f t="shared" si="15"/>
        <v>1.3824362606232294</v>
      </c>
      <c r="AH40" s="2">
        <f t="shared" si="16"/>
        <v>1.5099150141643058</v>
      </c>
      <c r="AI40" s="2">
        <f t="shared" si="17"/>
        <v>1.8838526912181304</v>
      </c>
      <c r="AJ40" s="2">
        <f t="shared" si="18"/>
        <v>3.861189801699717</v>
      </c>
      <c r="AK40" s="2">
        <f t="shared" si="19"/>
        <v>4.991501416430594</v>
      </c>
      <c r="AL40" s="2">
        <f t="shared" si="20"/>
        <v>5.473087818696883</v>
      </c>
      <c r="AM40" s="2">
        <f t="shared" si="21"/>
        <v>4.9660056657223794</v>
      </c>
      <c r="AN40" s="2">
        <f t="shared" si="22"/>
        <v>6.815864022662889</v>
      </c>
      <c r="AO40" s="2">
        <f t="shared" si="23"/>
        <v>8.728045325779037</v>
      </c>
      <c r="AP40" s="2">
        <f t="shared" si="24"/>
        <v>5.668555240793201</v>
      </c>
      <c r="AQ40" s="2">
        <f t="shared" si="25"/>
        <v>7.648725212464589</v>
      </c>
    </row>
    <row r="41" spans="1:43" ht="13.5">
      <c r="A41" s="2">
        <v>38</v>
      </c>
      <c r="B41" s="2" t="s">
        <v>50</v>
      </c>
      <c r="C41" s="4">
        <v>1.1390134529147984</v>
      </c>
      <c r="D41" s="4">
        <v>0.04402515723270417</v>
      </c>
      <c r="E41" s="4">
        <v>-0.13453815261044166</v>
      </c>
      <c r="F41" s="4">
        <v>-0.05568445475638051</v>
      </c>
      <c r="G41" s="4">
        <v>0.737100737100737</v>
      </c>
      <c r="H41" s="4">
        <v>-0.07637906647807646</v>
      </c>
      <c r="I41" s="4">
        <v>-0.2434915773353752</v>
      </c>
      <c r="J41" s="4">
        <v>-0.11740890688259109</v>
      </c>
      <c r="K41" s="4">
        <v>0</v>
      </c>
      <c r="L41" s="4">
        <v>0.029816513761467878</v>
      </c>
      <c r="M41" s="4">
        <v>0.2783964365256124</v>
      </c>
      <c r="N41" s="13">
        <f t="shared" si="13"/>
        <v>0.08975259473344743</v>
      </c>
      <c r="O41" s="4">
        <f t="shared" si="14"/>
        <v>0.4228633751118758</v>
      </c>
      <c r="P41" s="8">
        <v>0.33296777484103873</v>
      </c>
      <c r="Q41" s="4">
        <v>-0.38397790055248626</v>
      </c>
      <c r="S41" s="2">
        <f>C41*'75 empresas'!C53</f>
        <v>125.18896860986548</v>
      </c>
      <c r="T41" s="2">
        <f>D41*'75 empresas'!D53</f>
        <v>12.398805031446475</v>
      </c>
      <c r="U41" s="2">
        <f>E41*'75 empresas'!E53</f>
        <v>-54.436827309236904</v>
      </c>
      <c r="V41" s="2">
        <f>F41*'75 empresas'!F53</f>
        <v>-19.28742459396752</v>
      </c>
      <c r="W41" s="2">
        <f>G41*'75 empresas'!G53</f>
        <v>235.58476658476656</v>
      </c>
      <c r="X41" s="2">
        <f>H41*'75 empresas'!H53</f>
        <v>-40.57637906647812</v>
      </c>
      <c r="Y41" s="2">
        <f>I41*'75 empresas'!I53</f>
        <v>-117.46033690658498</v>
      </c>
      <c r="Z41" s="2">
        <f>J41*'75 empresas'!J53</f>
        <v>-41.81048582995952</v>
      </c>
      <c r="AA41" s="2">
        <f>K41*'75 empresas'!K53</f>
        <v>0</v>
      </c>
      <c r="AB41" s="2">
        <f>L41*'75 empresas'!L53</f>
        <v>10.9668119266055</v>
      </c>
      <c r="AC41" s="2">
        <f>M41*'75 empresas'!M53</f>
        <v>102.04899777282849</v>
      </c>
      <c r="AF41" s="2">
        <v>1</v>
      </c>
      <c r="AG41" s="2">
        <f t="shared" si="15"/>
        <v>2.1390134529147984</v>
      </c>
      <c r="AH41" s="2">
        <f t="shared" si="16"/>
        <v>2.233183856502242</v>
      </c>
      <c r="AI41" s="2">
        <f t="shared" si="17"/>
        <v>1.9327354260089686</v>
      </c>
      <c r="AJ41" s="2">
        <f t="shared" si="18"/>
        <v>1.8251121076233183</v>
      </c>
      <c r="AK41" s="2">
        <f t="shared" si="19"/>
        <v>3.170403587443946</v>
      </c>
      <c r="AL41" s="2">
        <f t="shared" si="20"/>
        <v>2.9282511210762325</v>
      </c>
      <c r="AM41" s="2">
        <f t="shared" si="21"/>
        <v>2.2152466367713</v>
      </c>
      <c r="AN41" s="2">
        <f t="shared" si="22"/>
        <v>1.9551569506726456</v>
      </c>
      <c r="AO41" s="2">
        <f t="shared" si="23"/>
        <v>1.9551569506726456</v>
      </c>
      <c r="AP41" s="2">
        <f t="shared" si="24"/>
        <v>2.013452914798206</v>
      </c>
      <c r="AQ41" s="2">
        <f t="shared" si="25"/>
        <v>2.573991031390134</v>
      </c>
    </row>
    <row r="42" spans="1:43" ht="13.5">
      <c r="A42" s="2">
        <v>39</v>
      </c>
      <c r="B42" s="2" t="s">
        <v>51</v>
      </c>
      <c r="C42" s="4">
        <v>0.06034482758620685</v>
      </c>
      <c r="D42" s="4">
        <v>-0.3360433604336043</v>
      </c>
      <c r="E42" s="4">
        <v>0.30102040816326525</v>
      </c>
      <c r="F42" s="4">
        <v>0.15764705882352947</v>
      </c>
      <c r="G42" s="4">
        <v>0.6050135501355014</v>
      </c>
      <c r="H42" s="4">
        <v>0.15491768678767426</v>
      </c>
      <c r="I42" s="4">
        <v>0.15058479532163727</v>
      </c>
      <c r="J42" s="4">
        <v>0.2947903430749683</v>
      </c>
      <c r="K42" s="4">
        <v>0.24705593719332675</v>
      </c>
      <c r="L42" s="4">
        <v>-0.12728703521542395</v>
      </c>
      <c r="M42" s="4">
        <v>0.23286744815148763</v>
      </c>
      <c r="N42" s="13">
        <f t="shared" si="13"/>
        <v>0.13246405505409786</v>
      </c>
      <c r="O42" s="4">
        <f t="shared" si="14"/>
        <v>0.2424028776197464</v>
      </c>
      <c r="P42" s="8">
        <v>0.16099005453226276</v>
      </c>
      <c r="Q42" s="4">
        <v>0.1280388978930307</v>
      </c>
      <c r="S42" s="2">
        <f>C42*'75 empresas'!C54</f>
        <v>10.833706896551716</v>
      </c>
      <c r="T42" s="2">
        <f>D42*'75 empresas'!D54</f>
        <v>-56.9291056910569</v>
      </c>
      <c r="U42" s="2">
        <f>E42*'75 empresas'!E54</f>
        <v>32.898520408163265</v>
      </c>
      <c r="V42" s="2">
        <f>F42*'75 empresas'!F54</f>
        <v>20.946564705882363</v>
      </c>
      <c r="W42" s="2">
        <f>G42*'75 empresas'!G54</f>
        <v>88.42878048780489</v>
      </c>
      <c r="X42" s="2">
        <f>H42*'75 empresas'!H54</f>
        <v>34.99280709159986</v>
      </c>
      <c r="Y42" s="2">
        <f>I42*'75 empresas'!I54</f>
        <v>41.29486842105259</v>
      </c>
      <c r="Z42" s="2">
        <f>J42*'75 empresas'!J54</f>
        <v>99.93097839898351</v>
      </c>
      <c r="AA42" s="2">
        <f>K42*'75 empresas'!K54</f>
        <v>108.09932531894012</v>
      </c>
      <c r="AB42" s="2">
        <f>L42*'75 empresas'!L54</f>
        <v>-71.21836907338185</v>
      </c>
      <c r="AC42" s="2">
        <f>M42*'75 empresas'!M54</f>
        <v>119.57044860234436</v>
      </c>
      <c r="AF42" s="2">
        <v>1</v>
      </c>
      <c r="AG42" s="2">
        <f t="shared" si="15"/>
        <v>1.0603448275862069</v>
      </c>
      <c r="AH42" s="2">
        <f t="shared" si="16"/>
        <v>0.7040229885057472</v>
      </c>
      <c r="AI42" s="2">
        <f t="shared" si="17"/>
        <v>0.915948275862069</v>
      </c>
      <c r="AJ42" s="2">
        <f t="shared" si="18"/>
        <v>1.0603448275862069</v>
      </c>
      <c r="AK42" s="2">
        <f t="shared" si="19"/>
        <v>1.701867816091954</v>
      </c>
      <c r="AL42" s="2">
        <f t="shared" si="20"/>
        <v>1.9655172413793105</v>
      </c>
      <c r="AM42" s="2">
        <f t="shared" si="21"/>
        <v>2.261494252873563</v>
      </c>
      <c r="AN42" s="2">
        <f t="shared" si="22"/>
        <v>2.92816091954023</v>
      </c>
      <c r="AO42" s="2">
        <f t="shared" si="23"/>
        <v>3.651580459770115</v>
      </c>
      <c r="AP42" s="2">
        <f t="shared" si="24"/>
        <v>3.1867816091954024</v>
      </c>
      <c r="AQ42" s="2">
        <f t="shared" si="25"/>
        <v>3.928879310344827</v>
      </c>
    </row>
    <row r="43" spans="1:43" ht="13.5">
      <c r="A43" s="2">
        <v>40</v>
      </c>
      <c r="B43" s="2" t="s">
        <v>52</v>
      </c>
      <c r="C43" s="4">
        <v>0.46293357515302636</v>
      </c>
      <c r="D43" s="4">
        <v>0.06508600650860075</v>
      </c>
      <c r="E43" s="4">
        <v>0.15422668412629137</v>
      </c>
      <c r="F43" s="4">
        <v>0.23301399218454555</v>
      </c>
      <c r="G43" s="4">
        <v>0.6049685631038186</v>
      </c>
      <c r="H43" s="4">
        <v>0.5925218166762212</v>
      </c>
      <c r="I43" s="4">
        <v>-0.21749130034798614</v>
      </c>
      <c r="J43" s="4">
        <v>-0.13808878779359512</v>
      </c>
      <c r="K43" s="4">
        <v>0.03472304590202824</v>
      </c>
      <c r="L43" s="4">
        <v>0.09568706118355075</v>
      </c>
      <c r="M43" s="4">
        <v>0.24114662342417725</v>
      </c>
      <c r="N43" s="13">
        <f t="shared" si="13"/>
        <v>0.1652733052441473</v>
      </c>
      <c r="O43" s="4">
        <f t="shared" si="14"/>
        <v>0.2714085120258642</v>
      </c>
      <c r="P43" s="8">
        <v>0.2090037189015219</v>
      </c>
      <c r="Q43" s="4">
        <v>0.19167904903417554</v>
      </c>
      <c r="S43" s="2">
        <f>C43*'75 empresas'!C55</f>
        <v>84.744620267513</v>
      </c>
      <c r="T43" s="2">
        <f>D43*'75 empresas'!D55</f>
        <v>16.637284983728524</v>
      </c>
      <c r="U43" s="2">
        <f>E43*'75 empresas'!E55</f>
        <v>40.308686163247515</v>
      </c>
      <c r="V43" s="2">
        <f>F43*'75 empresas'!F55</f>
        <v>67.52512479515946</v>
      </c>
      <c r="W43" s="2">
        <f>G43*'75 empresas'!G55</f>
        <v>208.61130961508977</v>
      </c>
      <c r="X43" s="2">
        <f>H43*'75 empresas'!H55</f>
        <v>319.9262296961589</v>
      </c>
      <c r="Y43" s="2">
        <f>I43*'75 empresas'!I55</f>
        <v>-184.34345126194958</v>
      </c>
      <c r="Z43" s="2">
        <f>J43*'75 empresas'!J55</f>
        <v>-89.88061108697313</v>
      </c>
      <c r="AA43" s="2">
        <f>K43*'75 empresas'!K55</f>
        <v>16.70977137943305</v>
      </c>
      <c r="AB43" s="2">
        <f>L43*'75 empresas'!L55</f>
        <v>46.17187763289874</v>
      </c>
      <c r="AC43" s="2">
        <f>M43*'75 empresas'!M55</f>
        <v>123.58041010618813</v>
      </c>
      <c r="AF43" s="2">
        <v>1</v>
      </c>
      <c r="AG43" s="2">
        <f t="shared" si="15"/>
        <v>1.4629335751530264</v>
      </c>
      <c r="AH43" s="2">
        <f t="shared" si="16"/>
        <v>1.5581500793470868</v>
      </c>
      <c r="AI43" s="2">
        <f t="shared" si="17"/>
        <v>1.7984583994559058</v>
      </c>
      <c r="AJ43" s="2">
        <f t="shared" si="18"/>
        <v>2.2175243708909544</v>
      </c>
      <c r="AK43" s="2">
        <f t="shared" si="19"/>
        <v>3.5590569031965544</v>
      </c>
      <c r="AL43" s="2">
        <f t="shared" si="20"/>
        <v>5.667875765132623</v>
      </c>
      <c r="AM43" s="2">
        <f t="shared" si="21"/>
        <v>4.435162094763092</v>
      </c>
      <c r="AN43" s="2">
        <f t="shared" si="22"/>
        <v>3.8227159374291544</v>
      </c>
      <c r="AO43" s="2">
        <f t="shared" si="23"/>
        <v>3.955452278394922</v>
      </c>
      <c r="AP43" s="2">
        <f t="shared" si="24"/>
        <v>4.333937882566312</v>
      </c>
      <c r="AQ43" s="2">
        <f t="shared" si="25"/>
        <v>5.379052369077307</v>
      </c>
    </row>
    <row r="44" spans="1:43" ht="13.5">
      <c r="A44" s="2">
        <v>41</v>
      </c>
      <c r="B44" s="2" t="s">
        <v>53</v>
      </c>
      <c r="C44" s="4">
        <v>0.22172619047619024</v>
      </c>
      <c r="D44" s="4">
        <v>-0.018270401948842885</v>
      </c>
      <c r="E44" s="4">
        <v>0.05086848635235741</v>
      </c>
      <c r="F44" s="4">
        <v>0.4946871310507672</v>
      </c>
      <c r="G44" s="4">
        <v>0.2488151658767772</v>
      </c>
      <c r="H44" s="4">
        <v>0.5332068311195446</v>
      </c>
      <c r="I44" s="4">
        <v>-0.19389438943894388</v>
      </c>
      <c r="J44" s="4">
        <v>0.5174002047082906</v>
      </c>
      <c r="K44" s="4">
        <v>0.07318718381112976</v>
      </c>
      <c r="L44" s="4">
        <v>-0.133563796354494</v>
      </c>
      <c r="M44" s="4">
        <v>0.3790351831701124</v>
      </c>
      <c r="N44" s="13">
        <f t="shared" si="13"/>
        <v>0.17063654094513092</v>
      </c>
      <c r="O44" s="4">
        <f t="shared" si="14"/>
        <v>0.2618844573613531</v>
      </c>
      <c r="P44" s="8">
        <v>0.2506966249483132</v>
      </c>
      <c r="Q44" s="4">
        <v>-0.11811023622047245</v>
      </c>
      <c r="S44" s="2">
        <f>C44*'75 empresas'!C56</f>
        <v>28.653675595238063</v>
      </c>
      <c r="T44" s="2">
        <f>D44*'75 empresas'!D56</f>
        <v>-2.8231425091352027</v>
      </c>
      <c r="U44" s="2">
        <f>E44*'75 empresas'!E56</f>
        <v>7.564143920595546</v>
      </c>
      <c r="V44" s="2">
        <f>F44*'75 empresas'!F56</f>
        <v>70.25546635182997</v>
      </c>
      <c r="W44" s="2">
        <f>G44*'75 empresas'!G56</f>
        <v>51.13649289099526</v>
      </c>
      <c r="X44" s="2">
        <f>H44*'75 empresas'!H56</f>
        <v>135.14660341555978</v>
      </c>
      <c r="Y44" s="2">
        <f>I44*'75 empresas'!I56</f>
        <v>-73.34830858085809</v>
      </c>
      <c r="Z44" s="2">
        <f>J44*'75 empresas'!J56</f>
        <v>150.14436540429887</v>
      </c>
      <c r="AA44" s="2">
        <f>K44*'75 empresas'!K56</f>
        <v>31.26263743676219</v>
      </c>
      <c r="AB44" s="2">
        <f>L44*'75 empresas'!L56</f>
        <v>-60.08367379006913</v>
      </c>
      <c r="AC44" s="2">
        <f>M44*'75 empresas'!M56</f>
        <v>159.4601015596663</v>
      </c>
      <c r="AF44" s="2">
        <v>1</v>
      </c>
      <c r="AG44" s="2">
        <f t="shared" si="15"/>
        <v>1.2217261904761902</v>
      </c>
      <c r="AH44" s="2">
        <f t="shared" si="16"/>
        <v>1.1994047619047616</v>
      </c>
      <c r="AI44" s="2">
        <f t="shared" si="17"/>
        <v>1.2604166666666665</v>
      </c>
      <c r="AJ44" s="2">
        <f t="shared" si="18"/>
        <v>1.883928571428571</v>
      </c>
      <c r="AK44" s="2">
        <f t="shared" si="19"/>
        <v>2.3526785714285707</v>
      </c>
      <c r="AL44" s="2">
        <f t="shared" si="20"/>
        <v>3.607142857142856</v>
      </c>
      <c r="AM44" s="2">
        <f t="shared" si="21"/>
        <v>2.9077380952380945</v>
      </c>
      <c r="AN44" s="2">
        <f t="shared" si="22"/>
        <v>4.41220238095238</v>
      </c>
      <c r="AO44" s="2">
        <f t="shared" si="23"/>
        <v>4.735119047619046</v>
      </c>
      <c r="AP44" s="2">
        <f t="shared" si="24"/>
        <v>4.10267857142857</v>
      </c>
      <c r="AQ44" s="2">
        <f t="shared" si="25"/>
        <v>5.657738095238094</v>
      </c>
    </row>
    <row r="45" spans="1:43" ht="12" customHeight="1">
      <c r="A45" s="2">
        <v>42</v>
      </c>
      <c r="B45" s="2" t="s">
        <v>54</v>
      </c>
      <c r="C45" s="4">
        <v>0.45197464651389585</v>
      </c>
      <c r="D45" s="4">
        <v>-0.0208193418401611</v>
      </c>
      <c r="E45" s="4">
        <v>0.23388203017832643</v>
      </c>
      <c r="F45" s="4">
        <v>0.38243468593663144</v>
      </c>
      <c r="G45" s="4">
        <v>-0.21592279855247287</v>
      </c>
      <c r="H45" s="4">
        <v>0.25230769230769234</v>
      </c>
      <c r="I45" s="4">
        <v>0.04156429156429153</v>
      </c>
      <c r="J45" s="4">
        <v>-0.2712797326518577</v>
      </c>
      <c r="K45" s="4">
        <v>0.34340437011060154</v>
      </c>
      <c r="L45" s="4">
        <v>0.2160642570281126</v>
      </c>
      <c r="M45" s="4">
        <v>0.2950792602377805</v>
      </c>
      <c r="N45" s="13">
        <f t="shared" si="13"/>
        <v>0.12968158777383554</v>
      </c>
      <c r="O45" s="4">
        <f t="shared" si="14"/>
        <v>0.24031976291787818</v>
      </c>
      <c r="P45" s="8">
        <v>0.22779341388830915</v>
      </c>
      <c r="Q45" s="4">
        <v>0.17133066818960585</v>
      </c>
      <c r="S45" s="2">
        <f>C45*'75 empresas'!C57</f>
        <v>115.7823451974647</v>
      </c>
      <c r="T45" s="2">
        <f>D45*'75 empresas'!D57</f>
        <v>-7.233680322363973</v>
      </c>
      <c r="U45" s="2">
        <f>E45*'75 empresas'!E57</f>
        <v>75.4246159122085</v>
      </c>
      <c r="V45" s="2">
        <f>F45*'75 empresas'!F57</f>
        <v>142.84700389105058</v>
      </c>
      <c r="W45" s="2">
        <f>G45*'75 empresas'!G57</f>
        <v>-105.75898673100122</v>
      </c>
      <c r="X45" s="2">
        <f>H45*'75 empresas'!H57</f>
        <v>95.27895384615385</v>
      </c>
      <c r="Y45" s="2">
        <f>I45*'75 empresas'!I57</f>
        <v>19.65907862407861</v>
      </c>
      <c r="Z45" s="2">
        <f>J45*'75 empresas'!J57</f>
        <v>-133.689365048162</v>
      </c>
      <c r="AA45" s="2">
        <f>K45*'75 empresas'!K57</f>
        <v>159.74827893175072</v>
      </c>
      <c r="AB45" s="2">
        <f>L45*'75 empresas'!L57</f>
        <v>121.8840080321286</v>
      </c>
      <c r="AC45" s="2">
        <f>M45*'75 empresas'!M57</f>
        <v>164.71914464993387</v>
      </c>
      <c r="AF45" s="2">
        <v>1</v>
      </c>
      <c r="AG45" s="2">
        <f t="shared" si="15"/>
        <v>1.4519746465138959</v>
      </c>
      <c r="AH45" s="2">
        <f t="shared" si="16"/>
        <v>1.421745490004876</v>
      </c>
      <c r="AI45" s="2">
        <f t="shared" si="17"/>
        <v>1.754266211604096</v>
      </c>
      <c r="AJ45" s="2">
        <f t="shared" si="18"/>
        <v>2.4251584592881525</v>
      </c>
      <c r="AK45" s="2">
        <f t="shared" si="19"/>
        <v>1.9015114578254513</v>
      </c>
      <c r="AL45" s="2">
        <f t="shared" si="20"/>
        <v>2.3812774256460267</v>
      </c>
      <c r="AM45" s="2">
        <f t="shared" si="21"/>
        <v>2.4802535348610437</v>
      </c>
      <c r="AN45" s="2">
        <f t="shared" si="22"/>
        <v>1.807411019015115</v>
      </c>
      <c r="AO45" s="2">
        <f t="shared" si="23"/>
        <v>2.428083861530961</v>
      </c>
      <c r="AP45" s="2">
        <f t="shared" si="24"/>
        <v>2.9527059970745984</v>
      </c>
      <c r="AQ45" s="2">
        <f t="shared" si="25"/>
        <v>3.823988298391029</v>
      </c>
    </row>
    <row r="46" spans="1:43" ht="12" customHeight="1">
      <c r="A46" s="2">
        <v>43</v>
      </c>
      <c r="B46" s="2" t="s">
        <v>55</v>
      </c>
      <c r="C46" s="4">
        <v>1.707913669064748</v>
      </c>
      <c r="D46" s="4">
        <v>-0.7024442082890542</v>
      </c>
      <c r="E46" s="4">
        <v>-0.1428571428571429</v>
      </c>
      <c r="F46" s="4">
        <v>-0.10416666666666663</v>
      </c>
      <c r="G46" s="4">
        <v>2.427906976744186</v>
      </c>
      <c r="H46" s="4">
        <v>0.9518317503392129</v>
      </c>
      <c r="I46" s="4">
        <v>-0.386513729579423</v>
      </c>
      <c r="J46" s="4">
        <v>-0.2844192634560907</v>
      </c>
      <c r="K46" s="4">
        <v>0.3357086302454473</v>
      </c>
      <c r="L46" s="4">
        <v>-0.25311203319502074</v>
      </c>
      <c r="M46" s="4">
        <v>0.4984126984126984</v>
      </c>
      <c r="N46" s="13">
        <f t="shared" si="13"/>
        <v>0.09510587222520805</v>
      </c>
      <c r="O46" s="4">
        <f t="shared" si="14"/>
        <v>0.9699476434422246</v>
      </c>
      <c r="P46" s="8">
        <v>0.4681313212695907</v>
      </c>
      <c r="Q46" s="4"/>
      <c r="S46" s="2">
        <f>C46*'75 empresas'!C58</f>
        <v>33.184762589928056</v>
      </c>
      <c r="T46" s="2">
        <f>D46*'75 empresas'!D58</f>
        <v>-34.391668437832095</v>
      </c>
      <c r="U46" s="2">
        <f>E46*'75 empresas'!E58</f>
        <v>-8.055714285714288</v>
      </c>
      <c r="V46" s="2">
        <f>F46*'75 empresas'!F58</f>
        <v>-4.854166666666665</v>
      </c>
      <c r="W46" s="2">
        <f>G46*'75 empresas'!G58</f>
        <v>109.62</v>
      </c>
      <c r="X46" s="2">
        <f>H46*'75 empresas'!H58</f>
        <v>141.78485753052917</v>
      </c>
      <c r="Y46" s="2">
        <f>I46*'75 empresas'!I58</f>
        <v>-183.62880778588806</v>
      </c>
      <c r="Z46" s="2">
        <f>J46*'75 empresas'!J58</f>
        <v>-150.26154107648725</v>
      </c>
      <c r="AA46" s="2">
        <f>K46*'75 empresas'!K58</f>
        <v>126.85757719714962</v>
      </c>
      <c r="AB46" s="2">
        <f>L46*'75 empresas'!L58</f>
        <v>-124.20207468879667</v>
      </c>
      <c r="AC46" s="2">
        <f>M46*'75 empresas'!M58</f>
        <v>179.85720634920636</v>
      </c>
      <c r="AF46" s="2">
        <v>1</v>
      </c>
      <c r="AG46" s="2">
        <f t="shared" si="15"/>
        <v>2.707913669064748</v>
      </c>
      <c r="AH46" s="2">
        <f t="shared" si="16"/>
        <v>0.8057553956834532</v>
      </c>
      <c r="AI46" s="2">
        <f t="shared" si="17"/>
        <v>0.6906474820143884</v>
      </c>
      <c r="AJ46" s="2">
        <f t="shared" si="18"/>
        <v>0.618705035971223</v>
      </c>
      <c r="AK46" s="2">
        <f t="shared" si="19"/>
        <v>2.1208633093525178</v>
      </c>
      <c r="AL46" s="2">
        <f t="shared" si="20"/>
        <v>4.13956834532374</v>
      </c>
      <c r="AM46" s="2">
        <f t="shared" si="21"/>
        <v>2.5395683453237403</v>
      </c>
      <c r="AN46" s="2">
        <f t="shared" si="22"/>
        <v>1.817266187050359</v>
      </c>
      <c r="AO46" s="2">
        <f t="shared" si="23"/>
        <v>2.427338129496402</v>
      </c>
      <c r="AP46" s="2">
        <f t="shared" si="24"/>
        <v>1.812949640287769</v>
      </c>
      <c r="AQ46" s="2">
        <f t="shared" si="25"/>
        <v>2.716546762589927</v>
      </c>
    </row>
    <row r="47" spans="1:43" ht="13.5">
      <c r="A47" s="2">
        <v>44</v>
      </c>
      <c r="B47" s="2" t="s">
        <v>56</v>
      </c>
      <c r="C47" s="4">
        <v>0.5809176425417548</v>
      </c>
      <c r="D47" s="4">
        <v>0.0757741347905283</v>
      </c>
      <c r="E47" s="4">
        <v>0.14854949768596915</v>
      </c>
      <c r="F47" s="4">
        <v>0.2422604422604422</v>
      </c>
      <c r="G47" s="4">
        <v>0.5193829113924051</v>
      </c>
      <c r="H47" s="4">
        <v>0.3787034626399377</v>
      </c>
      <c r="I47" s="4">
        <v>-0.011481229700128437</v>
      </c>
      <c r="J47" s="4">
        <v>-0.10197142202185383</v>
      </c>
      <c r="K47" s="4">
        <v>0.10108487555839174</v>
      </c>
      <c r="L47" s="4">
        <v>0.13129322669139531</v>
      </c>
      <c r="M47" s="4">
        <v>0.16100276648792655</v>
      </c>
      <c r="N47" s="13">
        <f t="shared" si="13"/>
        <v>0.18592640731457966</v>
      </c>
      <c r="O47" s="4">
        <f t="shared" si="14"/>
        <v>0.21231609795983317</v>
      </c>
      <c r="P47" s="8">
        <v>0.20466340417336928</v>
      </c>
      <c r="Q47" s="4">
        <v>0.11351004702864453</v>
      </c>
      <c r="S47" s="2">
        <f>C47*'75 empresas'!C59</f>
        <v>70.12256863121522</v>
      </c>
      <c r="T47" s="2">
        <f>D47*'75 empresas'!D59</f>
        <v>13.803016393442636</v>
      </c>
      <c r="U47" s="2">
        <f>E47*'75 empresas'!E59</f>
        <v>27.98226887910601</v>
      </c>
      <c r="V47" s="2">
        <f>F47*'75 empresas'!F59</f>
        <v>50.508879606879596</v>
      </c>
      <c r="W47" s="2">
        <f>G47*'75 empresas'!G59</f>
        <v>130.23007120253166</v>
      </c>
      <c r="X47" s="2">
        <f>H47*'75 empresas'!H59</f>
        <v>140.59744753970327</v>
      </c>
      <c r="Y47" s="2">
        <f>I47*'75 empresas'!I59</f>
        <v>-5.774254853085595</v>
      </c>
      <c r="Z47" s="2">
        <f>J47*'75 empresas'!J59</f>
        <v>-49.645806525559756</v>
      </c>
      <c r="AA47" s="2">
        <f>K47*'75 empresas'!K59</f>
        <v>40.29445309508612</v>
      </c>
      <c r="AB47" s="2">
        <f>L47*'75 empresas'!L59</f>
        <v>55.93222750280132</v>
      </c>
      <c r="AC47" s="2">
        <f>M47*'75 empresas'!M59</f>
        <v>75.44750640390727</v>
      </c>
      <c r="AF47" s="2">
        <v>1</v>
      </c>
      <c r="AG47" s="2">
        <f t="shared" si="15"/>
        <v>1.5809176425417548</v>
      </c>
      <c r="AH47" s="2">
        <f t="shared" si="16"/>
        <v>1.700710309080438</v>
      </c>
      <c r="AI47" s="2">
        <f t="shared" si="17"/>
        <v>1.9533499712036866</v>
      </c>
      <c r="AJ47" s="2">
        <f t="shared" si="18"/>
        <v>2.4265693991169135</v>
      </c>
      <c r="AK47" s="2">
        <f t="shared" si="19"/>
        <v>3.686888078325975</v>
      </c>
      <c r="AL47" s="2">
        <f t="shared" si="20"/>
        <v>5.083125359953928</v>
      </c>
      <c r="AM47" s="2">
        <f t="shared" si="21"/>
        <v>5.0247648301017485</v>
      </c>
      <c r="AN47" s="2">
        <f t="shared" si="22"/>
        <v>4.512382415050874</v>
      </c>
      <c r="AO47" s="2">
        <f t="shared" si="23"/>
        <v>4.968516029948167</v>
      </c>
      <c r="AP47" s="2">
        <f t="shared" si="24"/>
        <v>5.620848531387983</v>
      </c>
      <c r="AQ47" s="2">
        <f t="shared" si="25"/>
        <v>6.525820694951047</v>
      </c>
    </row>
    <row r="48" spans="1:43" ht="13.5">
      <c r="A48" s="2">
        <v>45</v>
      </c>
      <c r="B48" s="2" t="s">
        <v>57</v>
      </c>
      <c r="C48" s="4">
        <v>0.3875598086124403</v>
      </c>
      <c r="D48" s="4">
        <v>0.022413793103448265</v>
      </c>
      <c r="E48" s="4">
        <v>-0.4114671163575042</v>
      </c>
      <c r="F48" s="4">
        <v>0.5730659025787965</v>
      </c>
      <c r="G48" s="4">
        <v>1.737704918032787</v>
      </c>
      <c r="H48" s="4">
        <v>-0.04856952761144384</v>
      </c>
      <c r="I48" s="4">
        <v>-0.28321678321678323</v>
      </c>
      <c r="J48" s="4">
        <v>0.1482926829268294</v>
      </c>
      <c r="K48" s="4">
        <v>-0.07051826677994899</v>
      </c>
      <c r="L48" s="4">
        <v>-0.19469835466179164</v>
      </c>
      <c r="M48" s="4">
        <v>0.2133938706015892</v>
      </c>
      <c r="N48" s="13">
        <f t="shared" si="13"/>
        <v>0.08911278614922757</v>
      </c>
      <c r="O48" s="4">
        <f t="shared" si="14"/>
        <v>0.589065635356275</v>
      </c>
      <c r="P48" s="8">
        <v>0.2090037189015219</v>
      </c>
      <c r="Q48" s="4">
        <v>-0.4839506172839506</v>
      </c>
      <c r="S48" s="2">
        <f>C48*'75 empresas'!C60</f>
        <v>59.50205741626797</v>
      </c>
      <c r="T48" s="2">
        <f>D48*'75 empresas'!D60</f>
        <v>5.115724137931032</v>
      </c>
      <c r="U48" s="2">
        <f>E48*'75 empresas'!E60</f>
        <v>-94.72384485666105</v>
      </c>
      <c r="V48" s="2">
        <f>F48*'75 empresas'!F60</f>
        <v>76.13753581661891</v>
      </c>
      <c r="W48" s="2">
        <f>G48*'75 empresas'!G60</f>
        <v>352.0416393442623</v>
      </c>
      <c r="X48" s="2">
        <f>H48*'75 empresas'!H60</f>
        <v>-26.608815701929508</v>
      </c>
      <c r="Y48" s="2">
        <f>I48*'75 empresas'!I60</f>
        <v>-146.68930069930073</v>
      </c>
      <c r="Z48" s="2">
        <f>J48*'75 empresas'!J60</f>
        <v>54.429346341463464</v>
      </c>
      <c r="AA48" s="2">
        <f>K48*'75 empresas'!K60</f>
        <v>-29.1705862361937</v>
      </c>
      <c r="AB48" s="2">
        <f>L48*'75 empresas'!L60</f>
        <v>-73.50641681901281</v>
      </c>
      <c r="AC48" s="2">
        <f>M48*'75 empresas'!M60</f>
        <v>92.11573212258801</v>
      </c>
      <c r="AF48" s="2">
        <v>1</v>
      </c>
      <c r="AG48" s="2">
        <f t="shared" si="15"/>
        <v>1.3875598086124403</v>
      </c>
      <c r="AH48" s="2">
        <f t="shared" si="16"/>
        <v>1.4186602870813398</v>
      </c>
      <c r="AI48" s="2">
        <f t="shared" si="17"/>
        <v>0.8349282296650719</v>
      </c>
      <c r="AJ48" s="2">
        <f t="shared" si="18"/>
        <v>1.313397129186603</v>
      </c>
      <c r="AK48" s="2">
        <f t="shared" si="19"/>
        <v>3.5956937799043063</v>
      </c>
      <c r="AL48" s="2">
        <f t="shared" si="20"/>
        <v>3.4210526315789473</v>
      </c>
      <c r="AM48" s="2">
        <f t="shared" si="21"/>
        <v>2.452153110047847</v>
      </c>
      <c r="AN48" s="2">
        <f t="shared" si="22"/>
        <v>2.8157894736842106</v>
      </c>
      <c r="AO48" s="2">
        <f t="shared" si="23"/>
        <v>2.6172248803827753</v>
      </c>
      <c r="AP48" s="2">
        <f t="shared" si="24"/>
        <v>2.1076555023923444</v>
      </c>
      <c r="AQ48" s="2">
        <f t="shared" si="25"/>
        <v>2.557416267942584</v>
      </c>
    </row>
    <row r="49" spans="1:43" ht="13.5">
      <c r="A49" s="2">
        <v>46</v>
      </c>
      <c r="B49" s="2" t="s">
        <v>58</v>
      </c>
      <c r="C49" s="4">
        <v>0.38815789473684226</v>
      </c>
      <c r="D49" s="4">
        <v>0.8672985781990519</v>
      </c>
      <c r="E49" s="4">
        <v>0.06345177664974622</v>
      </c>
      <c r="F49" s="4">
        <v>0.026252983293556076</v>
      </c>
      <c r="G49" s="4">
        <v>0.5953488372093021</v>
      </c>
      <c r="H49" s="4">
        <v>-0.03206997084548091</v>
      </c>
      <c r="I49" s="4">
        <v>0.06325301204819267</v>
      </c>
      <c r="J49" s="4">
        <v>-0.5906515580736544</v>
      </c>
      <c r="K49" s="4">
        <v>0.2214532871972319</v>
      </c>
      <c r="L49" s="4">
        <v>-0.4249291784702549</v>
      </c>
      <c r="M49" s="4">
        <v>0.26600985221674867</v>
      </c>
      <c r="N49" s="13">
        <f t="shared" si="13"/>
        <v>0.04890320470041809</v>
      </c>
      <c r="O49" s="4">
        <f t="shared" si="14"/>
        <v>0.4155537111536977</v>
      </c>
      <c r="P49" s="8">
        <v>0.5576019443289032</v>
      </c>
      <c r="Q49" s="4">
        <v>-0.525</v>
      </c>
      <c r="S49" s="2">
        <f>C49*'75 empresas'!C61</f>
        <v>8.407500000000004</v>
      </c>
      <c r="T49" s="2">
        <f>D49*'75 empresas'!D61</f>
        <v>33.96341232227487</v>
      </c>
      <c r="U49" s="2">
        <f>E49*'75 empresas'!E61</f>
        <v>4.639593908629443</v>
      </c>
      <c r="V49" s="2">
        <f>F49*'75 empresas'!F61</f>
        <v>2.4339140811455837</v>
      </c>
      <c r="W49" s="2">
        <f>G49*'75 empresas'!G61</f>
        <v>55.19479069767439</v>
      </c>
      <c r="X49" s="2">
        <f>H49*'75 empresas'!H61</f>
        <v>-6.587172011661779</v>
      </c>
      <c r="Y49" s="2">
        <f>I49*'75 empresas'!I61</f>
        <v>17.300331325301176</v>
      </c>
      <c r="Z49" s="2">
        <f>J49*'75 empresas'!J61</f>
        <v>-228.28682719546745</v>
      </c>
      <c r="AA49" s="2">
        <f>K49*'75 empresas'!K61</f>
        <v>34.98961937716264</v>
      </c>
      <c r="AB49" s="2">
        <f>L49*'75 empresas'!L61</f>
        <v>-82.11756373937676</v>
      </c>
      <c r="AC49" s="2">
        <f>M49*'75 empresas'!M61</f>
        <v>29.609556650246294</v>
      </c>
      <c r="AF49" s="2">
        <v>1</v>
      </c>
      <c r="AG49" s="2">
        <f t="shared" si="15"/>
        <v>1.3881578947368423</v>
      </c>
      <c r="AH49" s="2">
        <f t="shared" si="16"/>
        <v>2.5921052631578947</v>
      </c>
      <c r="AI49" s="2">
        <f t="shared" si="17"/>
        <v>2.7565789473684212</v>
      </c>
      <c r="AJ49" s="2">
        <f t="shared" si="18"/>
        <v>2.8289473684210527</v>
      </c>
      <c r="AK49" s="2">
        <f t="shared" si="19"/>
        <v>4.513157894736842</v>
      </c>
      <c r="AL49" s="2">
        <f t="shared" si="20"/>
        <v>4.368421052631579</v>
      </c>
      <c r="AM49" s="2">
        <f t="shared" si="21"/>
        <v>4.644736842105263</v>
      </c>
      <c r="AN49" s="2">
        <f t="shared" si="22"/>
        <v>1.9013157894736838</v>
      </c>
      <c r="AO49" s="2">
        <f t="shared" si="23"/>
        <v>2.3223684210526314</v>
      </c>
      <c r="AP49" s="2">
        <f t="shared" si="24"/>
        <v>1.3355263157894737</v>
      </c>
      <c r="AQ49" s="2">
        <f t="shared" si="25"/>
        <v>1.6907894736842104</v>
      </c>
    </row>
    <row r="50" spans="1:43" ht="13.5">
      <c r="A50" s="2">
        <v>47</v>
      </c>
      <c r="B50" s="2" t="s">
        <v>59</v>
      </c>
      <c r="C50" s="4">
        <v>-0.008064516129032251</v>
      </c>
      <c r="D50" s="4">
        <v>2.9837398373983737</v>
      </c>
      <c r="E50" s="4">
        <v>-0.3510204081632653</v>
      </c>
      <c r="F50" s="4">
        <v>-0.19811320754716988</v>
      </c>
      <c r="G50" s="4">
        <v>0.34509803921568616</v>
      </c>
      <c r="H50" s="4">
        <v>0.16034985422740533</v>
      </c>
      <c r="I50" s="4">
        <v>0.4070351758793971</v>
      </c>
      <c r="J50" s="4">
        <v>0.07321428571428568</v>
      </c>
      <c r="K50" s="4">
        <v>-0.10648918469217972</v>
      </c>
      <c r="L50" s="4">
        <v>0</v>
      </c>
      <c r="M50" s="4">
        <v>0.2681564245810053</v>
      </c>
      <c r="N50" s="13">
        <f t="shared" si="13"/>
        <v>0.16747547473097502</v>
      </c>
      <c r="O50" s="4">
        <f t="shared" si="14"/>
        <v>0.9112167103685777</v>
      </c>
      <c r="P50" s="8">
        <v>0.49575842278405013</v>
      </c>
      <c r="Q50" s="4">
        <v>-0.4632034632034632</v>
      </c>
      <c r="S50" s="2">
        <f>C50*'75 empresas'!C62</f>
        <v>-0.6891935483870961</v>
      </c>
      <c r="T50" s="2">
        <f>D50*'75 empresas'!D62</f>
        <v>252.4243902439024</v>
      </c>
      <c r="U50" s="2">
        <f>E50*'75 empresas'!E62</f>
        <v>-118.85902040816326</v>
      </c>
      <c r="V50" s="2">
        <f>F50*'75 empresas'!F62</f>
        <v>-49.787830188679266</v>
      </c>
      <c r="W50" s="2">
        <f>G50*'75 empresas'!G62</f>
        <v>68.45709803921567</v>
      </c>
      <c r="X50" s="2">
        <f>H50*'75 empresas'!H62</f>
        <v>42.44620991253646</v>
      </c>
      <c r="Y50" s="2">
        <f>I50*'75 empresas'!I62</f>
        <v>123.58402010050254</v>
      </c>
      <c r="Z50" s="2">
        <f>J50*'75 empresas'!J62</f>
        <v>30.848107142857124</v>
      </c>
      <c r="AA50" s="2">
        <f>K50*'75 empresas'!K62</f>
        <v>-47.19387687188021</v>
      </c>
      <c r="AB50" s="2">
        <f>L50*'75 empresas'!L62</f>
        <v>0</v>
      </c>
      <c r="AC50" s="2">
        <f>M50*'75 empresas'!M62</f>
        <v>95.00513966480437</v>
      </c>
      <c r="AF50" s="2">
        <v>1</v>
      </c>
      <c r="AG50" s="2">
        <f t="shared" si="15"/>
        <v>0.9919354838709677</v>
      </c>
      <c r="AH50" s="2">
        <f t="shared" si="16"/>
        <v>3.951612903225806</v>
      </c>
      <c r="AI50" s="2">
        <f t="shared" si="17"/>
        <v>2.564516129032258</v>
      </c>
      <c r="AJ50" s="2">
        <f t="shared" si="18"/>
        <v>2.0564516129032255</v>
      </c>
      <c r="AK50" s="2">
        <f t="shared" si="19"/>
        <v>2.766129032258064</v>
      </c>
      <c r="AL50" s="2">
        <f t="shared" si="20"/>
        <v>3.2096774193548385</v>
      </c>
      <c r="AM50" s="2">
        <f t="shared" si="21"/>
        <v>4.516129032258065</v>
      </c>
      <c r="AN50" s="2">
        <f t="shared" si="22"/>
        <v>4.846774193548387</v>
      </c>
      <c r="AO50" s="2">
        <f t="shared" si="23"/>
        <v>4.330645161290322</v>
      </c>
      <c r="AP50" s="2">
        <f t="shared" si="24"/>
        <v>4.330645161290322</v>
      </c>
      <c r="AQ50" s="2">
        <f t="shared" si="25"/>
        <v>5.491935483870966</v>
      </c>
    </row>
    <row r="51" spans="1:43" ht="13.5">
      <c r="A51" s="2">
        <v>48</v>
      </c>
      <c r="B51" s="2" t="s">
        <v>60</v>
      </c>
      <c r="C51" s="4">
        <v>1.4965986394557826</v>
      </c>
      <c r="D51" s="4">
        <v>-0.1066076294277929</v>
      </c>
      <c r="E51" s="4">
        <v>-0.26610751048417847</v>
      </c>
      <c r="F51" s="4">
        <v>0.34233766233766216</v>
      </c>
      <c r="G51" s="4">
        <v>1.0344427244582048</v>
      </c>
      <c r="H51" s="4">
        <v>0.2678333650370932</v>
      </c>
      <c r="I51" s="4">
        <v>-0.4351087771942985</v>
      </c>
      <c r="J51" s="4">
        <v>-0.402124833997344</v>
      </c>
      <c r="K51" s="4">
        <v>0.09373611728120834</v>
      </c>
      <c r="L51" s="4">
        <v>0.34524776604386687</v>
      </c>
      <c r="M51" s="4">
        <v>0.10658212560386482</v>
      </c>
      <c r="N51" s="13">
        <f t="shared" si="13"/>
        <v>0.10886528422270048</v>
      </c>
      <c r="O51" s="4">
        <f t="shared" si="14"/>
        <v>0.5927609156223071</v>
      </c>
      <c r="P51" s="8">
        <v>0.3978522262426855</v>
      </c>
      <c r="Q51" s="4">
        <v>-0.5759105661738191</v>
      </c>
      <c r="S51" s="2">
        <f>C51*'75 empresas'!C63</f>
        <v>194.27346938775514</v>
      </c>
      <c r="T51" s="2">
        <f>D51*'75 empresas'!D63</f>
        <v>-33.74131471389645</v>
      </c>
      <c r="U51" s="2">
        <f>E51*'75 empresas'!E63</f>
        <v>-74.36906595501337</v>
      </c>
      <c r="V51" s="2">
        <f>F51*'75 empresas'!F63</f>
        <v>68.89887792207789</v>
      </c>
      <c r="W51" s="2">
        <f>G51*'75 empresas'!G63</f>
        <v>274.69626547987633</v>
      </c>
      <c r="X51" s="2">
        <f>H51*'75 empresas'!H63</f>
        <v>143.18371694883004</v>
      </c>
      <c r="Y51" s="2">
        <f>I51*'75 empresas'!I63</f>
        <v>-293.08492123030754</v>
      </c>
      <c r="Z51" s="2">
        <f>J51*'75 empresas'!J63</f>
        <v>-151.60508366533867</v>
      </c>
      <c r="AA51" s="2">
        <f>K51*'75 empresas'!K63</f>
        <v>20.828165259884493</v>
      </c>
      <c r="AB51" s="2">
        <f>L51*'75 empresas'!L63</f>
        <v>82.27599512591391</v>
      </c>
      <c r="AC51" s="2">
        <f>M51*'75 empresas'!M63</f>
        <v>33.675688405797125</v>
      </c>
      <c r="AF51" s="2">
        <v>1</v>
      </c>
      <c r="AG51" s="2">
        <f t="shared" si="15"/>
        <v>2.4965986394557826</v>
      </c>
      <c r="AH51" s="2">
        <f t="shared" si="16"/>
        <v>2.2304421768707487</v>
      </c>
      <c r="AI51" s="2">
        <f t="shared" si="17"/>
        <v>1.636904761904762</v>
      </c>
      <c r="AJ51" s="2">
        <f t="shared" si="18"/>
        <v>2.197278911564626</v>
      </c>
      <c r="AK51" s="2">
        <f t="shared" si="19"/>
        <v>4.470238095238097</v>
      </c>
      <c r="AL51" s="2">
        <f t="shared" si="20"/>
        <v>5.667517006802722</v>
      </c>
      <c r="AM51" s="2">
        <f t="shared" si="21"/>
        <v>3.2015306122448988</v>
      </c>
      <c r="AN51" s="2">
        <f t="shared" si="22"/>
        <v>1.9141156462585038</v>
      </c>
      <c r="AO51" s="2">
        <f t="shared" si="23"/>
        <v>2.093537414965987</v>
      </c>
      <c r="AP51" s="2">
        <f t="shared" si="24"/>
        <v>2.816326530612246</v>
      </c>
      <c r="AQ51" s="2">
        <f t="shared" si="25"/>
        <v>3.116496598639457</v>
      </c>
    </row>
    <row r="52" spans="1:43" ht="14.25" thickBot="1">
      <c r="A52" s="2">
        <v>49</v>
      </c>
      <c r="B52" s="2" t="s">
        <v>61</v>
      </c>
      <c r="C52" s="4">
        <v>0.018653402025226473</v>
      </c>
      <c r="D52" s="4">
        <v>0.00802232298569927</v>
      </c>
      <c r="E52" s="4">
        <v>0.5461937716262977</v>
      </c>
      <c r="F52" s="4">
        <v>0.4064003580619895</v>
      </c>
      <c r="G52" s="4">
        <v>0.6619460577611584</v>
      </c>
      <c r="H52" s="4">
        <v>0.6618315860022022</v>
      </c>
      <c r="I52" s="4">
        <v>-0.12271705939966582</v>
      </c>
      <c r="J52" s="4">
        <v>-0.1611610954226046</v>
      </c>
      <c r="K52" s="4">
        <v>0.1542707273154309</v>
      </c>
      <c r="L52" s="4">
        <v>-0.02146708719096546</v>
      </c>
      <c r="M52" s="4">
        <v>0.14628820960698685</v>
      </c>
      <c r="N52" s="13">
        <f t="shared" si="13"/>
        <v>0.17466851303642295</v>
      </c>
      <c r="O52" s="4">
        <f t="shared" si="14"/>
        <v>0.3076695477600691</v>
      </c>
      <c r="P52" s="8">
        <v>0.2535669028353571</v>
      </c>
      <c r="Q52" s="4">
        <v>-0.03381393752145567</v>
      </c>
      <c r="S52" s="2">
        <f>C52*'75 empresas'!C64</f>
        <v>1.4583229703322058</v>
      </c>
      <c r="T52" s="2">
        <f>D52*'75 empresas'!D64</f>
        <v>0.6017544471573023</v>
      </c>
      <c r="U52" s="2">
        <f>E52*'75 empresas'!E64</f>
        <v>38.65959515570935</v>
      </c>
      <c r="V52" s="2">
        <f>F52*'75 empresas'!F64</f>
        <v>42.204677184737605</v>
      </c>
      <c r="W52" s="2">
        <f>G52*'75 empresas'!G64</f>
        <v>92.93722650966664</v>
      </c>
      <c r="X52" s="2">
        <f>H52*'75 empresas'!H64</f>
        <v>149.56070180477764</v>
      </c>
      <c r="Y52" s="2">
        <f>I52*'75 empresas'!I64</f>
        <v>-45.19669297689692</v>
      </c>
      <c r="Z52" s="2">
        <f>J52*'75 empresas'!J64</f>
        <v>-50.90112037827543</v>
      </c>
      <c r="AA52" s="2">
        <f>K52*'75 empresas'!K64</f>
        <v>39.740139356455</v>
      </c>
      <c r="AB52" s="2">
        <f>L52*'75 empresas'!L64</f>
        <v>-6.175651643096944</v>
      </c>
      <c r="AC52" s="2">
        <f>M52*'75 empresas'!M64</f>
        <v>39.79039301310043</v>
      </c>
      <c r="AF52" s="2">
        <v>1</v>
      </c>
      <c r="AG52" s="2">
        <f t="shared" si="15"/>
        <v>1.0186534020252265</v>
      </c>
      <c r="AH52" s="2">
        <f t="shared" si="16"/>
        <v>1.026825368626754</v>
      </c>
      <c r="AI52" s="2">
        <f t="shared" si="17"/>
        <v>1.5876709895185643</v>
      </c>
      <c r="AJ52" s="2">
        <f t="shared" si="18"/>
        <v>2.232901048143542</v>
      </c>
      <c r="AK52" s="2">
        <f t="shared" si="19"/>
        <v>3.7109610943329185</v>
      </c>
      <c r="AL52" s="2">
        <f t="shared" si="20"/>
        <v>6.1669923609877415</v>
      </c>
      <c r="AM52" s="2">
        <f t="shared" si="21"/>
        <v>5.410197193107123</v>
      </c>
      <c r="AN52" s="2">
        <f t="shared" si="22"/>
        <v>4.538283887013678</v>
      </c>
      <c r="AO52" s="2">
        <f t="shared" si="23"/>
        <v>5.2384082430271794</v>
      </c>
      <c r="AP52" s="2">
        <f t="shared" si="24"/>
        <v>5.1259548765322425</v>
      </c>
      <c r="AQ52" s="2">
        <f t="shared" si="25"/>
        <v>5.8758216379463475</v>
      </c>
    </row>
    <row r="53" spans="1:43" ht="14.25" thickBot="1">
      <c r="A53" s="2">
        <v>50</v>
      </c>
      <c r="B53" s="2" t="s">
        <v>62</v>
      </c>
      <c r="C53" s="4">
        <v>0.08134715025906725</v>
      </c>
      <c r="D53" s="4">
        <v>-0.07762338284619064</v>
      </c>
      <c r="E53" s="4">
        <v>-0.5262337662337662</v>
      </c>
      <c r="F53" s="4">
        <v>-0.17543859649122806</v>
      </c>
      <c r="G53" s="4">
        <v>-0.4481382978723405</v>
      </c>
      <c r="H53" s="4">
        <v>0.146987951807229</v>
      </c>
      <c r="I53" s="4">
        <v>-0.044117647058823595</v>
      </c>
      <c r="J53" s="4">
        <v>0</v>
      </c>
      <c r="K53" s="4">
        <v>0</v>
      </c>
      <c r="L53" s="4">
        <v>-0.39340659340659334</v>
      </c>
      <c r="M53" s="16">
        <v>2.0416666666666665</v>
      </c>
      <c r="N53" s="13">
        <f t="shared" si="13"/>
        <v>-0.07288622128010969</v>
      </c>
      <c r="O53" s="4">
        <f t="shared" si="14"/>
        <v>0.6953139526194312</v>
      </c>
      <c r="P53" s="8">
        <v>0.4028712714138306</v>
      </c>
      <c r="Q53" s="4">
        <v>-0.39212598425196854</v>
      </c>
      <c r="S53" s="2">
        <f>C53*'75 empresas'!C65</f>
        <v>2.615310880829012</v>
      </c>
      <c r="T53" s="2">
        <f>D53*'75 empresas'!D65</f>
        <v>-2.684216578821272</v>
      </c>
      <c r="U53" s="2">
        <f>E53*'75 empresas'!E65</f>
        <v>-16.781594805194803</v>
      </c>
      <c r="V53" s="2">
        <f>F53*'75 empresas'!F65</f>
        <v>-2.6508771929824557</v>
      </c>
      <c r="W53" s="2">
        <f>G53*'75 empresas'!G65</f>
        <v>-5.583803191489363</v>
      </c>
      <c r="X53" s="2">
        <f>H53*'75 empresas'!H65</f>
        <v>1.0112771084337355</v>
      </c>
      <c r="Y53" s="2">
        <f>I53*'75 empresas'!I65</f>
        <v>-0.34808823529411814</v>
      </c>
      <c r="Z53" s="2">
        <f>J53*'75 empresas'!J65</f>
        <v>0</v>
      </c>
      <c r="AA53" s="2">
        <f>K53*'75 empresas'!K65</f>
        <v>0</v>
      </c>
      <c r="AB53" s="2">
        <f>L53*'75 empresas'!L65</f>
        <v>-22.32975824175824</v>
      </c>
      <c r="AC53" s="2">
        <f>M53*'75 empresas'!M65</f>
        <v>176.9308333333333</v>
      </c>
      <c r="AF53" s="2">
        <v>1</v>
      </c>
      <c r="AG53" s="2">
        <f t="shared" si="15"/>
        <v>1.0813471502590672</v>
      </c>
      <c r="AH53" s="2">
        <f t="shared" si="16"/>
        <v>0.9974093264248705</v>
      </c>
      <c r="AI53" s="2">
        <f t="shared" si="17"/>
        <v>0.472538860103627</v>
      </c>
      <c r="AJ53" s="2">
        <f t="shared" si="18"/>
        <v>0.3896373056994819</v>
      </c>
      <c r="AK53" s="2">
        <f t="shared" si="19"/>
        <v>0.21502590673575128</v>
      </c>
      <c r="AL53" s="2">
        <f t="shared" si="20"/>
        <v>0.24663212435233162</v>
      </c>
      <c r="AM53" s="2">
        <f t="shared" si="21"/>
        <v>0.23575129533678757</v>
      </c>
      <c r="AN53" s="2">
        <f t="shared" si="22"/>
        <v>0.23575129533678757</v>
      </c>
      <c r="AO53" s="2">
        <f t="shared" si="23"/>
        <v>0.23575129533678757</v>
      </c>
      <c r="AP53" s="2">
        <f t="shared" si="24"/>
        <v>0.1430051813471503</v>
      </c>
      <c r="AQ53" s="2">
        <f t="shared" si="25"/>
        <v>0.4349740932642488</v>
      </c>
    </row>
    <row r="54" spans="1:43" ht="14.25" thickBot="1">
      <c r="A54" s="2">
        <v>51</v>
      </c>
      <c r="B54" s="2" t="s">
        <v>63</v>
      </c>
      <c r="C54" s="4">
        <v>0.8519313304721028</v>
      </c>
      <c r="D54" s="4">
        <v>-0.022016222479721792</v>
      </c>
      <c r="E54" s="4">
        <v>0.16587677725118488</v>
      </c>
      <c r="F54" s="4">
        <v>0.04878048780487809</v>
      </c>
      <c r="G54" s="4">
        <v>0.10562015503875966</v>
      </c>
      <c r="H54" s="4">
        <v>0.2024539877300613</v>
      </c>
      <c r="I54" s="4">
        <v>0.46501457725947537</v>
      </c>
      <c r="J54" s="4">
        <v>0.16865671641791047</v>
      </c>
      <c r="K54" s="4">
        <v>0.3503618561089825</v>
      </c>
      <c r="L54" s="4">
        <v>0.15573770491803285</v>
      </c>
      <c r="M54" s="4">
        <v>0.48336061102018535</v>
      </c>
      <c r="N54" s="13">
        <f t="shared" si="13"/>
        <v>0.250272976007756</v>
      </c>
      <c r="O54" s="4">
        <f t="shared" si="14"/>
        <v>0.25072200235817116</v>
      </c>
      <c r="P54" s="8">
        <v>0.3207981594848919</v>
      </c>
      <c r="Q54" s="4">
        <v>-0.534</v>
      </c>
      <c r="S54" s="2">
        <f>C54*'75 empresas'!C66</f>
        <v>19.15141630901287</v>
      </c>
      <c r="T54" s="2">
        <f>D54*'75 empresas'!D66</f>
        <v>-0.8879142526071798</v>
      </c>
      <c r="U54" s="2">
        <f>E54*'75 empresas'!E66</f>
        <v>6.470853080568722</v>
      </c>
      <c r="V54" s="2">
        <f>F54*'75 empresas'!F66</f>
        <v>2.1604878048780507</v>
      </c>
      <c r="W54" s="2">
        <f>G54*'75 empresas'!G66</f>
        <v>4.783536821705424</v>
      </c>
      <c r="X54" s="2">
        <f>H54*'75 empresas'!H66</f>
        <v>9.904049079754598</v>
      </c>
      <c r="Y54" s="2">
        <f>I54*'75 empresas'!I66</f>
        <v>26.994096209912545</v>
      </c>
      <c r="Z54" s="2">
        <f>J54*'75 empresas'!J66</f>
        <v>14.081149253731343</v>
      </c>
      <c r="AA54" s="2">
        <f>K54*'75 empresas'!K66</f>
        <v>33.915027671349506</v>
      </c>
      <c r="AB54" s="2">
        <f>L54*'75 empresas'!L66</f>
        <v>27.331967213114766</v>
      </c>
      <c r="AC54" s="2">
        <f>M54*'75 empresas'!M66</f>
        <v>95.92291325695578</v>
      </c>
      <c r="AF54" s="2">
        <v>1</v>
      </c>
      <c r="AG54" s="2">
        <f t="shared" si="15"/>
        <v>1.8519313304721028</v>
      </c>
      <c r="AH54" s="2">
        <f t="shared" si="16"/>
        <v>1.8111587982832618</v>
      </c>
      <c r="AI54" s="2">
        <f t="shared" si="17"/>
        <v>2.111587982832618</v>
      </c>
      <c r="AJ54" s="2">
        <f t="shared" si="18"/>
        <v>2.214592274678112</v>
      </c>
      <c r="AK54" s="2">
        <f t="shared" si="19"/>
        <v>2.4484978540772535</v>
      </c>
      <c r="AL54" s="2">
        <f t="shared" si="20"/>
        <v>2.9442060085836914</v>
      </c>
      <c r="AM54" s="2">
        <f t="shared" si="21"/>
        <v>4.313304721030044</v>
      </c>
      <c r="AN54" s="2">
        <f t="shared" si="22"/>
        <v>5.040772532188843</v>
      </c>
      <c r="AO54" s="2">
        <f t="shared" si="23"/>
        <v>6.806866952789702</v>
      </c>
      <c r="AP54" s="2">
        <f t="shared" si="24"/>
        <v>7.866952789699574</v>
      </c>
      <c r="AQ54" s="2">
        <f t="shared" si="25"/>
        <v>11.669527896995712</v>
      </c>
    </row>
    <row r="55" spans="1:43" ht="14.25" thickBot="1">
      <c r="A55" s="2">
        <v>52</v>
      </c>
      <c r="B55" s="2" t="s">
        <v>64</v>
      </c>
      <c r="C55" s="17">
        <v>0.43243243243243246</v>
      </c>
      <c r="D55" s="18">
        <v>0.1823899371069182</v>
      </c>
      <c r="E55" s="18">
        <v>-0.276595744680851</v>
      </c>
      <c r="F55" s="18">
        <v>0.2867647058823528</v>
      </c>
      <c r="G55" s="18">
        <v>0.12571428571428567</v>
      </c>
      <c r="H55" s="18">
        <v>0.24873096446700504</v>
      </c>
      <c r="I55" s="18">
        <v>0.22357723577235755</v>
      </c>
      <c r="J55" s="18">
        <v>-0.14950166112956798</v>
      </c>
      <c r="K55" s="18">
        <v>0.1015625</v>
      </c>
      <c r="L55" s="18">
        <v>1.375886524822695</v>
      </c>
      <c r="M55" s="19">
        <v>-0.03731343283582089</v>
      </c>
      <c r="N55" s="13">
        <f t="shared" si="13"/>
        <v>0.17348101250596248</v>
      </c>
      <c r="O55" s="4">
        <f t="shared" si="14"/>
        <v>0.4312053445744087</v>
      </c>
      <c r="P55" s="8">
        <v>0.3946563571216252</v>
      </c>
      <c r="Q55" s="4">
        <v>-0.17557251908396942</v>
      </c>
      <c r="S55" s="2">
        <f>C55*'75 empresas'!C67</f>
        <v>11.580540540540541</v>
      </c>
      <c r="T55" s="2">
        <f>D55*'75 empresas'!D67</f>
        <v>7.578301886792451</v>
      </c>
      <c r="U55" s="2">
        <f>E55*'75 empresas'!E67</f>
        <v>-16.11446808510638</v>
      </c>
      <c r="V55" s="2">
        <f>F55*'75 empresas'!F67</f>
        <v>12.064191176470583</v>
      </c>
      <c r="W55" s="2">
        <f>G55*'75 empresas'!G67</f>
        <v>6.809942857142855</v>
      </c>
      <c r="X55" s="2">
        <f>H55*'75 empresas'!H67</f>
        <v>15.185025380710657</v>
      </c>
      <c r="Y55" s="2">
        <f>I55*'75 empresas'!I67</f>
        <v>18.943699186991857</v>
      </c>
      <c r="Z55" s="2">
        <f>J55*'75 empresas'!J67</f>
        <v>-15.59302325581394</v>
      </c>
      <c r="AA55" s="2">
        <f>K55*'75 empresas'!K67</f>
        <v>9.009609375</v>
      </c>
      <c r="AB55" s="2">
        <f>L55*'75 empresas'!L67</f>
        <v>134.45163120567375</v>
      </c>
      <c r="AC55" s="2">
        <f>M55*'75 empresas'!M67</f>
        <v>-8.663059701492536</v>
      </c>
      <c r="AF55" s="2">
        <v>1</v>
      </c>
      <c r="AG55" s="2">
        <f t="shared" si="15"/>
        <v>1.4324324324324325</v>
      </c>
      <c r="AH55" s="2">
        <f t="shared" si="16"/>
        <v>1.6936936936936937</v>
      </c>
      <c r="AI55" s="2">
        <f t="shared" si="17"/>
        <v>1.2252252252252254</v>
      </c>
      <c r="AJ55" s="2">
        <f t="shared" si="18"/>
        <v>1.5765765765765767</v>
      </c>
      <c r="AK55" s="2">
        <f t="shared" si="19"/>
        <v>1.7747747747747749</v>
      </c>
      <c r="AL55" s="2">
        <f t="shared" si="20"/>
        <v>2.2162162162162162</v>
      </c>
      <c r="AM55" s="2">
        <f t="shared" si="21"/>
        <v>2.7117117117117115</v>
      </c>
      <c r="AN55" s="2">
        <f t="shared" si="22"/>
        <v>2.3063063063063067</v>
      </c>
      <c r="AO55" s="2">
        <f t="shared" si="23"/>
        <v>2.540540540540541</v>
      </c>
      <c r="AP55" s="2">
        <f t="shared" si="24"/>
        <v>6.036036036036037</v>
      </c>
      <c r="AQ55" s="2">
        <f t="shared" si="25"/>
        <v>5.810810810810811</v>
      </c>
    </row>
    <row r="56" spans="1:43" ht="13.5">
      <c r="A56" s="2">
        <v>53</v>
      </c>
      <c r="B56" s="2" t="s">
        <v>65</v>
      </c>
      <c r="C56" s="4">
        <v>0.02987197724039814</v>
      </c>
      <c r="D56" s="4">
        <v>-0.00943830570902382</v>
      </c>
      <c r="E56" s="4">
        <v>0.13757843365094113</v>
      </c>
      <c r="F56" s="4">
        <v>0.5957099080694588</v>
      </c>
      <c r="G56" s="4">
        <v>0.7581615670208679</v>
      </c>
      <c r="H56" s="4">
        <v>0.3971455617854802</v>
      </c>
      <c r="I56" s="4">
        <v>0.019700839109813906</v>
      </c>
      <c r="J56" s="4">
        <v>-0.25755175057500646</v>
      </c>
      <c r="K56" s="4">
        <v>0.00027536830510821453</v>
      </c>
      <c r="L56" s="4">
        <v>0.1605643496214728</v>
      </c>
      <c r="M56" s="4">
        <v>0.3577062207199193</v>
      </c>
      <c r="N56" s="13">
        <f t="shared" si="13"/>
        <v>0.16623189772237867</v>
      </c>
      <c r="O56" s="4">
        <f t="shared" si="14"/>
        <v>0.2986418561359176</v>
      </c>
      <c r="P56" s="8">
        <v>0.266818803001945</v>
      </c>
      <c r="Q56" s="4">
        <v>-0.15707434052757785</v>
      </c>
      <c r="S56" s="2">
        <f>C56*'75 empresas'!C68</f>
        <v>1.9043385490753815</v>
      </c>
      <c r="T56" s="2">
        <f>D56*'75 empresas'!D68</f>
        <v>-0.619719152854504</v>
      </c>
      <c r="U56" s="2">
        <f>E56*'75 empresas'!E68</f>
        <v>8.726600046479197</v>
      </c>
      <c r="V56" s="2">
        <f>F56*'75 empresas'!F68</f>
        <v>41.759264555669056</v>
      </c>
      <c r="W56" s="2">
        <f>G56*'75 empresas'!G68</f>
        <v>81.89661246959415</v>
      </c>
      <c r="X56" s="2">
        <f>H56*'75 empresas'!H68</f>
        <v>73.5990155100852</v>
      </c>
      <c r="Y56" s="2">
        <f>I56*'75 empresas'!I68</f>
        <v>5.0071652681503025</v>
      </c>
      <c r="Z56" s="2">
        <f>J56*'75 empresas'!J68</f>
        <v>-65.35118119090214</v>
      </c>
      <c r="AA56" s="2">
        <f>K56*'75 empresas'!K68</f>
        <v>0.05026848409750456</v>
      </c>
      <c r="AB56" s="2">
        <f>L56*'75 empresas'!L68</f>
        <v>28.293044046799725</v>
      </c>
      <c r="AC56" s="2">
        <f>M56*'75 empresas'!M68</f>
        <v>70.64340152997687</v>
      </c>
      <c r="AF56" s="2">
        <v>1</v>
      </c>
      <c r="AG56" s="2">
        <f t="shared" si="15"/>
        <v>1.0298719772403981</v>
      </c>
      <c r="AH56" s="2">
        <f t="shared" si="16"/>
        <v>1.0201517306780465</v>
      </c>
      <c r="AI56" s="2">
        <f t="shared" si="17"/>
        <v>1.160502607871029</v>
      </c>
      <c r="AJ56" s="2">
        <f t="shared" si="18"/>
        <v>1.851825509720247</v>
      </c>
      <c r="AK56" s="2">
        <f t="shared" si="19"/>
        <v>3.2558084400189666</v>
      </c>
      <c r="AL56" s="2">
        <f t="shared" si="20"/>
        <v>4.5488383119962075</v>
      </c>
      <c r="AM56" s="2">
        <f t="shared" si="21"/>
        <v>4.638454243717402</v>
      </c>
      <c r="AN56" s="2">
        <f t="shared" si="22"/>
        <v>3.4438122332859176</v>
      </c>
      <c r="AO56" s="2">
        <f t="shared" si="23"/>
        <v>3.4447605500237084</v>
      </c>
      <c r="AP56" s="2">
        <f t="shared" si="24"/>
        <v>3.997866287339972</v>
      </c>
      <c r="AQ56" s="2">
        <f t="shared" si="25"/>
        <v>5.427927927927929</v>
      </c>
    </row>
    <row r="57" spans="1:43" ht="13.5">
      <c r="A57" s="2">
        <v>54</v>
      </c>
      <c r="B57" s="2" t="s">
        <v>66</v>
      </c>
      <c r="C57" s="4">
        <v>0.6846846846846848</v>
      </c>
      <c r="D57" s="4">
        <v>0.750445632798574</v>
      </c>
      <c r="E57" s="4">
        <v>0.23625254582484723</v>
      </c>
      <c r="F57" s="4">
        <v>0.9209225700164743</v>
      </c>
      <c r="G57" s="4">
        <v>0.5445969125214409</v>
      </c>
      <c r="H57" s="4">
        <v>-0.26068850638534147</v>
      </c>
      <c r="I57" s="4">
        <v>-0.3030416823131806</v>
      </c>
      <c r="J57" s="4">
        <v>-0.14116379310344818</v>
      </c>
      <c r="K57" s="4">
        <v>0.3419071518193224</v>
      </c>
      <c r="L57" s="4">
        <v>0.21739130434782594</v>
      </c>
      <c r="M57" s="4">
        <v>0.37711213517665154</v>
      </c>
      <c r="N57" s="13">
        <f t="shared" si="13"/>
        <v>0.24117573756099997</v>
      </c>
      <c r="O57" s="4">
        <f t="shared" si="14"/>
        <v>0.41074046456679403</v>
      </c>
      <c r="P57" s="8">
        <v>0.3270525830414404</v>
      </c>
      <c r="Q57" s="4">
        <v>-0.28077753779697623</v>
      </c>
      <c r="S57" s="2">
        <f>C57*'75 empresas'!C69</f>
        <v>20.61585585585586</v>
      </c>
      <c r="T57" s="2">
        <f>D57*'75 empresas'!D69</f>
        <v>38.040089126559714</v>
      </c>
      <c r="U57" s="2">
        <f>E57*'75 empresas'!E69</f>
        <v>20.605947046843173</v>
      </c>
      <c r="V57" s="2">
        <f>F57*'75 empresas'!F69</f>
        <v>97.30467874794067</v>
      </c>
      <c r="W57" s="2">
        <f>G57*'75 empresas'!G69</f>
        <v>107.98812178387652</v>
      </c>
      <c r="X57" s="2">
        <f>H57*'75 empresas'!H69</f>
        <v>-78.40206829539144</v>
      </c>
      <c r="Y57" s="2">
        <f>I57*'75 empresas'!I69</f>
        <v>-66.24491175366128</v>
      </c>
      <c r="Z57" s="2">
        <f>J57*'75 empresas'!J69</f>
        <v>-21.00517241379309</v>
      </c>
      <c r="AA57" s="2">
        <f>K57*'75 empresas'!K69</f>
        <v>41.8289209535759</v>
      </c>
      <c r="AB57" s="2">
        <f>L57*'75 empresas'!L69</f>
        <v>32.79565217391303</v>
      </c>
      <c r="AC57" s="2">
        <f>M57*'75 empresas'!M69</f>
        <v>66.20580645161294</v>
      </c>
      <c r="AF57" s="2">
        <v>1</v>
      </c>
      <c r="AG57" s="2">
        <f t="shared" si="15"/>
        <v>1.6846846846846848</v>
      </c>
      <c r="AH57" s="2">
        <f t="shared" si="16"/>
        <v>2.9489489489489493</v>
      </c>
      <c r="AI57" s="2">
        <f t="shared" si="17"/>
        <v>3.645645645645646</v>
      </c>
      <c r="AJ57" s="2">
        <f t="shared" si="18"/>
        <v>7.003003003003003</v>
      </c>
      <c r="AK57" s="2">
        <f t="shared" si="19"/>
        <v>10.816816816816818</v>
      </c>
      <c r="AL57" s="2">
        <f t="shared" si="20"/>
        <v>7.996996996996998</v>
      </c>
      <c r="AM57" s="2">
        <f t="shared" si="21"/>
        <v>5.573573573573574</v>
      </c>
      <c r="AN57" s="2">
        <f t="shared" si="22"/>
        <v>4.786786786786788</v>
      </c>
      <c r="AO57" s="2">
        <f t="shared" si="23"/>
        <v>6.423423423423425</v>
      </c>
      <c r="AP57" s="2">
        <f t="shared" si="24"/>
        <v>7.819819819819821</v>
      </c>
      <c r="AQ57" s="2">
        <f t="shared" si="25"/>
        <v>10.768768768768773</v>
      </c>
    </row>
    <row r="58" spans="1:43" ht="13.5">
      <c r="A58" s="2">
        <v>55</v>
      </c>
      <c r="B58" s="2" t="s">
        <v>67</v>
      </c>
      <c r="C58" s="4">
        <v>0.8815060908084165</v>
      </c>
      <c r="D58" s="4">
        <v>0.100058858151854</v>
      </c>
      <c r="E58" s="4">
        <v>-0.38148742643124667</v>
      </c>
      <c r="F58" s="4">
        <v>0.1738754325259515</v>
      </c>
      <c r="G58" s="4">
        <v>0.16433308769344146</v>
      </c>
      <c r="H58" s="4">
        <v>-0.2107594936708861</v>
      </c>
      <c r="I58" s="4">
        <v>-0.2301523656776263</v>
      </c>
      <c r="J58" s="4">
        <v>0.065625</v>
      </c>
      <c r="K58" s="4">
        <v>0.5483870967741937</v>
      </c>
      <c r="L58" s="4">
        <v>0.2702020202020201</v>
      </c>
      <c r="M58" s="4">
        <v>0.6197813121272366</v>
      </c>
      <c r="N58" s="13">
        <f t="shared" si="13"/>
        <v>0.12375702351869622</v>
      </c>
      <c r="O58" s="4">
        <f t="shared" si="14"/>
        <v>0.3853911785624951</v>
      </c>
      <c r="P58" s="8">
        <v>0.204471025521912</v>
      </c>
      <c r="Q58" s="4">
        <v>-0.39920159680638734</v>
      </c>
      <c r="S58" s="2">
        <f>C58*'75 empresas'!C70</f>
        <v>62.74560354374309</v>
      </c>
      <c r="T58" s="2">
        <f>D58*'75 empresas'!D70</f>
        <v>13.399882283696286</v>
      </c>
      <c r="U58" s="2">
        <f>E58*'75 empresas'!E70</f>
        <v>-55.80398073836276</v>
      </c>
      <c r="V58" s="2">
        <f>F58*'75 empresas'!F70</f>
        <v>15.403624567474044</v>
      </c>
      <c r="W58" s="2">
        <f>G58*'75 empresas'!G70</f>
        <v>16.65844509948416</v>
      </c>
      <c r="X58" s="2">
        <f>H58*'75 empresas'!H70</f>
        <v>-24.403841772151903</v>
      </c>
      <c r="Y58" s="2">
        <f>I58*'75 empresas'!I70</f>
        <v>-20.62625501202887</v>
      </c>
      <c r="Z58" s="2">
        <f>J58*'75 empresas'!J70</f>
        <v>4.38703125</v>
      </c>
      <c r="AA58" s="2">
        <f>K58*'75 empresas'!K70</f>
        <v>37.59741935483872</v>
      </c>
      <c r="AB58" s="2">
        <f>L58*'75 empresas'!L70</f>
        <v>27.78757575757575</v>
      </c>
      <c r="AC58" s="2">
        <f>M58*'75 empresas'!M70</f>
        <v>79.13987574552685</v>
      </c>
      <c r="AF58" s="2">
        <v>1</v>
      </c>
      <c r="AG58" s="2">
        <f t="shared" si="15"/>
        <v>1.8815060908084165</v>
      </c>
      <c r="AH58" s="2">
        <f t="shared" si="16"/>
        <v>2.0697674418604652</v>
      </c>
      <c r="AI58" s="2">
        <f t="shared" si="17"/>
        <v>1.2801771871539314</v>
      </c>
      <c r="AJ58" s="2">
        <f t="shared" si="18"/>
        <v>1.5027685492801772</v>
      </c>
      <c r="AK58" s="2">
        <f t="shared" si="19"/>
        <v>1.7497231450719823</v>
      </c>
      <c r="AL58" s="2">
        <f t="shared" si="20"/>
        <v>1.380952380952381</v>
      </c>
      <c r="AM58" s="2">
        <f t="shared" si="21"/>
        <v>1.0631229235880397</v>
      </c>
      <c r="AN58" s="2">
        <f t="shared" si="22"/>
        <v>1.132890365448505</v>
      </c>
      <c r="AO58" s="2">
        <f t="shared" si="23"/>
        <v>1.754152823920266</v>
      </c>
      <c r="AP58" s="2">
        <f t="shared" si="24"/>
        <v>2.2281284606866003</v>
      </c>
      <c r="AQ58" s="2">
        <f t="shared" si="25"/>
        <v>3.6090808416389812</v>
      </c>
    </row>
    <row r="59" spans="1:43" ht="13.5">
      <c r="A59" s="2">
        <v>56</v>
      </c>
      <c r="B59" s="2" t="s">
        <v>68</v>
      </c>
      <c r="C59" s="4">
        <v>2.5714285714285716</v>
      </c>
      <c r="D59" s="4">
        <v>-0.455</v>
      </c>
      <c r="E59" s="4">
        <v>0.1834862385321101</v>
      </c>
      <c r="F59" s="4">
        <v>0.5736434108527131</v>
      </c>
      <c r="G59" s="4">
        <v>0.8128078817733988</v>
      </c>
      <c r="H59" s="4">
        <v>-0.263586956521739</v>
      </c>
      <c r="I59" s="4">
        <v>0.07380073800737996</v>
      </c>
      <c r="J59" s="4">
        <v>-0.40893470790378017</v>
      </c>
      <c r="K59" s="4">
        <v>0.14534883720930236</v>
      </c>
      <c r="L59" s="4">
        <v>0.035532994923857864</v>
      </c>
      <c r="M59" s="4">
        <v>0.16666666666666674</v>
      </c>
      <c r="N59" s="13">
        <f t="shared" si="13"/>
        <v>0.1405813509062337</v>
      </c>
      <c r="O59" s="4">
        <f t="shared" si="14"/>
        <v>0.8403690627727683</v>
      </c>
      <c r="P59" s="8">
        <v>0.44778657671841227</v>
      </c>
      <c r="Q59" s="4">
        <v>-0.6939890710382515</v>
      </c>
      <c r="S59" s="2">
        <f>C59*'75 empresas'!C71</f>
        <v>26.71714285714286</v>
      </c>
      <c r="T59" s="2">
        <f>D59*'75 empresas'!D71</f>
        <v>-26.845000000000002</v>
      </c>
      <c r="U59" s="2">
        <f>E59*'75 empresas'!E71</f>
        <v>17.671559633027524</v>
      </c>
      <c r="V59" s="2">
        <f>F59*'75 empresas'!F71</f>
        <v>63.58263565891472</v>
      </c>
      <c r="W59" s="2">
        <f>G59*'75 empresas'!G71</f>
        <v>142.7940886699507</v>
      </c>
      <c r="X59" s="2">
        <f>H59*'75 empresas'!H71</f>
        <v>-85.87135869565213</v>
      </c>
      <c r="Y59" s="2">
        <f>I59*'75 empresas'!I71</f>
        <v>17.754981549815472</v>
      </c>
      <c r="Z59" s="2">
        <f>J59*'75 empresas'!J71</f>
        <v>-105.4315463917526</v>
      </c>
      <c r="AA59" s="2">
        <f>K59*'75 empresas'!K71</f>
        <v>21.69476744186047</v>
      </c>
      <c r="AB59" s="2">
        <f>L59*'75 empresas'!L71</f>
        <v>5.859035532994922</v>
      </c>
      <c r="AC59" s="2">
        <f>M59*'75 empresas'!M71</f>
        <v>27.703333333333344</v>
      </c>
      <c r="AF59" s="2">
        <v>1</v>
      </c>
      <c r="AG59" s="2">
        <f t="shared" si="15"/>
        <v>3.5714285714285716</v>
      </c>
      <c r="AH59" s="2">
        <f t="shared" si="16"/>
        <v>1.9464285714285712</v>
      </c>
      <c r="AI59" s="2">
        <f t="shared" si="17"/>
        <v>2.3035714285714284</v>
      </c>
      <c r="AJ59" s="2">
        <f t="shared" si="18"/>
        <v>3.6249999999999996</v>
      </c>
      <c r="AK59" s="2">
        <f t="shared" si="19"/>
        <v>6.571428571428569</v>
      </c>
      <c r="AL59" s="2">
        <f t="shared" si="20"/>
        <v>4.8392857142857135</v>
      </c>
      <c r="AM59" s="2">
        <f t="shared" si="21"/>
        <v>5.19642857142857</v>
      </c>
      <c r="AN59" s="2">
        <f t="shared" si="22"/>
        <v>3.0714285714285703</v>
      </c>
      <c r="AO59" s="2">
        <f t="shared" si="23"/>
        <v>3.5178571428571415</v>
      </c>
      <c r="AP59" s="2">
        <f t="shared" si="24"/>
        <v>3.6428571428571415</v>
      </c>
      <c r="AQ59" s="2">
        <f t="shared" si="25"/>
        <v>4.249999999999998</v>
      </c>
    </row>
    <row r="60" spans="1:43" ht="13.5">
      <c r="A60" s="2">
        <v>57</v>
      </c>
      <c r="B60" s="2" t="s">
        <v>69</v>
      </c>
      <c r="C60" s="4">
        <v>0.44467640918580376</v>
      </c>
      <c r="D60" s="4">
        <v>0.056358381502890076</v>
      </c>
      <c r="E60" s="4">
        <v>-0.24487004103967158</v>
      </c>
      <c r="F60" s="4">
        <v>0.07427536231884058</v>
      </c>
      <c r="G60" s="4">
        <v>0.33389544688026973</v>
      </c>
      <c r="H60" s="4">
        <v>0.2945638432364097</v>
      </c>
      <c r="I60" s="4">
        <v>-0.3388671875</v>
      </c>
      <c r="J60" s="4">
        <v>0.4564254062038404</v>
      </c>
      <c r="K60" s="4">
        <v>0.39858012170385404</v>
      </c>
      <c r="L60" s="4">
        <v>0.4554024655547497</v>
      </c>
      <c r="M60" s="4">
        <v>0.36920777279521677</v>
      </c>
      <c r="N60" s="13">
        <f t="shared" si="13"/>
        <v>0.17211714759833097</v>
      </c>
      <c r="O60" s="4">
        <f t="shared" si="14"/>
        <v>0.28453658749988286</v>
      </c>
      <c r="P60" s="8">
        <v>0.3068174874580116</v>
      </c>
      <c r="Q60" s="4">
        <v>-0.408641975308642</v>
      </c>
      <c r="S60" s="2">
        <f>C60*'75 empresas'!C72</f>
        <v>23.327724425887265</v>
      </c>
      <c r="T60" s="2">
        <f>D60*'75 empresas'!D72</f>
        <v>4.767355491329472</v>
      </c>
      <c r="U60" s="2">
        <f>E60*'75 empresas'!E72</f>
        <v>-22.841477428180564</v>
      </c>
      <c r="V60" s="2">
        <f>F60*'75 empresas'!F72</f>
        <v>5.128713768115942</v>
      </c>
      <c r="W60" s="2">
        <f>G60*'75 empresas'!G72</f>
        <v>24.371028667790885</v>
      </c>
      <c r="X60" s="2">
        <f>H60*'75 empresas'!H72</f>
        <v>28.457812895069544</v>
      </c>
      <c r="Y60" s="2">
        <f>I60*'75 empresas'!I72</f>
        <v>-42.182187500000005</v>
      </c>
      <c r="Z60" s="2">
        <f>J60*'75 empresas'!J72</f>
        <v>37.26257016248153</v>
      </c>
      <c r="AA60" s="2">
        <f>K60*'75 empresas'!K72</f>
        <v>46.19543610547669</v>
      </c>
      <c r="AB60" s="2">
        <f>L60*'75 empresas'!L72</f>
        <v>35.18894851341551</v>
      </c>
      <c r="AC60" s="2">
        <f>M60*'75 empresas'!M72</f>
        <v>40.46147982062781</v>
      </c>
      <c r="AF60" s="2">
        <v>1</v>
      </c>
      <c r="AG60" s="2">
        <f t="shared" si="15"/>
        <v>1.4446764091858038</v>
      </c>
      <c r="AH60" s="2">
        <f t="shared" si="16"/>
        <v>1.5260960334029225</v>
      </c>
      <c r="AI60" s="2">
        <f t="shared" si="17"/>
        <v>1.1524008350730688</v>
      </c>
      <c r="AJ60" s="2">
        <f t="shared" si="18"/>
        <v>1.2379958246346554</v>
      </c>
      <c r="AK60" s="2">
        <f t="shared" si="19"/>
        <v>1.6513569937369517</v>
      </c>
      <c r="AL60" s="2">
        <f t="shared" si="20"/>
        <v>2.137787056367432</v>
      </c>
      <c r="AM60" s="2">
        <f t="shared" si="21"/>
        <v>1.4133611691022963</v>
      </c>
      <c r="AN60" s="2">
        <f t="shared" si="22"/>
        <v>2.0584551148225465</v>
      </c>
      <c r="AO60" s="2">
        <f t="shared" si="23"/>
        <v>2.878914405010438</v>
      </c>
      <c r="AP60" s="2">
        <f t="shared" si="24"/>
        <v>4.189979123173277</v>
      </c>
      <c r="AQ60" s="2">
        <f t="shared" si="25"/>
        <v>5.736951983298538</v>
      </c>
    </row>
    <row r="61" spans="1:43" ht="13.5">
      <c r="A61" s="2">
        <v>58</v>
      </c>
      <c r="B61" s="2" t="s">
        <v>70</v>
      </c>
      <c r="C61" s="4">
        <v>1.4845360824742273</v>
      </c>
      <c r="D61" s="4">
        <v>-0.07883817427385897</v>
      </c>
      <c r="E61" s="4">
        <v>-0.15540540540540537</v>
      </c>
      <c r="F61" s="4">
        <v>-0.30133333333333334</v>
      </c>
      <c r="G61" s="4">
        <v>0.24427480916030553</v>
      </c>
      <c r="H61" s="4">
        <v>1.8036809815950923</v>
      </c>
      <c r="I61" s="4">
        <v>-0.5229759299781183</v>
      </c>
      <c r="J61" s="4">
        <v>-0.3142201834862386</v>
      </c>
      <c r="K61" s="4">
        <v>-0.11371237458193972</v>
      </c>
      <c r="L61" s="4">
        <v>0.049056603773584895</v>
      </c>
      <c r="M61" s="4">
        <v>0.2086330935251799</v>
      </c>
      <c r="N61" s="13">
        <f t="shared" si="13"/>
        <v>0.051199708021554935</v>
      </c>
      <c r="O61" s="4">
        <f t="shared" si="14"/>
        <v>0.747435461225597</v>
      </c>
      <c r="P61" s="8">
        <v>0.6044594107005845</v>
      </c>
      <c r="Q61" s="4">
        <v>-0.39751552795031064</v>
      </c>
      <c r="S61" s="2">
        <f>C61*'75 empresas'!C73</f>
        <v>110.67216494845364</v>
      </c>
      <c r="T61" s="2">
        <f>D61*'75 empresas'!D73</f>
        <v>-14.039502074688807</v>
      </c>
      <c r="U61" s="2">
        <f>E61*'75 empresas'!E73</f>
        <v>-25.48648648648648</v>
      </c>
      <c r="V61" s="2">
        <f>F61*'75 empresas'!F73</f>
        <v>-41.731653333333334</v>
      </c>
      <c r="W61" s="2">
        <f>G61*'75 empresas'!G73</f>
        <v>23.672671755725208</v>
      </c>
      <c r="X61" s="2">
        <f>H61*'75 empresas'!H73</f>
        <v>217.21730061349697</v>
      </c>
      <c r="Y61" s="2">
        <f>I61*'75 empresas'!I73</f>
        <v>-176.7344857768053</v>
      </c>
      <c r="Z61" s="2">
        <f>J61*'75 empresas'!J73</f>
        <v>-50.664862385321115</v>
      </c>
      <c r="AA61" s="2">
        <f>K61*'75 empresas'!K73</f>
        <v>-12.568628762541797</v>
      </c>
      <c r="AB61" s="2">
        <f>L61*'75 empresas'!L73</f>
        <v>4.800188679245282</v>
      </c>
      <c r="AC61" s="2">
        <f>M61*'75 empresas'!M73</f>
        <v>21.449568345323744</v>
      </c>
      <c r="AF61" s="2">
        <v>1</v>
      </c>
      <c r="AG61" s="2">
        <f t="shared" si="15"/>
        <v>2.4845360824742273</v>
      </c>
      <c r="AH61" s="2">
        <f t="shared" si="16"/>
        <v>2.2886597938144333</v>
      </c>
      <c r="AI61" s="2">
        <f t="shared" si="17"/>
        <v>1.9329896907216497</v>
      </c>
      <c r="AJ61" s="2">
        <f t="shared" si="18"/>
        <v>1.3505154639175259</v>
      </c>
      <c r="AK61" s="2">
        <f t="shared" si="19"/>
        <v>1.6804123711340209</v>
      </c>
      <c r="AL61" s="2">
        <f t="shared" si="20"/>
        <v>4.711340206185568</v>
      </c>
      <c r="AM61" s="2">
        <f t="shared" si="21"/>
        <v>2.247422680412371</v>
      </c>
      <c r="AN61" s="2">
        <f t="shared" si="22"/>
        <v>1.5412371134020617</v>
      </c>
      <c r="AO61" s="2">
        <f t="shared" si="23"/>
        <v>1.365979381443299</v>
      </c>
      <c r="AP61" s="2">
        <f t="shared" si="24"/>
        <v>1.4329896907216495</v>
      </c>
      <c r="AQ61" s="2">
        <f t="shared" si="25"/>
        <v>1.731958762886598</v>
      </c>
    </row>
    <row r="62" spans="1:43" ht="13.5">
      <c r="A62" s="2">
        <v>59</v>
      </c>
      <c r="B62" s="2" t="s">
        <v>71</v>
      </c>
      <c r="C62" s="4">
        <v>-0.17346938775510212</v>
      </c>
      <c r="D62" s="4">
        <v>0.4567901234567904</v>
      </c>
      <c r="E62" s="4">
        <v>0.3644067796610171</v>
      </c>
      <c r="F62" s="4">
        <v>-0.2298136645962734</v>
      </c>
      <c r="G62" s="4">
        <v>1.1048387096774195</v>
      </c>
      <c r="H62" s="4">
        <v>3.1532567049808433</v>
      </c>
      <c r="I62" s="4">
        <v>-0.2140221402214022</v>
      </c>
      <c r="J62" s="4">
        <v>0.4577464788732395</v>
      </c>
      <c r="K62" s="4">
        <v>-0.6014492753623188</v>
      </c>
      <c r="L62" s="4">
        <v>-0.5878787878787879</v>
      </c>
      <c r="M62" s="4">
        <v>0.11764705882352944</v>
      </c>
      <c r="N62" s="13">
        <f t="shared" si="13"/>
        <v>0.07978467906810538</v>
      </c>
      <c r="O62" s="4">
        <f t="shared" si="14"/>
        <v>1.0591711651195714</v>
      </c>
      <c r="P62" s="8">
        <v>1.64395229767998</v>
      </c>
      <c r="Q62" s="4">
        <v>-0.6908517350157728</v>
      </c>
      <c r="S62" s="2">
        <f>C62*'75 empresas'!C74</f>
        <v>-1.3391836734693883</v>
      </c>
      <c r="T62" s="2">
        <f>D62*'75 empresas'!D74</f>
        <v>2.9006172839506186</v>
      </c>
      <c r="U62" s="2">
        <f>E62*'75 empresas'!E74</f>
        <v>3.374406779661018</v>
      </c>
      <c r="V62" s="2">
        <f>F62*'75 empresas'!F74</f>
        <v>-4.111366459627331</v>
      </c>
      <c r="W62" s="2">
        <f>G62*'75 empresas'!G74</f>
        <v>22.759677419354844</v>
      </c>
      <c r="X62" s="2">
        <f>H62*'75 empresas'!H74</f>
        <v>136.72521072796937</v>
      </c>
      <c r="Y62" s="2">
        <f>I62*'75 empresas'!I74</f>
        <v>-43.40583025830258</v>
      </c>
      <c r="Z62" s="2">
        <f>J62*'75 empresas'!J74</f>
        <v>72.9419014084507</v>
      </c>
      <c r="AA62" s="2">
        <f>K62*'75 empresas'!K74</f>
        <v>-269.1485507246377</v>
      </c>
      <c r="AB62" s="2">
        <f>L62*'75 empresas'!L74</f>
        <v>-108.06975757575759</v>
      </c>
      <c r="AC62" s="2">
        <f>M62*'75 empresas'!M74</f>
        <v>8.988235294117649</v>
      </c>
      <c r="AF62" s="2">
        <v>1</v>
      </c>
      <c r="AG62" s="2">
        <f t="shared" si="15"/>
        <v>0.8265306122448979</v>
      </c>
      <c r="AH62" s="2">
        <f t="shared" si="16"/>
        <v>1.2040816326530612</v>
      </c>
      <c r="AI62" s="2">
        <f t="shared" si="17"/>
        <v>1.642857142857143</v>
      </c>
      <c r="AJ62" s="2">
        <f t="shared" si="18"/>
        <v>1.2653061224489794</v>
      </c>
      <c r="AK62" s="2">
        <f t="shared" si="19"/>
        <v>2.6632653061224487</v>
      </c>
      <c r="AL62" s="2">
        <f t="shared" si="20"/>
        <v>11.061224489795919</v>
      </c>
      <c r="AM62" s="2">
        <f t="shared" si="21"/>
        <v>8.693877551020408</v>
      </c>
      <c r="AN62" s="2">
        <f t="shared" si="22"/>
        <v>12.673469387755103</v>
      </c>
      <c r="AO62" s="2">
        <f t="shared" si="23"/>
        <v>5.051020408163266</v>
      </c>
      <c r="AP62" s="2">
        <f t="shared" si="24"/>
        <v>2.0816326530612246</v>
      </c>
      <c r="AQ62" s="2">
        <f t="shared" si="25"/>
        <v>2.3265306122448983</v>
      </c>
    </row>
    <row r="63" spans="1:43" ht="13.5">
      <c r="A63" s="2">
        <v>60</v>
      </c>
      <c r="B63" s="2" t="s">
        <v>72</v>
      </c>
      <c r="C63" s="4">
        <v>-0.15625</v>
      </c>
      <c r="D63" s="4">
        <v>3.4074074074074074</v>
      </c>
      <c r="E63" s="4">
        <v>1.2857142857142856</v>
      </c>
      <c r="F63" s="4">
        <v>1.0955882352941178</v>
      </c>
      <c r="G63" s="4">
        <v>0.392982456140351</v>
      </c>
      <c r="H63" s="4">
        <v>-0.1901763224181361</v>
      </c>
      <c r="I63" s="4">
        <v>-0.22083981337480552</v>
      </c>
      <c r="J63" s="4">
        <v>-0.2435129740518962</v>
      </c>
      <c r="K63" s="4">
        <v>-0.2612137203166227</v>
      </c>
      <c r="L63" s="4">
        <v>-0.5714285714285714</v>
      </c>
      <c r="M63" s="4">
        <v>1.0333333333333332</v>
      </c>
      <c r="N63" s="13">
        <f t="shared" si="13"/>
        <v>0.20282825837266638</v>
      </c>
      <c r="O63" s="4">
        <f t="shared" si="14"/>
        <v>1.1587646749365832</v>
      </c>
      <c r="P63" s="8">
        <v>0.5886718861110558</v>
      </c>
      <c r="Q63" s="4">
        <v>-0.6363636363636364</v>
      </c>
      <c r="S63" s="2">
        <f>C63*'75 empresas'!C75</f>
        <v>-2.228125</v>
      </c>
      <c r="T63" s="2">
        <f>D63*'75 empresas'!D75</f>
        <v>40.58222222222222</v>
      </c>
      <c r="U63" s="2">
        <f>E63*'75 empresas'!E75</f>
        <v>67.93714285714286</v>
      </c>
      <c r="V63" s="2">
        <f>F63*'75 empresas'!F75</f>
        <v>131.865</v>
      </c>
      <c r="W63" s="2">
        <f>G63*'75 empresas'!G75</f>
        <v>98.05698245614039</v>
      </c>
      <c r="X63" s="2">
        <f>H63*'75 empresas'!H75</f>
        <v>-65.63555415617131</v>
      </c>
      <c r="Y63" s="2">
        <f>I63*'75 empresas'!I75</f>
        <v>-60.753032659409</v>
      </c>
      <c r="Z63" s="2">
        <f>J63*'75 empresas'!J75</f>
        <v>-50.97213572854291</v>
      </c>
      <c r="AA63" s="2">
        <f>K63*'75 empresas'!K75</f>
        <v>-41.40759894459104</v>
      </c>
      <c r="AB63" s="2">
        <f>L63*'75 empresas'!L75</f>
        <v>-66.82285714285713</v>
      </c>
      <c r="AC63" s="2">
        <f>M63*'75 empresas'!M75</f>
        <v>51.91466666666666</v>
      </c>
      <c r="AF63" s="2">
        <v>1</v>
      </c>
      <c r="AG63" s="2">
        <f t="shared" si="15"/>
        <v>0.84375</v>
      </c>
      <c r="AH63" s="2">
        <f t="shared" si="16"/>
        <v>3.71875</v>
      </c>
      <c r="AI63" s="2">
        <f t="shared" si="17"/>
        <v>8.5</v>
      </c>
      <c r="AJ63" s="2">
        <f t="shared" si="18"/>
        <v>17.8125</v>
      </c>
      <c r="AK63" s="2">
        <f t="shared" si="19"/>
        <v>24.812500000000004</v>
      </c>
      <c r="AL63" s="2">
        <f t="shared" si="20"/>
        <v>20.09375</v>
      </c>
      <c r="AM63" s="2">
        <f t="shared" si="21"/>
        <v>15.656250000000002</v>
      </c>
      <c r="AN63" s="2">
        <f t="shared" si="22"/>
        <v>11.843750000000002</v>
      </c>
      <c r="AO63" s="2">
        <f t="shared" si="23"/>
        <v>8.750000000000002</v>
      </c>
      <c r="AP63" s="2">
        <f t="shared" si="24"/>
        <v>3.750000000000001</v>
      </c>
      <c r="AQ63" s="2">
        <f t="shared" si="25"/>
        <v>7.625000000000002</v>
      </c>
    </row>
    <row r="64" spans="1:43" ht="13.5">
      <c r="A64" s="2">
        <v>61</v>
      </c>
      <c r="B64" s="2" t="s">
        <v>73</v>
      </c>
      <c r="C64" s="4">
        <v>1.44559585492228</v>
      </c>
      <c r="D64" s="4">
        <v>0.23940677966101687</v>
      </c>
      <c r="E64" s="4">
        <v>-0.3948717948717949</v>
      </c>
      <c r="F64" s="4">
        <v>0.5480225988700564</v>
      </c>
      <c r="G64" s="4">
        <v>0.7408759124087594</v>
      </c>
      <c r="H64" s="4">
        <v>-0.13312368972746336</v>
      </c>
      <c r="I64" s="4">
        <v>-0.34461910519951633</v>
      </c>
      <c r="J64" s="4">
        <v>-0.18450184501845013</v>
      </c>
      <c r="K64" s="4">
        <v>0.8710407239819005</v>
      </c>
      <c r="L64" s="4">
        <v>0.08464328899637241</v>
      </c>
      <c r="M64" s="4">
        <v>0.14715719063545163</v>
      </c>
      <c r="N64" s="13">
        <f t="shared" si="13"/>
        <v>0.16433514315401565</v>
      </c>
      <c r="O64" s="4">
        <f t="shared" si="14"/>
        <v>0.5728304781857764</v>
      </c>
      <c r="P64" s="8">
        <v>0.37531133676134376</v>
      </c>
      <c r="Q64" s="4">
        <v>-0.16086956521739126</v>
      </c>
      <c r="S64" s="2">
        <f>C64*'75 empresas'!C76</f>
        <v>12.894715025906738</v>
      </c>
      <c r="T64" s="2">
        <f>D64*'75 empresas'!D76</f>
        <v>5.226249999999998</v>
      </c>
      <c r="U64" s="2">
        <f>E64*'75 empresas'!E76</f>
        <v>-26.527487179487185</v>
      </c>
      <c r="V64" s="2">
        <f>F64*'75 empresas'!F76</f>
        <v>22.266158192090394</v>
      </c>
      <c r="W64" s="2">
        <f>G64*'75 empresas'!G76</f>
        <v>46.638138686131406</v>
      </c>
      <c r="X64" s="2">
        <f>H64*'75 empresas'!H76</f>
        <v>-14.366708595387845</v>
      </c>
      <c r="Y64" s="2">
        <f>I64*'75 empresas'!I76</f>
        <v>-31.722188633615477</v>
      </c>
      <c r="Z64" s="2">
        <f>J64*'75 empresas'!J76</f>
        <v>-10.3210332103321</v>
      </c>
      <c r="AA64" s="2">
        <f>K64*'75 empresas'!K76</f>
        <v>39.72816742081448</v>
      </c>
      <c r="AB64" s="2">
        <f>L64*'75 empresas'!L76</f>
        <v>7.017775090689236</v>
      </c>
      <c r="AC64" s="2">
        <f>M64*'75 empresas'!M76</f>
        <v>12.80856187290971</v>
      </c>
      <c r="AF64" s="2">
        <v>1</v>
      </c>
      <c r="AG64" s="2">
        <f t="shared" si="15"/>
        <v>2.44559585492228</v>
      </c>
      <c r="AH64" s="2">
        <f t="shared" si="16"/>
        <v>3.0310880829015545</v>
      </c>
      <c r="AI64" s="2">
        <f t="shared" si="17"/>
        <v>1.8341968911917097</v>
      </c>
      <c r="AJ64" s="2">
        <f t="shared" si="18"/>
        <v>2.839378238341969</v>
      </c>
      <c r="AK64" s="2">
        <f t="shared" si="19"/>
        <v>4.943005181347151</v>
      </c>
      <c r="AL64" s="2">
        <f t="shared" si="20"/>
        <v>4.284974093264249</v>
      </c>
      <c r="AM64" s="2">
        <f t="shared" si="21"/>
        <v>2.8082901554404147</v>
      </c>
      <c r="AN64" s="2">
        <f t="shared" si="22"/>
        <v>2.290155440414508</v>
      </c>
      <c r="AO64" s="2">
        <f t="shared" si="23"/>
        <v>4.284974093264249</v>
      </c>
      <c r="AP64" s="2">
        <f t="shared" si="24"/>
        <v>4.647668393782383</v>
      </c>
      <c r="AQ64" s="2">
        <f t="shared" si="25"/>
        <v>5.331606217616581</v>
      </c>
    </row>
    <row r="65" spans="1:43" ht="13.5">
      <c r="A65" s="2">
        <v>62</v>
      </c>
      <c r="B65" s="2" t="s">
        <v>74</v>
      </c>
      <c r="C65" s="4">
        <v>1.423076923076923</v>
      </c>
      <c r="D65" s="4">
        <v>0.6481481481481481</v>
      </c>
      <c r="E65" s="4">
        <v>-0.167736757624398</v>
      </c>
      <c r="F65" s="4">
        <v>1.4098360655737703</v>
      </c>
      <c r="G65" s="4">
        <v>0.279311724689876</v>
      </c>
      <c r="H65" s="4">
        <v>0.6008758210822647</v>
      </c>
      <c r="I65" s="4">
        <v>-0.4833919499804612</v>
      </c>
      <c r="J65" s="4">
        <v>-0.2273071104387291</v>
      </c>
      <c r="K65" s="4">
        <v>0.6417033773861966</v>
      </c>
      <c r="L65" s="4">
        <v>-0.5670840787119857</v>
      </c>
      <c r="M65" s="4">
        <v>0.09297520661157033</v>
      </c>
      <c r="N65" s="13">
        <f t="shared" si="13"/>
        <v>0.15936507134121314</v>
      </c>
      <c r="O65" s="4">
        <f t="shared" si="14"/>
        <v>0.6867332550592692</v>
      </c>
      <c r="P65" s="8">
        <v>0.41647643111977656</v>
      </c>
      <c r="Q65" s="4">
        <v>0.13043478260869557</v>
      </c>
      <c r="S65" s="2">
        <f>C65*'75 empresas'!C77</f>
        <v>33.14346153846153</v>
      </c>
      <c r="T65" s="2">
        <f>D65*'75 empresas'!D77</f>
        <v>35.175000000000004</v>
      </c>
      <c r="U65" s="2">
        <f>E65*'75 empresas'!E77</f>
        <v>-14.782640449438194</v>
      </c>
      <c r="V65" s="2">
        <f>F65*'75 empresas'!F77</f>
        <v>98.78721311475407</v>
      </c>
      <c r="W65" s="2">
        <f>G65*'75 empresas'!G77</f>
        <v>45.790364145658266</v>
      </c>
      <c r="X65" s="2">
        <f>H65*'75 empresas'!H77</f>
        <v>124.07484829527684</v>
      </c>
      <c r="Y65" s="2">
        <f>I65*'75 empresas'!I77</f>
        <v>-158.0740015631106</v>
      </c>
      <c r="Z65" s="2">
        <f>J65*'75 empresas'!J77</f>
        <v>-37.78298789712555</v>
      </c>
      <c r="AA65" s="2">
        <f>K65*'75 empresas'!K77</f>
        <v>80.10383259911893</v>
      </c>
      <c r="AB65" s="2">
        <f>L65*'75 empresas'!L77</f>
        <v>-113.25803220035779</v>
      </c>
      <c r="AC65" s="2">
        <f>M65*'75 empresas'!M77</f>
        <v>7.875929752066122</v>
      </c>
      <c r="AF65" s="2">
        <v>1</v>
      </c>
      <c r="AG65" s="2">
        <f t="shared" si="15"/>
        <v>2.423076923076923</v>
      </c>
      <c r="AH65" s="2">
        <f t="shared" si="16"/>
        <v>3.993589743589743</v>
      </c>
      <c r="AI65" s="2">
        <f t="shared" si="17"/>
        <v>3.323717948717949</v>
      </c>
      <c r="AJ65" s="2">
        <f t="shared" si="18"/>
        <v>8.009615384615385</v>
      </c>
      <c r="AK65" s="2">
        <f t="shared" si="19"/>
        <v>10.246794871794872</v>
      </c>
      <c r="AL65" s="2">
        <f t="shared" si="20"/>
        <v>16.403846153846153</v>
      </c>
      <c r="AM65" s="2">
        <f t="shared" si="21"/>
        <v>8.474358974358973</v>
      </c>
      <c r="AN65" s="2">
        <f t="shared" si="22"/>
        <v>6.5480769230769225</v>
      </c>
      <c r="AO65" s="2">
        <f t="shared" si="23"/>
        <v>10.749999999999998</v>
      </c>
      <c r="AP65" s="2">
        <f t="shared" si="24"/>
        <v>4.653846153846152</v>
      </c>
      <c r="AQ65" s="2">
        <f t="shared" si="25"/>
        <v>5.08653846153846</v>
      </c>
    </row>
    <row r="66" spans="1:43" ht="13.5">
      <c r="A66" s="2">
        <v>63</v>
      </c>
      <c r="B66" s="2" t="s">
        <v>75</v>
      </c>
      <c r="C66" s="4">
        <v>-0.3311827956989247</v>
      </c>
      <c r="D66" s="4">
        <v>0.13826366559485526</v>
      </c>
      <c r="E66" s="4">
        <v>-0.2966101694915254</v>
      </c>
      <c r="F66" s="4">
        <v>2.092369477911647</v>
      </c>
      <c r="G66" s="4">
        <v>0.24025974025974017</v>
      </c>
      <c r="H66" s="4">
        <v>-0.2670157068062827</v>
      </c>
      <c r="I66" s="4">
        <v>-0.005714285714285783</v>
      </c>
      <c r="J66" s="4">
        <v>-0.1206896551724137</v>
      </c>
      <c r="K66" s="4">
        <v>0.2058823529411764</v>
      </c>
      <c r="L66" s="4">
        <v>-0.14905149051490518</v>
      </c>
      <c r="M66" s="4">
        <v>0.11624203821656054</v>
      </c>
      <c r="N66" s="13">
        <f t="shared" si="13"/>
        <v>0.03802046288703376</v>
      </c>
      <c r="O66" s="4">
        <f t="shared" si="14"/>
        <v>0.6765448947874504</v>
      </c>
      <c r="P66" s="8">
        <v>0.39249028431087135</v>
      </c>
      <c r="Q66" s="4">
        <v>-0.34229137199434234</v>
      </c>
      <c r="S66" s="2">
        <f>C66*'75 empresas'!C78</f>
        <v>-19.36425806451613</v>
      </c>
      <c r="T66" s="2">
        <f>D66*'75 empresas'!D78</f>
        <v>5.399196141479098</v>
      </c>
      <c r="U66" s="2">
        <f>E66*'75 empresas'!E78</f>
        <v>-13.208050847457628</v>
      </c>
      <c r="V66" s="2">
        <f>F66*'75 empresas'!F78</f>
        <v>65.36562248995985</v>
      </c>
      <c r="W66" s="2">
        <f>G66*'75 empresas'!G78</f>
        <v>23.237922077922068</v>
      </c>
      <c r="X66" s="2">
        <f>H66*'75 empresas'!H78</f>
        <v>-31.76952879581152</v>
      </c>
      <c r="Y66" s="2">
        <f>I66*'75 empresas'!I78</f>
        <v>-0.599714285714293</v>
      </c>
      <c r="Z66" s="2">
        <f>J66*'75 empresas'!J78</f>
        <v>-12.388793103448267</v>
      </c>
      <c r="AA66" s="2">
        <f>K66*'75 empresas'!K78</f>
        <v>17.91794117647058</v>
      </c>
      <c r="AB66" s="2">
        <f>L66*'75 empresas'!L78</f>
        <v>-15.078048780487809</v>
      </c>
      <c r="AC66" s="2">
        <f>M66*'75 empresas'!M78</f>
        <v>9.684124203821659</v>
      </c>
      <c r="AF66" s="2">
        <v>1</v>
      </c>
      <c r="AG66" s="2">
        <f t="shared" si="15"/>
        <v>0.6688172043010753</v>
      </c>
      <c r="AH66" s="2">
        <f t="shared" si="16"/>
        <v>0.7612903225806451</v>
      </c>
      <c r="AI66" s="2">
        <f t="shared" si="17"/>
        <v>0.5354838709677419</v>
      </c>
      <c r="AJ66" s="2">
        <f t="shared" si="18"/>
        <v>1.6559139784946235</v>
      </c>
      <c r="AK66" s="2">
        <f t="shared" si="19"/>
        <v>2.0537634408602146</v>
      </c>
      <c r="AL66" s="2">
        <f t="shared" si="20"/>
        <v>1.505376344086021</v>
      </c>
      <c r="AM66" s="2">
        <f t="shared" si="21"/>
        <v>1.4967741935483865</v>
      </c>
      <c r="AN66" s="2">
        <f t="shared" si="22"/>
        <v>1.316129032258064</v>
      </c>
      <c r="AO66" s="2">
        <f t="shared" si="23"/>
        <v>1.5870967741935478</v>
      </c>
      <c r="AP66" s="2">
        <f t="shared" si="24"/>
        <v>1.3505376344086015</v>
      </c>
      <c r="AQ66" s="2">
        <f t="shared" si="25"/>
        <v>1.5075268817204295</v>
      </c>
    </row>
    <row r="67" spans="1:43" ht="13.5">
      <c r="A67" s="2">
        <v>64</v>
      </c>
      <c r="B67" s="2" t="s">
        <v>76</v>
      </c>
      <c r="C67" s="4">
        <v>0.5164835164835166</v>
      </c>
      <c r="D67" s="4">
        <v>-0.12318840579710155</v>
      </c>
      <c r="E67" s="4">
        <v>-0.15702479338842978</v>
      </c>
      <c r="F67" s="4">
        <v>-0.06862745098039214</v>
      </c>
      <c r="G67" s="4">
        <v>0.8421052631578947</v>
      </c>
      <c r="H67" s="4">
        <v>0.2914285714285716</v>
      </c>
      <c r="I67" s="4">
        <v>-0.5221238938053097</v>
      </c>
      <c r="J67" s="4">
        <v>-0.3148148148148149</v>
      </c>
      <c r="K67" s="4">
        <v>0.24324324324324298</v>
      </c>
      <c r="L67" s="4">
        <v>-0.15217391304347816</v>
      </c>
      <c r="M67" s="4">
        <v>0.06410256410256432</v>
      </c>
      <c r="N67" s="13">
        <f t="shared" si="13"/>
        <v>-0.00833046221478595</v>
      </c>
      <c r="O67" s="4">
        <f t="shared" si="14"/>
        <v>0.39097891031011095</v>
      </c>
      <c r="P67" s="8">
        <v>0.6277945427897507</v>
      </c>
      <c r="Q67" s="4">
        <v>-0.7605263157894737</v>
      </c>
      <c r="S67" s="2">
        <f>C67*'75 empresas'!C79</f>
        <v>24.54329670329671</v>
      </c>
      <c r="T67" s="2">
        <f>D67*'75 empresas'!D79</f>
        <v>-8.872028985507253</v>
      </c>
      <c r="U67" s="2">
        <f>E67*'75 empresas'!E79</f>
        <v>-10.070000000000002</v>
      </c>
      <c r="V67" s="2">
        <f>F67*'75 empresas'!F79</f>
        <v>-5.054411764705881</v>
      </c>
      <c r="W67" s="2">
        <f>G67*'75 empresas'!G79</f>
        <v>61.87789473684211</v>
      </c>
      <c r="X67" s="2">
        <f>H67*'75 empresas'!H79</f>
        <v>39.613885714285736</v>
      </c>
      <c r="Y67" s="2">
        <f>I67*'75 empresas'!I79</f>
        <v>-91.59097345132741</v>
      </c>
      <c r="Z67" s="2">
        <f>J67*'75 empresas'!J79</f>
        <v>-33.04611111111112</v>
      </c>
      <c r="AA67" s="2">
        <f>K67*'75 empresas'!K79</f>
        <v>18.206756756756736</v>
      </c>
      <c r="AB67" s="2">
        <f>L67*'75 empresas'!L79</f>
        <v>-14.237391304347817</v>
      </c>
      <c r="AC67" s="2">
        <f>M67*'75 empresas'!M79</f>
        <v>5.09807692307694</v>
      </c>
      <c r="AF67" s="2">
        <v>1</v>
      </c>
      <c r="AG67" s="2">
        <f t="shared" si="15"/>
        <v>1.5164835164835166</v>
      </c>
      <c r="AH67" s="2">
        <f t="shared" si="16"/>
        <v>1.3296703296703296</v>
      </c>
      <c r="AI67" s="2">
        <f t="shared" si="17"/>
        <v>1.120879120879121</v>
      </c>
      <c r="AJ67" s="2">
        <f t="shared" si="18"/>
        <v>1.043956043956044</v>
      </c>
      <c r="AK67" s="2">
        <f t="shared" si="19"/>
        <v>1.9230769230769231</v>
      </c>
      <c r="AL67" s="2">
        <f t="shared" si="20"/>
        <v>2.483516483516484</v>
      </c>
      <c r="AM67" s="2">
        <f t="shared" si="21"/>
        <v>1.1868131868131873</v>
      </c>
      <c r="AN67" s="2">
        <f t="shared" si="22"/>
        <v>0.8131868131868134</v>
      </c>
      <c r="AO67" s="2">
        <f t="shared" si="23"/>
        <v>1.010989010989011</v>
      </c>
      <c r="AP67" s="2">
        <f t="shared" si="24"/>
        <v>0.8571428571428572</v>
      </c>
      <c r="AQ67" s="2">
        <f t="shared" si="25"/>
        <v>0.9120879120879123</v>
      </c>
    </row>
    <row r="68" spans="1:43" ht="13.5">
      <c r="A68" s="2">
        <v>65</v>
      </c>
      <c r="B68" s="2" t="s">
        <v>77</v>
      </c>
      <c r="C68" s="4">
        <v>2.3122171945701355</v>
      </c>
      <c r="D68" s="4">
        <v>-0.4877049180327869</v>
      </c>
      <c r="E68" s="4">
        <v>-0.3866666666666667</v>
      </c>
      <c r="F68" s="4">
        <v>0.8521739130434782</v>
      </c>
      <c r="G68" s="4">
        <v>0.288732394366197</v>
      </c>
      <c r="H68" s="4">
        <v>5.03096539162113</v>
      </c>
      <c r="I68" s="4">
        <v>-0.437632135306554</v>
      </c>
      <c r="J68" s="4">
        <v>0.34908700322234165</v>
      </c>
      <c r="K68" s="4">
        <v>-0.39132165605095537</v>
      </c>
      <c r="L68" s="4">
        <v>-0.8770438194898627</v>
      </c>
      <c r="M68" s="4">
        <v>1.1382978723404258</v>
      </c>
      <c r="N68" s="13">
        <f aca="true" t="shared" si="26" ref="N68:N79">((1+C68)*(1+D68)*(1+E68)*(1+F68)*(1+G68)*(1+H68)*(1+I68)*(1+J68)*(1+K68)*(1+L68)*(1+M68))^(1/11)-1</f>
        <v>0.05589626259746083</v>
      </c>
      <c r="O68" s="4">
        <f aca="true" t="shared" si="27" ref="O68:O78">STDEV(C68:M68)</f>
        <v>1.7152002403854612</v>
      </c>
      <c r="P68" s="8">
        <v>0.6515849733290402</v>
      </c>
      <c r="Q68" s="4">
        <v>-0.44050632911392407</v>
      </c>
      <c r="S68" s="2">
        <f>C68*'75 empresas'!C80</f>
        <v>38.01285067873303</v>
      </c>
      <c r="T68" s="2">
        <f>D68*'75 empresas'!D80</f>
        <v>-26.5994262295082</v>
      </c>
      <c r="U68" s="2">
        <f>E68*'75 empresas'!E80</f>
        <v>-10.807333333333334</v>
      </c>
      <c r="V68" s="2">
        <f>F68*'75 empresas'!F80</f>
        <v>14.589217391304349</v>
      </c>
      <c r="W68" s="2">
        <f>G68*'75 empresas'!G80</f>
        <v>9.15859154929577</v>
      </c>
      <c r="X68" s="2">
        <f>H68*'75 empresas'!H80</f>
        <v>205.81679417122044</v>
      </c>
      <c r="Y68" s="2">
        <f>I68*'75 empresas'!I80</f>
        <v>-126.68575052854125</v>
      </c>
      <c r="Z68" s="2">
        <f>J68*'75 empresas'!J80</f>
        <v>60.60150375939851</v>
      </c>
      <c r="AA68" s="2">
        <f>K68*'75 empresas'!K80</f>
        <v>-181.50672372611461</v>
      </c>
      <c r="AB68" s="2">
        <f>L68*'75 empresas'!L80</f>
        <v>-247.6771746239372</v>
      </c>
      <c r="AC68" s="2">
        <f>M68*'75 empresas'!M80</f>
        <v>39.51031914893618</v>
      </c>
      <c r="AF68" s="2">
        <v>1</v>
      </c>
      <c r="AG68" s="2">
        <f aca="true" t="shared" si="28" ref="AG68:AG78">AF68*(1+C68)</f>
        <v>3.3122171945701355</v>
      </c>
      <c r="AH68" s="2">
        <f aca="true" t="shared" si="29" ref="AH68:AH78">AG68*(1+D68)</f>
        <v>1.69683257918552</v>
      </c>
      <c r="AI68" s="2">
        <f aca="true" t="shared" si="30" ref="AI68:AI78">AH68*(1+E68)</f>
        <v>1.0407239819004523</v>
      </c>
      <c r="AJ68" s="2">
        <f aca="true" t="shared" si="31" ref="AJ68:AJ78">AI68*(1+F68)</f>
        <v>1.9276018099547507</v>
      </c>
      <c r="AK68" s="2">
        <f aca="true" t="shared" si="32" ref="AK68:AK78">AJ68*(1+G68)</f>
        <v>2.484162895927601</v>
      </c>
      <c r="AL68" s="2">
        <f aca="true" t="shared" si="33" ref="AL68:AL78">AK68*(1+H68)</f>
        <v>14.981900452488686</v>
      </c>
      <c r="AM68" s="2">
        <f aca="true" t="shared" si="34" ref="AM68:AM78">AL68*(1+I68)</f>
        <v>8.425339366515836</v>
      </c>
      <c r="AN68" s="2">
        <f aca="true" t="shared" si="35" ref="AN68:AN78">AM68*(1+J68)</f>
        <v>11.366515837104071</v>
      </c>
      <c r="AO68" s="2">
        <f aca="true" t="shared" si="36" ref="AO68:AO78">AN68*(1+K68)</f>
        <v>6.918552036199094</v>
      </c>
      <c r="AP68" s="2">
        <f aca="true" t="shared" si="37" ref="AP68:AP78">AO68*(1+L68)</f>
        <v>0.8506787330316742</v>
      </c>
      <c r="AQ68" s="2">
        <f aca="true" t="shared" si="38" ref="AQ68:AQ78">AP68*(1+M68)</f>
        <v>1.819004524886878</v>
      </c>
    </row>
    <row r="69" spans="1:43" ht="13.5">
      <c r="A69" s="2">
        <v>66</v>
      </c>
      <c r="B69" s="2" t="s">
        <v>78</v>
      </c>
      <c r="C69" s="4">
        <v>-0.14749262536873153</v>
      </c>
      <c r="D69" s="4">
        <v>-0.23529411764705876</v>
      </c>
      <c r="E69" s="4">
        <v>0.19909502262443435</v>
      </c>
      <c r="F69" s="4">
        <v>-0.16603773584905657</v>
      </c>
      <c r="G69" s="4">
        <v>-0.0678733031674208</v>
      </c>
      <c r="H69" s="4">
        <v>0.4902912621359221</v>
      </c>
      <c r="I69" s="4">
        <v>1.208469055374593</v>
      </c>
      <c r="J69" s="4">
        <v>0.541297935103245</v>
      </c>
      <c r="K69" s="4">
        <v>0.06985645933014362</v>
      </c>
      <c r="L69" s="4">
        <v>-0.4651162790697675</v>
      </c>
      <c r="M69" s="4">
        <v>0.274247491638796</v>
      </c>
      <c r="N69" s="13">
        <f t="shared" si="26"/>
        <v>0.07641007023190327</v>
      </c>
      <c r="O69" s="4">
        <f t="shared" si="27"/>
        <v>0.46647285095786933</v>
      </c>
      <c r="P69" s="8">
        <v>1.137256682636773</v>
      </c>
      <c r="Q69" s="4">
        <v>0.09708737864077666</v>
      </c>
      <c r="S69" s="2">
        <f>C69*'75 empresas'!C81</f>
        <v>-84.60471976401179</v>
      </c>
      <c r="T69" s="2">
        <f>D69*'75 empresas'!D81</f>
        <v>-115.01647058823526</v>
      </c>
      <c r="U69" s="2">
        <f>E69*'75 empresas'!E81</f>
        <v>87.57990950226242</v>
      </c>
      <c r="V69" s="2">
        <f>F69*'75 empresas'!F81</f>
        <v>-87.64633962264149</v>
      </c>
      <c r="W69" s="2">
        <f>G69*'75 empresas'!G81</f>
        <v>-29.85678733031673</v>
      </c>
      <c r="X69" s="2">
        <f>H69*'75 empresas'!H81</f>
        <v>249.05815533980572</v>
      </c>
      <c r="Y69" s="2">
        <f>I69*'75 empresas'!I81</f>
        <v>27.14221498371336</v>
      </c>
      <c r="Z69" s="2">
        <f>J69*'75 empresas'!J81</f>
        <v>26.512772861356936</v>
      </c>
      <c r="AA69" s="2">
        <f>K69*'75 empresas'!K81</f>
        <v>6.507129186602878</v>
      </c>
      <c r="AB69" s="2">
        <f>L69*'75 empresas'!L81</f>
        <v>-47.49767441860466</v>
      </c>
      <c r="AC69" s="2">
        <f>M69*'75 empresas'!M81</f>
        <v>14.987625418060203</v>
      </c>
      <c r="AF69" s="2">
        <v>1</v>
      </c>
      <c r="AG69" s="2">
        <f t="shared" si="28"/>
        <v>0.8525073746312685</v>
      </c>
      <c r="AH69" s="2">
        <f t="shared" si="29"/>
        <v>0.6519174041297936</v>
      </c>
      <c r="AI69" s="2">
        <f t="shared" si="30"/>
        <v>0.7817109144542773</v>
      </c>
      <c r="AJ69" s="2">
        <f t="shared" si="31"/>
        <v>0.6519174041297936</v>
      </c>
      <c r="AK69" s="2">
        <f t="shared" si="32"/>
        <v>0.6076696165191742</v>
      </c>
      <c r="AL69" s="2">
        <f t="shared" si="33"/>
        <v>0.9056047197640119</v>
      </c>
      <c r="AM69" s="2">
        <f t="shared" si="34"/>
        <v>2.0000000000000004</v>
      </c>
      <c r="AN69" s="2">
        <f t="shared" si="35"/>
        <v>3.082595870206491</v>
      </c>
      <c r="AO69" s="2">
        <f t="shared" si="36"/>
        <v>3.297935103244839</v>
      </c>
      <c r="AP69" s="2">
        <f t="shared" si="37"/>
        <v>1.7640117994100302</v>
      </c>
      <c r="AQ69" s="2">
        <f t="shared" si="38"/>
        <v>2.24778761061947</v>
      </c>
    </row>
    <row r="70" spans="1:43" ht="13.5">
      <c r="A70" s="2">
        <v>67</v>
      </c>
      <c r="B70" s="2" t="s">
        <v>79</v>
      </c>
      <c r="C70" s="4">
        <v>0</v>
      </c>
      <c r="D70" s="4">
        <v>0</v>
      </c>
      <c r="E70" s="4">
        <v>0</v>
      </c>
      <c r="F70" s="4">
        <v>1.1640625</v>
      </c>
      <c r="G70" s="4">
        <v>-0.2707581227436823</v>
      </c>
      <c r="H70" s="4">
        <v>1.2475247524752477</v>
      </c>
      <c r="I70" s="4">
        <v>-0.2709251101321586</v>
      </c>
      <c r="J70" s="4">
        <v>-0.32930513595166166</v>
      </c>
      <c r="K70" s="4">
        <v>-0.21621621621621623</v>
      </c>
      <c r="L70" s="4">
        <v>-0.06896551724137923</v>
      </c>
      <c r="M70" s="4">
        <v>-0.05555555555555547</v>
      </c>
      <c r="N70" s="13">
        <f t="shared" si="26"/>
        <v>0.016351117913698365</v>
      </c>
      <c r="O70" s="4">
        <f t="shared" si="27"/>
        <v>0.5558979205034555</v>
      </c>
      <c r="P70" s="8">
        <v>0.6305916835743094</v>
      </c>
      <c r="Q70" s="4">
        <v>0</v>
      </c>
      <c r="S70" s="2">
        <f>C70*'75 empresas'!C82</f>
        <v>0</v>
      </c>
      <c r="T70" s="2">
        <f>D70*'75 empresas'!D82</f>
        <v>0</v>
      </c>
      <c r="U70" s="2">
        <f>E70*'75 empresas'!E82</f>
        <v>0</v>
      </c>
      <c r="V70" s="2">
        <f>F70*'75 empresas'!F82</f>
        <v>12.560234374999999</v>
      </c>
      <c r="W70" s="2">
        <f>G70*'75 empresas'!G82</f>
        <v>-12.035198555956677</v>
      </c>
      <c r="X70" s="2">
        <f>H70*'75 empresas'!H82</f>
        <v>51.672475247524766</v>
      </c>
      <c r="Y70" s="2">
        <f>I70*'75 empresas'!I82</f>
        <v>-24.851960352422907</v>
      </c>
      <c r="Z70" s="2">
        <f>J70*'75 empresas'!J82</f>
        <v>-29.63416918429003</v>
      </c>
      <c r="AA70" s="2">
        <f>K70*'75 empresas'!K82</f>
        <v>-13.07027027027027</v>
      </c>
      <c r="AB70" s="2">
        <f>L70*'75 empresas'!L82</f>
        <v>-3.995862068965512</v>
      </c>
      <c r="AC70" s="2">
        <f>M70*'75 empresas'!M82</f>
        <v>-3.2166666666666615</v>
      </c>
      <c r="AF70" s="2">
        <v>1</v>
      </c>
      <c r="AG70" s="2">
        <f t="shared" si="28"/>
        <v>1</v>
      </c>
      <c r="AH70" s="2">
        <f t="shared" si="29"/>
        <v>1</v>
      </c>
      <c r="AI70" s="2">
        <f t="shared" si="30"/>
        <v>1</v>
      </c>
      <c r="AJ70" s="2">
        <f t="shared" si="31"/>
        <v>2.1640625</v>
      </c>
      <c r="AK70" s="2">
        <f t="shared" si="32"/>
        <v>1.578125</v>
      </c>
      <c r="AL70" s="2">
        <f t="shared" si="33"/>
        <v>3.5468750000000004</v>
      </c>
      <c r="AM70" s="2">
        <f t="shared" si="34"/>
        <v>2.5859375000000004</v>
      </c>
      <c r="AN70" s="2">
        <f t="shared" si="35"/>
        <v>1.7343750000000002</v>
      </c>
      <c r="AO70" s="2">
        <f t="shared" si="36"/>
        <v>1.3593750000000002</v>
      </c>
      <c r="AP70" s="2">
        <f t="shared" si="37"/>
        <v>1.2656250000000002</v>
      </c>
      <c r="AQ70" s="2">
        <f t="shared" si="38"/>
        <v>1.1953125000000002</v>
      </c>
    </row>
    <row r="71" spans="1:43" ht="13.5">
      <c r="A71" s="2">
        <v>68</v>
      </c>
      <c r="B71" s="2" t="s">
        <v>80</v>
      </c>
      <c r="C71" s="4">
        <v>0.15882352941176459</v>
      </c>
      <c r="D71" s="4">
        <v>0.4974619289340103</v>
      </c>
      <c r="E71" s="4">
        <v>-0.43559322033898307</v>
      </c>
      <c r="F71" s="4">
        <v>0.2852852852852854</v>
      </c>
      <c r="G71" s="4">
        <v>0.7313084112149533</v>
      </c>
      <c r="H71" s="4">
        <v>0.4831309041835359</v>
      </c>
      <c r="I71" s="4">
        <v>0.0036396724294813776</v>
      </c>
      <c r="J71" s="4">
        <v>-0.02357207615593826</v>
      </c>
      <c r="K71" s="4">
        <v>0.11049210770659235</v>
      </c>
      <c r="L71" s="4">
        <v>0.07357859531772593</v>
      </c>
      <c r="M71" s="4">
        <v>0.3419003115264798</v>
      </c>
      <c r="N71" s="13">
        <f t="shared" si="26"/>
        <v>0.15897296516353143</v>
      </c>
      <c r="O71" s="4">
        <f t="shared" si="27"/>
        <v>0.3156724753685241</v>
      </c>
      <c r="P71" s="8">
        <v>0.35137238908769536</v>
      </c>
      <c r="Q71" s="4">
        <v>-0.36448598130841126</v>
      </c>
      <c r="S71" s="2">
        <f>C71*'75 empresas'!C83</f>
        <v>2.01070588235294</v>
      </c>
      <c r="T71" s="2">
        <f>D71*'75 empresas'!D83</f>
        <v>6.646091370558377</v>
      </c>
      <c r="U71" s="2">
        <f>E71*'75 empresas'!E83</f>
        <v>-8.716220338983051</v>
      </c>
      <c r="V71" s="2">
        <f>F71*'75 empresas'!F83</f>
        <v>3.069669669669671</v>
      </c>
      <c r="W71" s="2">
        <f>G71*'75 empresas'!G83</f>
        <v>9.887289719626168</v>
      </c>
      <c r="X71" s="2">
        <f>H71*'75 empresas'!H83</f>
        <v>11.10717948717949</v>
      </c>
      <c r="Y71" s="2">
        <f>I71*'75 empresas'!I83</f>
        <v>0.12600545950864528</v>
      </c>
      <c r="Z71" s="2">
        <f>J71*'75 empresas'!J83</f>
        <v>-0.7920217588395255</v>
      </c>
      <c r="AA71" s="2">
        <f>K71*'75 empresas'!K83</f>
        <v>3.5003899721448457</v>
      </c>
      <c r="AB71" s="2">
        <f>L71*'75 empresas'!L83</f>
        <v>2.493578595317732</v>
      </c>
      <c r="AC71" s="2">
        <f>M71*'75 empresas'!M83</f>
        <v>11.945996884735203</v>
      </c>
      <c r="AF71" s="2">
        <v>1</v>
      </c>
      <c r="AG71" s="2">
        <f t="shared" si="28"/>
        <v>1.1588235294117646</v>
      </c>
      <c r="AH71" s="2">
        <f t="shared" si="29"/>
        <v>1.7352941176470589</v>
      </c>
      <c r="AI71" s="2">
        <f t="shared" si="30"/>
        <v>0.9794117647058823</v>
      </c>
      <c r="AJ71" s="2">
        <f t="shared" si="31"/>
        <v>1.2588235294117647</v>
      </c>
      <c r="AK71" s="2">
        <f t="shared" si="32"/>
        <v>2.179411764705882</v>
      </c>
      <c r="AL71" s="2">
        <f t="shared" si="33"/>
        <v>3.2323529411764707</v>
      </c>
      <c r="AM71" s="2">
        <f t="shared" si="34"/>
        <v>3.2441176470588236</v>
      </c>
      <c r="AN71" s="2">
        <f t="shared" si="35"/>
        <v>3.1676470588235297</v>
      </c>
      <c r="AO71" s="2">
        <f t="shared" si="36"/>
        <v>3.51764705882353</v>
      </c>
      <c r="AP71" s="2">
        <f t="shared" si="37"/>
        <v>3.7764705882352954</v>
      </c>
      <c r="AQ71" s="2">
        <f t="shared" si="38"/>
        <v>5.067647058823531</v>
      </c>
    </row>
    <row r="72" spans="1:43" ht="13.5">
      <c r="A72" s="2">
        <v>69</v>
      </c>
      <c r="B72" s="2" t="s">
        <v>81</v>
      </c>
      <c r="C72" s="4">
        <v>0.05633802816901401</v>
      </c>
      <c r="D72" s="4">
        <v>0.6253333333333335</v>
      </c>
      <c r="E72" s="4">
        <v>-0.08695652173913049</v>
      </c>
      <c r="F72" s="4">
        <v>0.37646001796945194</v>
      </c>
      <c r="G72" s="4">
        <v>0.13577023498694518</v>
      </c>
      <c r="H72" s="4">
        <v>0.16954022988505746</v>
      </c>
      <c r="I72" s="4">
        <v>-0.45995085995085994</v>
      </c>
      <c r="J72" s="4">
        <v>-0.30573248407643316</v>
      </c>
      <c r="K72" s="4">
        <v>0.09567496723460023</v>
      </c>
      <c r="L72" s="4">
        <v>0.037081339712918826</v>
      </c>
      <c r="M72" s="4">
        <v>0.22376009227220295</v>
      </c>
      <c r="N72" s="13">
        <f t="shared" si="26"/>
        <v>0.03719336637972481</v>
      </c>
      <c r="O72" s="4">
        <f t="shared" si="27"/>
        <v>0.29797913817575417</v>
      </c>
      <c r="P72" s="8">
        <v>0.32201440984176677</v>
      </c>
      <c r="Q72" s="4">
        <v>-0.05960264900662249</v>
      </c>
      <c r="S72" s="2">
        <f>C72*'75 empresas'!C84</f>
        <v>1.9718309859154903</v>
      </c>
      <c r="T72" s="2">
        <f>D72*'75 empresas'!D84</f>
        <v>22.249360000000006</v>
      </c>
      <c r="U72" s="2">
        <f>E72*'75 empresas'!E84</f>
        <v>-4.970434782608699</v>
      </c>
      <c r="V72" s="2">
        <f>F72*'75 empresas'!F84</f>
        <v>19.10158131176999</v>
      </c>
      <c r="W72" s="2">
        <f>G72*'75 empresas'!G84</f>
        <v>8.704229765013055</v>
      </c>
      <c r="X72" s="2">
        <f>H72*'75 empresas'!H84</f>
        <v>11.908505747126435</v>
      </c>
      <c r="Y72" s="2">
        <f>I72*'75 empresas'!I84</f>
        <v>-36.66268304668304</v>
      </c>
      <c r="Z72" s="2">
        <f>J72*'75 empresas'!J84</f>
        <v>-12.929426751592358</v>
      </c>
      <c r="AA72" s="2">
        <f>K72*'75 empresas'!K84</f>
        <v>2.8109305373525544</v>
      </c>
      <c r="AB72" s="2">
        <f>L72*'75 empresas'!L84</f>
        <v>1.1929066985645986</v>
      </c>
      <c r="AC72" s="2">
        <f>M72*'75 empresas'!M84</f>
        <v>7.471349480968857</v>
      </c>
      <c r="AF72" s="2">
        <v>1</v>
      </c>
      <c r="AG72" s="2">
        <f t="shared" si="28"/>
        <v>1.056338028169014</v>
      </c>
      <c r="AH72" s="2">
        <f t="shared" si="29"/>
        <v>1.7169014084507044</v>
      </c>
      <c r="AI72" s="2">
        <f t="shared" si="30"/>
        <v>1.567605633802817</v>
      </c>
      <c r="AJ72" s="2">
        <f t="shared" si="31"/>
        <v>2.1577464788732397</v>
      </c>
      <c r="AK72" s="2">
        <f t="shared" si="32"/>
        <v>2.450704225352113</v>
      </c>
      <c r="AL72" s="2">
        <f t="shared" si="33"/>
        <v>2.866197183098592</v>
      </c>
      <c r="AM72" s="2">
        <f t="shared" si="34"/>
        <v>1.5478873239436621</v>
      </c>
      <c r="AN72" s="2">
        <f t="shared" si="35"/>
        <v>1.0746478873239438</v>
      </c>
      <c r="AO72" s="2">
        <f t="shared" si="36"/>
        <v>1.1774647887323946</v>
      </c>
      <c r="AP72" s="2">
        <f t="shared" si="37"/>
        <v>1.2211267605633807</v>
      </c>
      <c r="AQ72" s="2">
        <f t="shared" si="38"/>
        <v>1.494366197183099</v>
      </c>
    </row>
    <row r="73" spans="1:43" ht="13.5">
      <c r="A73" s="2">
        <v>70</v>
      </c>
      <c r="B73" s="2" t="s">
        <v>82</v>
      </c>
      <c r="C73" s="4">
        <v>0.06504065040650397</v>
      </c>
      <c r="D73" s="4">
        <v>-0.09923664122137399</v>
      </c>
      <c r="E73" s="4">
        <v>-0.03389830508474578</v>
      </c>
      <c r="F73" s="4">
        <v>2.552631578947368</v>
      </c>
      <c r="G73" s="4">
        <v>2.8493827160493828</v>
      </c>
      <c r="H73" s="4">
        <v>0.5554842847979473</v>
      </c>
      <c r="I73" s="4">
        <v>-0.5191752577319588</v>
      </c>
      <c r="J73" s="4">
        <v>-0.2735849056603773</v>
      </c>
      <c r="K73" s="4">
        <v>0.2136953955135772</v>
      </c>
      <c r="L73" s="4">
        <v>-0.17315175097276259</v>
      </c>
      <c r="M73" s="4">
        <v>0.3717647058823528</v>
      </c>
      <c r="N73" s="13">
        <f t="shared" si="26"/>
        <v>0.22687241966191585</v>
      </c>
      <c r="O73" s="4">
        <f t="shared" si="27"/>
        <v>1.1295126410356582</v>
      </c>
      <c r="P73" s="8">
        <v>0.5800231994176996</v>
      </c>
      <c r="Q73" s="4">
        <v>-0.5980392156862745</v>
      </c>
      <c r="S73" s="2">
        <f>C73*'75 empresas'!C85</f>
        <v>0.19707317073170702</v>
      </c>
      <c r="T73" s="2">
        <f>D73*'75 empresas'!D85</f>
        <v>-0.3225190839694655</v>
      </c>
      <c r="U73" s="2">
        <f>E73*'75 empresas'!E85</f>
        <v>-0.09898305084745769</v>
      </c>
      <c r="V73" s="2">
        <f>F73*'75 empresas'!F85</f>
        <v>7.172894736842105</v>
      </c>
      <c r="W73" s="2">
        <f>G73*'75 empresas'!G85</f>
        <v>28.52232098765432</v>
      </c>
      <c r="X73" s="2">
        <f>H73*'75 empresas'!H85</f>
        <v>21.39169980756895</v>
      </c>
      <c r="Y73" s="2">
        <f>I73*'75 empresas'!I85</f>
        <v>-31.03110515463918</v>
      </c>
      <c r="Z73" s="2">
        <f>J73*'75 empresas'!J85</f>
        <v>-7.805377358490564</v>
      </c>
      <c r="AA73" s="2">
        <f>K73*'75 empresas'!K85</f>
        <v>4.365796930342382</v>
      </c>
      <c r="AB73" s="2">
        <f>L73*'75 empresas'!L85</f>
        <v>-4.207587548638131</v>
      </c>
      <c r="AC73" s="2">
        <f>M73*'75 empresas'!M85</f>
        <v>7.3943999999999965</v>
      </c>
      <c r="AF73" s="2">
        <v>1</v>
      </c>
      <c r="AG73" s="2">
        <f t="shared" si="28"/>
        <v>1.065040650406504</v>
      </c>
      <c r="AH73" s="2">
        <f t="shared" si="29"/>
        <v>0.959349593495935</v>
      </c>
      <c r="AI73" s="2">
        <f t="shared" si="30"/>
        <v>0.9268292682926829</v>
      </c>
      <c r="AJ73" s="2">
        <f t="shared" si="31"/>
        <v>3.2926829268292677</v>
      </c>
      <c r="AK73" s="2">
        <f t="shared" si="32"/>
        <v>12.674796747967477</v>
      </c>
      <c r="AL73" s="2">
        <f t="shared" si="33"/>
        <v>19.71544715447154</v>
      </c>
      <c r="AM73" s="2">
        <f t="shared" si="34"/>
        <v>9.479674796747965</v>
      </c>
      <c r="AN73" s="2">
        <f t="shared" si="35"/>
        <v>6.886178861788617</v>
      </c>
      <c r="AO73" s="2">
        <f t="shared" si="36"/>
        <v>8.35772357723577</v>
      </c>
      <c r="AP73" s="2">
        <f t="shared" si="37"/>
        <v>6.910569105691056</v>
      </c>
      <c r="AQ73" s="2">
        <f t="shared" si="38"/>
        <v>9.479674796747965</v>
      </c>
    </row>
    <row r="74" spans="1:43" ht="13.5">
      <c r="A74" s="2">
        <v>71</v>
      </c>
      <c r="B74" s="2" t="s">
        <v>83</v>
      </c>
      <c r="C74" s="4">
        <v>1.882352941176471</v>
      </c>
      <c r="D74" s="4">
        <v>1.0510204081632653</v>
      </c>
      <c r="E74" s="4">
        <v>-0.18656716417910446</v>
      </c>
      <c r="F74" s="4">
        <v>-0.3241590214067278</v>
      </c>
      <c r="G74" s="4">
        <v>1.3755656108597285</v>
      </c>
      <c r="H74" s="4">
        <v>-0.12761904761904763</v>
      </c>
      <c r="I74" s="4">
        <v>-0.30567685589519644</v>
      </c>
      <c r="J74" s="4">
        <v>0.26729559748427656</v>
      </c>
      <c r="K74" s="4">
        <v>-0.3697270471464019</v>
      </c>
      <c r="L74" s="4">
        <v>-0.30708661417322825</v>
      </c>
      <c r="M74" s="4">
        <v>0.2102272727272727</v>
      </c>
      <c r="N74" s="13">
        <f t="shared" si="26"/>
        <v>0.10937698982067934</v>
      </c>
      <c r="O74" s="4">
        <f t="shared" si="27"/>
        <v>0.7890066013032857</v>
      </c>
      <c r="P74" s="8">
        <v>0.5400540388756162</v>
      </c>
      <c r="Q74" s="4">
        <v>-0.7562724014336918</v>
      </c>
      <c r="S74" s="2">
        <f>C74*'75 empresas'!C86</f>
        <v>9.054117647058824</v>
      </c>
      <c r="T74" s="2">
        <f>D74*'75 empresas'!D86</f>
        <v>14.630204081632652</v>
      </c>
      <c r="U74" s="2">
        <f>E74*'75 empresas'!E86</f>
        <v>-5.311567164179103</v>
      </c>
      <c r="V74" s="2">
        <f>F74*'75 empresas'!F86</f>
        <v>-7.504281345565748</v>
      </c>
      <c r="W74" s="2">
        <f>G74*'75 empresas'!G86</f>
        <v>21.58262443438914</v>
      </c>
      <c r="X74" s="2">
        <f>H74*'75 empresas'!H86</f>
        <v>-4.747428571428572</v>
      </c>
      <c r="Y74" s="2">
        <f>I74*'75 empresas'!I86</f>
        <v>-16.683842794759823</v>
      </c>
      <c r="Z74" s="2">
        <f>J74*'75 empresas'!J86</f>
        <v>10.141194968553451</v>
      </c>
      <c r="AA74" s="2">
        <f>K74*'75 empresas'!K86</f>
        <v>-17.757990074441686</v>
      </c>
      <c r="AB74" s="2">
        <f>L74*'75 empresas'!L86</f>
        <v>-9.29551181102362</v>
      </c>
      <c r="AC74" s="2">
        <f>M74*'75 empresas'!M86</f>
        <v>4.412670454545454</v>
      </c>
      <c r="AF74" s="2">
        <v>1</v>
      </c>
      <c r="AG74" s="2">
        <f t="shared" si="28"/>
        <v>2.882352941176471</v>
      </c>
      <c r="AH74" s="2">
        <f t="shared" si="29"/>
        <v>5.911764705882353</v>
      </c>
      <c r="AI74" s="2">
        <f t="shared" si="30"/>
        <v>4.808823529411765</v>
      </c>
      <c r="AJ74" s="2">
        <f t="shared" si="31"/>
        <v>3.2500000000000004</v>
      </c>
      <c r="AK74" s="2">
        <f t="shared" si="32"/>
        <v>7.720588235294119</v>
      </c>
      <c r="AL74" s="2">
        <f t="shared" si="33"/>
        <v>6.73529411764706</v>
      </c>
      <c r="AM74" s="2">
        <f t="shared" si="34"/>
        <v>4.676470588235295</v>
      </c>
      <c r="AN74" s="2">
        <f t="shared" si="35"/>
        <v>5.926470588235294</v>
      </c>
      <c r="AO74" s="2">
        <f t="shared" si="36"/>
        <v>3.7352941176470593</v>
      </c>
      <c r="AP74" s="2">
        <f t="shared" si="37"/>
        <v>2.5882352941176476</v>
      </c>
      <c r="AQ74" s="2">
        <f t="shared" si="38"/>
        <v>3.1323529411764715</v>
      </c>
    </row>
    <row r="75" spans="1:43" ht="13.5">
      <c r="A75" s="2">
        <v>72</v>
      </c>
      <c r="B75" s="2" t="s">
        <v>84</v>
      </c>
      <c r="C75" s="4">
        <v>-0.044657097288676284</v>
      </c>
      <c r="D75" s="4">
        <v>0.06343906510851416</v>
      </c>
      <c r="E75" s="4">
        <v>-0.010989010989011061</v>
      </c>
      <c r="F75" s="4">
        <v>0.32698412698412693</v>
      </c>
      <c r="G75" s="4">
        <v>0.5215311004784691</v>
      </c>
      <c r="H75" s="4">
        <v>0.37578616352201255</v>
      </c>
      <c r="I75" s="4">
        <v>-0.11485714285714288</v>
      </c>
      <c r="J75" s="4">
        <v>-0.18076178179470626</v>
      </c>
      <c r="K75" s="4">
        <v>-0.10086682427107962</v>
      </c>
      <c r="L75" s="4">
        <v>-0.06836108676599473</v>
      </c>
      <c r="M75" s="4">
        <v>0.7525870178739418</v>
      </c>
      <c r="N75" s="13">
        <f t="shared" si="26"/>
        <v>0.10406598138394929</v>
      </c>
      <c r="O75" s="4">
        <f t="shared" si="27"/>
        <v>0.30714475433026905</v>
      </c>
      <c r="P75" s="8">
        <v>0.3546913766075604</v>
      </c>
      <c r="Q75" s="4">
        <v>0.29545454545454564</v>
      </c>
      <c r="S75" s="2">
        <f>C75*'75 empresas'!C87</f>
        <v>-0.43987240829346136</v>
      </c>
      <c r="T75" s="2">
        <f>D75*'75 empresas'!D87</f>
        <v>0.5899833055091818</v>
      </c>
      <c r="U75" s="2">
        <f>E75*'75 empresas'!E87</f>
        <v>-0.10736263736263806</v>
      </c>
      <c r="V75" s="2">
        <f>F75*'75 empresas'!F87</f>
        <v>3.1161587301587295</v>
      </c>
      <c r="W75" s="2">
        <f>G75*'75 empresas'!G87</f>
        <v>5.971531100478471</v>
      </c>
      <c r="X75" s="2">
        <f>H75*'75 empresas'!H87</f>
        <v>6.482311320754716</v>
      </c>
      <c r="Y75" s="2">
        <f>I75*'75 empresas'!I87</f>
        <v>-2.7014400000000003</v>
      </c>
      <c r="Z75" s="2">
        <f>J75*'75 empresas'!J87</f>
        <v>-3.705616526791478</v>
      </c>
      <c r="AA75" s="2">
        <f>K75*'75 empresas'!K87</f>
        <v>-1.6602679275019707</v>
      </c>
      <c r="AB75" s="2">
        <f>L75*'75 empresas'!L87</f>
        <v>-0.985083260297984</v>
      </c>
      <c r="AC75" s="2">
        <f>M75*'75 empresas'!M87</f>
        <v>9.753527751646287</v>
      </c>
      <c r="AF75" s="2">
        <v>1</v>
      </c>
      <c r="AG75" s="2">
        <f t="shared" si="28"/>
        <v>0.9553429027113237</v>
      </c>
      <c r="AH75" s="2">
        <f t="shared" si="29"/>
        <v>1.0159489633173844</v>
      </c>
      <c r="AI75" s="2">
        <f t="shared" si="30"/>
        <v>1.0047846889952152</v>
      </c>
      <c r="AJ75" s="2">
        <f t="shared" si="31"/>
        <v>1.3333333333333333</v>
      </c>
      <c r="AK75" s="2">
        <f t="shared" si="32"/>
        <v>2.028708133971292</v>
      </c>
      <c r="AL75" s="2">
        <f t="shared" si="33"/>
        <v>2.7910685805422646</v>
      </c>
      <c r="AM75" s="2">
        <f t="shared" si="34"/>
        <v>2.4704944178628385</v>
      </c>
      <c r="AN75" s="2">
        <f t="shared" si="35"/>
        <v>2.0239234449760763</v>
      </c>
      <c r="AO75" s="2">
        <f t="shared" si="36"/>
        <v>1.8197767145135564</v>
      </c>
      <c r="AP75" s="2">
        <f t="shared" si="37"/>
        <v>1.6953748006379583</v>
      </c>
      <c r="AQ75" s="2">
        <f t="shared" si="38"/>
        <v>2.9712918660287078</v>
      </c>
    </row>
    <row r="76" spans="1:43" ht="13.5">
      <c r="A76" s="2">
        <v>73</v>
      </c>
      <c r="B76" s="2" t="s">
        <v>85</v>
      </c>
      <c r="C76" s="4">
        <v>0.1637426900584793</v>
      </c>
      <c r="D76" s="4">
        <v>0.33668341708542737</v>
      </c>
      <c r="E76" s="4">
        <v>-0.2913533834586466</v>
      </c>
      <c r="F76" s="4">
        <v>0.3793103448275861</v>
      </c>
      <c r="G76" s="4">
        <v>0.8903846153846153</v>
      </c>
      <c r="H76" s="4">
        <v>-0.4008138351983723</v>
      </c>
      <c r="I76" s="4">
        <v>0.07130730050933787</v>
      </c>
      <c r="J76" s="4">
        <v>-0.7432646592709984</v>
      </c>
      <c r="K76" s="4">
        <v>0.7530864197530864</v>
      </c>
      <c r="L76" s="4">
        <v>-0.059859154929577496</v>
      </c>
      <c r="M76" s="4">
        <v>-0.2247191011235955</v>
      </c>
      <c r="N76" s="13">
        <f t="shared" si="26"/>
        <v>-0.044618672286126926</v>
      </c>
      <c r="O76" s="4">
        <f t="shared" si="27"/>
        <v>0.49311170750510736</v>
      </c>
      <c r="P76" s="8">
        <v>0.47601809582211513</v>
      </c>
      <c r="Q76" s="4">
        <v>-0.37362637362637363</v>
      </c>
      <c r="S76" s="2">
        <f>C76*'75 empresas'!C88</f>
        <v>1.34269005847953</v>
      </c>
      <c r="T76" s="2">
        <f>D76*'75 empresas'!D88</f>
        <v>3.2153266331658314</v>
      </c>
      <c r="U76" s="2">
        <f>E76*'75 empresas'!E88</f>
        <v>-3.720582706766917</v>
      </c>
      <c r="V76" s="2">
        <f>F76*'75 empresas'!F88</f>
        <v>3.432758620689654</v>
      </c>
      <c r="W76" s="2">
        <f>G76*'75 empresas'!G88</f>
        <v>11.103096153846154</v>
      </c>
      <c r="X76" s="2">
        <f>H76*'75 empresas'!H88</f>
        <v>-11.695747711088504</v>
      </c>
      <c r="Y76" s="2">
        <f>I76*'75 empresas'!I88</f>
        <v>1.2086587436332767</v>
      </c>
      <c r="Z76" s="2">
        <f>J76*'75 empresas'!J88</f>
        <v>-13.4753882725832</v>
      </c>
      <c r="AA76" s="2">
        <f>K76*'75 empresas'!K88</f>
        <v>10.309753086419754</v>
      </c>
      <c r="AB76" s="2">
        <f>L76*'75 empresas'!L88</f>
        <v>-1.4144718309859161</v>
      </c>
      <c r="AC76" s="2">
        <f>M76*'75 empresas'!M88</f>
        <v>-4.995505617977528</v>
      </c>
      <c r="AF76" s="2">
        <v>1</v>
      </c>
      <c r="AG76" s="2">
        <f t="shared" si="28"/>
        <v>1.1637426900584793</v>
      </c>
      <c r="AH76" s="2">
        <f t="shared" si="29"/>
        <v>1.5555555555555556</v>
      </c>
      <c r="AI76" s="2">
        <f t="shared" si="30"/>
        <v>1.1023391812865497</v>
      </c>
      <c r="AJ76" s="2">
        <f t="shared" si="31"/>
        <v>1.5204678362573099</v>
      </c>
      <c r="AK76" s="2">
        <f t="shared" si="32"/>
        <v>2.874269005847953</v>
      </c>
      <c r="AL76" s="2">
        <f t="shared" si="33"/>
        <v>1.7222222222222223</v>
      </c>
      <c r="AM76" s="2">
        <f t="shared" si="34"/>
        <v>1.845029239766082</v>
      </c>
      <c r="AN76" s="2">
        <f t="shared" si="35"/>
        <v>0.4736842105263159</v>
      </c>
      <c r="AO76" s="2">
        <f t="shared" si="36"/>
        <v>0.8304093567251464</v>
      </c>
      <c r="AP76" s="2">
        <f t="shared" si="37"/>
        <v>0.780701754385965</v>
      </c>
      <c r="AQ76" s="2">
        <f t="shared" si="38"/>
        <v>0.605263157894737</v>
      </c>
    </row>
    <row r="77" spans="1:43" ht="13.5">
      <c r="A77" s="2">
        <v>74</v>
      </c>
      <c r="B77" s="2" t="s">
        <v>86</v>
      </c>
      <c r="C77" s="4">
        <v>0.1483679525222552</v>
      </c>
      <c r="D77" s="4">
        <v>-0.38266384778012685</v>
      </c>
      <c r="E77" s="4">
        <v>-0.26940639269406397</v>
      </c>
      <c r="F77" s="4">
        <v>-0.690625</v>
      </c>
      <c r="G77" s="4">
        <v>1.358974358974359</v>
      </c>
      <c r="H77" s="4">
        <v>0.26086956521739113</v>
      </c>
      <c r="I77" s="4">
        <v>-0.39224137931034486</v>
      </c>
      <c r="J77" s="4">
        <v>-0.2836879432624113</v>
      </c>
      <c r="K77" s="4">
        <v>-0.008215735549971015</v>
      </c>
      <c r="L77" s="4">
        <v>-0.16109540980411263</v>
      </c>
      <c r="M77" s="4">
        <v>0.5356644981412642</v>
      </c>
      <c r="N77" s="13">
        <f t="shared" si="26"/>
        <v>-0.11369470949875515</v>
      </c>
      <c r="O77" s="4">
        <f t="shared" si="27"/>
        <v>0.5638188906267513</v>
      </c>
      <c r="P77" s="8">
        <v>0.16099005453226276</v>
      </c>
      <c r="Q77" s="4">
        <v>-0.010146862483311092</v>
      </c>
      <c r="S77" s="2">
        <f>C77*'75 empresas'!C89</f>
        <v>10.54005934718101</v>
      </c>
      <c r="T77" s="2">
        <f>D77*'75 empresas'!D89</f>
        <v>-26.82473572938689</v>
      </c>
      <c r="U77" s="2">
        <f>E77*'75 empresas'!E89</f>
        <v>-10.49068493150685</v>
      </c>
      <c r="V77" s="2">
        <f>F77*'75 empresas'!F89</f>
        <v>-14.917500000000002</v>
      </c>
      <c r="W77" s="2">
        <f>G77*'75 empresas'!G89</f>
        <v>6.618205128205129</v>
      </c>
      <c r="X77" s="2">
        <f>H77*'75 empresas'!H89</f>
        <v>2.979130434782607</v>
      </c>
      <c r="Y77" s="2">
        <f>I77*'75 empresas'!I89</f>
        <v>-6.675948275862069</v>
      </c>
      <c r="Z77" s="2">
        <f>J77*'75 empresas'!J89</f>
        <v>-2.930496453900709</v>
      </c>
      <c r="AA77" s="2">
        <f>K77*'75 empresas'!K89</f>
        <v>-0.08002126425671768</v>
      </c>
      <c r="AB77" s="2">
        <f>L77*'75 empresas'!L89</f>
        <v>-1.9959721274729556</v>
      </c>
      <c r="AC77" s="2">
        <f>M77*'75 empresas'!M89</f>
        <v>5.57626742565056</v>
      </c>
      <c r="AF77" s="2">
        <v>1</v>
      </c>
      <c r="AG77" s="2">
        <f t="shared" si="28"/>
        <v>1.1483679525222552</v>
      </c>
      <c r="AH77" s="2">
        <f t="shared" si="29"/>
        <v>0.708929053142703</v>
      </c>
      <c r="AI77" s="2">
        <f t="shared" si="30"/>
        <v>0.517939034259509</v>
      </c>
      <c r="AJ77" s="2">
        <f t="shared" si="31"/>
        <v>0.1602373887240356</v>
      </c>
      <c r="AK77" s="2">
        <f t="shared" si="32"/>
        <v>0.377995891349007</v>
      </c>
      <c r="AL77" s="2">
        <f t="shared" si="33"/>
        <v>0.4766035151791827</v>
      </c>
      <c r="AM77" s="2">
        <f t="shared" si="34"/>
        <v>0.2896598950011412</v>
      </c>
      <c r="AN77" s="2">
        <f t="shared" si="35"/>
        <v>0.20748687514266143</v>
      </c>
      <c r="AO77" s="2">
        <f t="shared" si="36"/>
        <v>0.20578221784639947</v>
      </c>
      <c r="AP77" s="2">
        <f t="shared" si="37"/>
        <v>0.17263164713203458</v>
      </c>
      <c r="AQ77" s="2">
        <f t="shared" si="38"/>
        <v>0.26510429175631567</v>
      </c>
    </row>
    <row r="78" spans="1:43" ht="13.5">
      <c r="A78" s="2">
        <v>75</v>
      </c>
      <c r="B78" s="2" t="s">
        <v>87</v>
      </c>
      <c r="C78" s="4">
        <v>0.440366972477064</v>
      </c>
      <c r="D78" s="4">
        <v>0.04140127388535042</v>
      </c>
      <c r="E78" s="4">
        <v>-0.05810397553516822</v>
      </c>
      <c r="F78" s="4">
        <v>-0.3928571428571429</v>
      </c>
      <c r="G78" s="4">
        <v>0.11764705882352944</v>
      </c>
      <c r="H78" s="4">
        <v>0.17703349282296665</v>
      </c>
      <c r="I78" s="4">
        <v>-0.4186991869918699</v>
      </c>
      <c r="J78" s="4">
        <v>-0.4895104895104896</v>
      </c>
      <c r="K78" s="4">
        <v>0.1643835616438356</v>
      </c>
      <c r="L78" s="4">
        <v>0.18823529411764706</v>
      </c>
      <c r="M78" s="4">
        <v>0.08910891089108919</v>
      </c>
      <c r="N78" s="13">
        <f t="shared" si="26"/>
        <v>-0.06028924101175337</v>
      </c>
      <c r="O78" s="4">
        <f t="shared" si="27"/>
        <v>0.29699306771726314</v>
      </c>
      <c r="P78" s="8">
        <v>0.45524942538022406</v>
      </c>
      <c r="Q78" s="4">
        <v>-0.3012820512820512</v>
      </c>
      <c r="S78" s="2">
        <f>C78*'75 empresas'!C90</f>
        <v>12.66055045871559</v>
      </c>
      <c r="T78" s="2">
        <f>D78*'75 empresas'!D90</f>
        <v>1.7107006369426794</v>
      </c>
      <c r="U78" s="2">
        <f>E78*'75 empresas'!E90</f>
        <v>-2.4990519877675847</v>
      </c>
      <c r="V78" s="2">
        <f>F78*'75 empresas'!F90</f>
        <v>-15.946071428571432</v>
      </c>
      <c r="W78" s="2">
        <f>G78*'75 empresas'!G90</f>
        <v>2.9000000000000004</v>
      </c>
      <c r="X78" s="2">
        <f>H78*'75 empresas'!H90</f>
        <v>4.877272727272731</v>
      </c>
      <c r="Y78" s="2">
        <f>I78*'75 empresas'!I90</f>
        <v>-13.557479674796749</v>
      </c>
      <c r="Z78" s="2">
        <f>J78*'75 empresas'!J90</f>
        <v>-9.251748251748252</v>
      </c>
      <c r="AA78" s="2">
        <f>K78*'75 empresas'!K90</f>
        <v>1.5863013698630137</v>
      </c>
      <c r="AB78" s="2">
        <f>L78*'75 empresas'!L90</f>
        <v>2.119529411764706</v>
      </c>
      <c r="AC78" s="2">
        <f>M78*'75 empresas'!M90</f>
        <v>1.1824752475247535</v>
      </c>
      <c r="AF78" s="2">
        <v>1</v>
      </c>
      <c r="AG78" s="2">
        <f t="shared" si="28"/>
        <v>1.440366972477064</v>
      </c>
      <c r="AH78" s="2">
        <f t="shared" si="29"/>
        <v>1.5</v>
      </c>
      <c r="AI78" s="2">
        <f t="shared" si="30"/>
        <v>1.4128440366972477</v>
      </c>
      <c r="AJ78" s="2">
        <f t="shared" si="31"/>
        <v>0.8577981651376146</v>
      </c>
      <c r="AK78" s="2">
        <f t="shared" si="32"/>
        <v>0.9587155963302753</v>
      </c>
      <c r="AL78" s="2">
        <f t="shared" si="33"/>
        <v>1.1284403669724772</v>
      </c>
      <c r="AM78" s="2">
        <f t="shared" si="34"/>
        <v>0.6559633027522936</v>
      </c>
      <c r="AN78" s="2">
        <f t="shared" si="35"/>
        <v>0.3348623853211009</v>
      </c>
      <c r="AO78" s="2">
        <f t="shared" si="36"/>
        <v>0.38990825688073394</v>
      </c>
      <c r="AP78" s="2">
        <f t="shared" si="37"/>
        <v>0.463302752293578</v>
      </c>
      <c r="AQ78" s="2">
        <f t="shared" si="38"/>
        <v>0.5045871559633028</v>
      </c>
    </row>
    <row r="79" spans="2:44" ht="12.75">
      <c r="B79" s="2" t="s">
        <v>90</v>
      </c>
      <c r="C79" s="20">
        <f aca="true" t="shared" si="39" ref="C79:M79">AVERAGE(C4:C78)</f>
        <v>0.5688532639616344</v>
      </c>
      <c r="D79" s="20">
        <f t="shared" si="39"/>
        <v>0.15213892503313783</v>
      </c>
      <c r="E79" s="20">
        <f t="shared" si="39"/>
        <v>0.13605475686120275</v>
      </c>
      <c r="F79" s="20">
        <f t="shared" si="39"/>
        <v>0.3847091810824493</v>
      </c>
      <c r="G79" s="20">
        <f t="shared" si="39"/>
        <v>0.64998815977343</v>
      </c>
      <c r="H79" s="20">
        <f t="shared" si="39"/>
        <v>0.4679879499030653</v>
      </c>
      <c r="I79" s="20">
        <f t="shared" si="39"/>
        <v>-0.06715598465794644</v>
      </c>
      <c r="J79" s="20">
        <f t="shared" si="39"/>
        <v>-0.05491073100524857</v>
      </c>
      <c r="K79" s="20">
        <f t="shared" si="39"/>
        <v>0.09373144160944813</v>
      </c>
      <c r="L79" s="20">
        <f t="shared" si="39"/>
        <v>-0.0270996418355017</v>
      </c>
      <c r="M79" s="20">
        <f t="shared" si="39"/>
        <v>0.3420165194845262</v>
      </c>
      <c r="N79" s="13">
        <f t="shared" si="26"/>
        <v>0.21696707480565847</v>
      </c>
      <c r="O79" s="13">
        <f>((1+D79)*(1+E79)*(1+F79)*(1+G79)*(1+H79)*(1+I79)*(1+J79)*(1+K79)*(1+L79)*(1+M79)*(1+N79))^(1/11)-1</f>
        <v>0.18918997076752397</v>
      </c>
      <c r="P79" s="13">
        <f>((1+E79)*(1+F79)*(1+G79)*(1+H79)*(1+I79)*(1+J79)*(1+K79)*(1+L79)*(1+M79)*(1+N79)*(1+O79))^(1/11)-1</f>
        <v>0.19261676348736256</v>
      </c>
      <c r="Q79" s="7">
        <f>AVERAGE(Q4:Q78)</f>
        <v>-0.2141607075915336</v>
      </c>
      <c r="S79" s="15">
        <f>SUM(S4:S78)/'75 empresas'!C91</f>
        <v>0.582899310642881</v>
      </c>
      <c r="T79" s="15">
        <f>SUM(T4:T78)/'75 empresas'!D91</f>
        <v>-0.09153776142568253</v>
      </c>
      <c r="U79" s="15">
        <f>SUM(U4:U78)/'75 empresas'!E91</f>
        <v>0.22148964908916347</v>
      </c>
      <c r="V79" s="15">
        <f>SUM(V4:V78)/'75 empresas'!F91</f>
        <v>0.4597087490865778</v>
      </c>
      <c r="W79" s="15">
        <f>SUM(W4:W78)/'75 empresas'!G91</f>
        <v>0.4350707431892883</v>
      </c>
      <c r="X79" s="15">
        <f>SUM(X4:X78)/'75 empresas'!H91</f>
        <v>0.39576591580142345</v>
      </c>
      <c r="Y79" s="15">
        <f>SUM(Y4:Y78)/'75 empresas'!I91</f>
        <v>0.20073876559296758</v>
      </c>
      <c r="Z79" s="15">
        <f>SUM(Z4:Z78)/'75 empresas'!J91</f>
        <v>-0.09872030538516298</v>
      </c>
      <c r="AA79" s="15">
        <f>SUM(AA4:AA78)/'75 empresas'!K91</f>
        <v>-0.05013825999378057</v>
      </c>
      <c r="AB79" s="15">
        <f>SUM(AB4:AB78)/'75 empresas'!L91</f>
        <v>-0.23642320185515234</v>
      </c>
      <c r="AC79" s="15">
        <f>SUM(AC4:AC78)/'75 empresas'!M91</f>
        <v>0.33969180806434307</v>
      </c>
      <c r="AD79" s="13">
        <f>((1+S79)*(1+T79)*(1+U79)*(1+V79)*(1+W79)*(1+X79)*(1+Y79)*(1+Z79)*(1+AA79)*(1+AB79)*(1+AC79))^(1/11)-1</f>
        <v>0.1656935213147661</v>
      </c>
      <c r="AF79" s="2">
        <f>SUM(AF4:AF78)</f>
        <v>75</v>
      </c>
      <c r="AG79" s="2">
        <f aca="true" t="shared" si="40" ref="AG79:AQ79">SUM(AG4:AG78)</f>
        <v>117.66399479712253</v>
      </c>
      <c r="AH79" s="2">
        <f t="shared" si="40"/>
        <v>127.67146714414417</v>
      </c>
      <c r="AI79" s="2">
        <f t="shared" si="40"/>
        <v>133.2748170174018</v>
      </c>
      <c r="AJ79" s="2">
        <f t="shared" si="40"/>
        <v>189.79018706289017</v>
      </c>
      <c r="AK79" s="2">
        <f t="shared" si="40"/>
        <v>298.46347671554895</v>
      </c>
      <c r="AL79" s="2">
        <f t="shared" si="40"/>
        <v>417.7737865627621</v>
      </c>
      <c r="AM79" s="2">
        <f t="shared" si="40"/>
        <v>369.66508098301114</v>
      </c>
      <c r="AN79" s="2">
        <f t="shared" si="40"/>
        <v>347.71923647136526</v>
      </c>
      <c r="AO79" s="2">
        <f t="shared" si="40"/>
        <v>353.175538387533</v>
      </c>
      <c r="AP79" s="2">
        <f t="shared" si="40"/>
        <v>325.0602181852841</v>
      </c>
      <c r="AQ79" s="2">
        <f t="shared" si="40"/>
        <v>427.11051602542676</v>
      </c>
      <c r="AR79" s="7">
        <f>(AQ79/AF79)^(1/11)-1</f>
        <v>0.17133173327937667</v>
      </c>
    </row>
    <row r="80" spans="33:44" ht="12.75">
      <c r="AG80" s="20">
        <f>AG79/AF79-1</f>
        <v>0.5688532639616337</v>
      </c>
      <c r="AH80" s="20">
        <f aca="true" t="shared" si="41" ref="AH80:AQ80">AH79/AG79-1</f>
        <v>0.0850512713279592</v>
      </c>
      <c r="AI80" s="20">
        <f t="shared" si="41"/>
        <v>0.04388881868907579</v>
      </c>
      <c r="AJ80" s="20">
        <f t="shared" si="41"/>
        <v>0.4240513797749885</v>
      </c>
      <c r="AK80" s="20">
        <f t="shared" si="41"/>
        <v>0.5725969889931561</v>
      </c>
      <c r="AL80" s="20">
        <f t="shared" si="41"/>
        <v>0.3997484421215196</v>
      </c>
      <c r="AM80" s="20">
        <f t="shared" si="41"/>
        <v>-0.11515491667288602</v>
      </c>
      <c r="AN80" s="20">
        <f t="shared" si="41"/>
        <v>-0.059366831330910697</v>
      </c>
      <c r="AO80" s="20">
        <f t="shared" si="41"/>
        <v>0.015691688419478655</v>
      </c>
      <c r="AP80" s="20">
        <f t="shared" si="41"/>
        <v>-0.0796072126926256</v>
      </c>
      <c r="AQ80" s="20">
        <f t="shared" si="41"/>
        <v>0.31394274700810687</v>
      </c>
      <c r="AR80" s="13">
        <f>((1+AG80)*(1+AH80)*(1+AI80)*(1+AJ80)*(1+AK80)*(1+AL80)*(1+AM80)*(1+AN80)*(1+AO80)*(1+AP80)*(1+AQ80))^(1/11)-1</f>
        <v>0.17133173327937667</v>
      </c>
    </row>
    <row r="81" spans="2:17" ht="12.75">
      <c r="B81" s="2" t="s">
        <v>98</v>
      </c>
      <c r="C81" s="20">
        <v>0.6100110235577509</v>
      </c>
      <c r="D81" s="20">
        <v>-0.1165998884211612</v>
      </c>
      <c r="E81" s="20">
        <v>0.22384889195085456</v>
      </c>
      <c r="F81" s="20">
        <v>0.47051648918703015</v>
      </c>
      <c r="G81" s="20">
        <v>0.44463585032060404</v>
      </c>
      <c r="H81" s="20">
        <v>0.3830738655183836</v>
      </c>
      <c r="I81" s="20">
        <v>0.20362431644912626</v>
      </c>
      <c r="J81" s="20">
        <v>-0.20535643222879663</v>
      </c>
      <c r="K81" s="20">
        <v>-0.06056255738252325</v>
      </c>
      <c r="L81" s="20">
        <v>-0.26502834195141844</v>
      </c>
      <c r="M81" s="20">
        <v>0.32186902232016124</v>
      </c>
      <c r="N81" s="13">
        <f>((1+C81)*(1+D81)*(1+E81)*(1+F81)*(1+G81)*(1+H81)*(1+I81)*(1+J81)*(1+K81)*(1+L81)*(1+M81))^(1/11)-1</f>
        <v>0.1456995022536698</v>
      </c>
      <c r="O81" s="13">
        <f>((1+D81)*(1+E81)*(1+F81)*(1+G81)*(1+H81)*(1+I81)*(1+J81)*(1+K81)*(1+L81)*(1+M81)*(1+N81))^(1/11)-1</f>
        <v>0.11080587380285123</v>
      </c>
      <c r="Q81" s="7">
        <v>-0.057735986516739723</v>
      </c>
    </row>
    <row r="83" spans="2:14" ht="11.25">
      <c r="B83" s="2" t="s">
        <v>100</v>
      </c>
      <c r="C83" s="14">
        <f aca="true" t="shared" si="42" ref="C83:N83">MAX(C4:C81)</f>
        <v>2.5714285714285716</v>
      </c>
      <c r="D83" s="14">
        <f t="shared" si="42"/>
        <v>3.4074074074074074</v>
      </c>
      <c r="E83" s="14">
        <f t="shared" si="42"/>
        <v>6.444444444444445</v>
      </c>
      <c r="F83" s="14">
        <f t="shared" si="42"/>
        <v>2.552631578947368</v>
      </c>
      <c r="G83" s="14">
        <f t="shared" si="42"/>
        <v>4.449541284403669</v>
      </c>
      <c r="H83" s="14">
        <f t="shared" si="42"/>
        <v>5.03096539162113</v>
      </c>
      <c r="I83" s="14">
        <f t="shared" si="42"/>
        <v>1.208469055374593</v>
      </c>
      <c r="J83" s="14">
        <f t="shared" si="42"/>
        <v>0.541297935103245</v>
      </c>
      <c r="K83" s="14">
        <f t="shared" si="42"/>
        <v>0.8710407239819005</v>
      </c>
      <c r="L83" s="14">
        <f t="shared" si="42"/>
        <v>1.375886524822695</v>
      </c>
      <c r="M83" s="14">
        <f t="shared" si="42"/>
        <v>2.0416666666666665</v>
      </c>
      <c r="N83" s="14">
        <f t="shared" si="42"/>
        <v>0.3187921082734213</v>
      </c>
    </row>
    <row r="84" spans="2:14" ht="11.25">
      <c r="B84" s="2" t="s">
        <v>101</v>
      </c>
      <c r="C84" s="14">
        <f aca="true" t="shared" si="43" ref="C84:N84">MIN(C4:C82)</f>
        <v>-0.65</v>
      </c>
      <c r="D84" s="14">
        <f t="shared" si="43"/>
        <v>-0.7024442082890542</v>
      </c>
      <c r="E84" s="14">
        <f t="shared" si="43"/>
        <v>-0.5262337662337662</v>
      </c>
      <c r="F84" s="14">
        <f t="shared" si="43"/>
        <v>-0.690625</v>
      </c>
      <c r="G84" s="14">
        <f t="shared" si="43"/>
        <v>-0.4481382978723405</v>
      </c>
      <c r="H84" s="14">
        <f t="shared" si="43"/>
        <v>-0.4008138351983723</v>
      </c>
      <c r="I84" s="14">
        <f t="shared" si="43"/>
        <v>-0.5229759299781183</v>
      </c>
      <c r="J84" s="14">
        <f t="shared" si="43"/>
        <v>-0.7432646592709984</v>
      </c>
      <c r="K84" s="14">
        <f t="shared" si="43"/>
        <v>-0.6014492753623188</v>
      </c>
      <c r="L84" s="14">
        <f t="shared" si="43"/>
        <v>-0.8770438194898627</v>
      </c>
      <c r="M84" s="14">
        <f t="shared" si="43"/>
        <v>-0.2247191011235955</v>
      </c>
      <c r="N84" s="14">
        <f t="shared" si="43"/>
        <v>-0.11369470949875515</v>
      </c>
    </row>
  </sheetData>
  <printOptions/>
  <pageMargins left="0.55" right="0.39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cp:lastPrinted>2004-01-15T15:45:38Z</cp:lastPrinted>
  <dcterms:created xsi:type="dcterms:W3CDTF">2004-01-12T17:53:01Z</dcterms:created>
  <dcterms:modified xsi:type="dcterms:W3CDTF">2004-03-05T19:14:36Z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-1201876344</vt:i4>
  </property>
  <property fmtid="{D5CDD505-2E9C-101B-9397-08002B2CF9AE}" pid="3" name="_EmailSubject">
    <vt:lpwstr>Cambiar estas tablas cap 15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262922940</vt:i4>
  </property>
</Properties>
</file>