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15.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<sst xmlns="http://schemas.openxmlformats.org/spreadsheetml/2006/main" count="12" uniqueCount="12">
  <si>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 IBEX 35</t>
  </si>
  <si>
    <t>Rentabilidad exigida acciones</t>
  </si>
  <si>
    <t>Prima de riesgo</t>
  </si>
  <si>
    <t>(Millones de euros)</t>
  </si>
  <si>
    <t>IBEX 35</t>
  </si>
  <si>
    <t>media</t>
  </si>
  <si>
    <t>IBEX + div</t>
  </si>
  <si>
    <t>Div IBEX</t>
  </si>
  <si>
    <t>Tipos de interés 10 años a fin de año</t>
  </si>
  <si>
    <t>Dic92 - Dic03</t>
  </si>
  <si>
    <t>Rentabilidad accionistas (IBEX + dividendos)</t>
  </si>
  <si>
    <t>Rentabilidad IBEX 35 (sin dividendos)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</si>
</sst>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name val="Arial Narrow"/>
      <family val="2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80" fontId="5" fillId="0" borderId="6" xfId="21" applyNumberFormat="1" applyFont="1" applyBorder="1" applyAlignment="1">
      <alignment/>
    </xf>
    <xf numFmtId="180" fontId="5" fillId="0" borderId="7" xfId="21" applyNumberFormat="1" applyFont="1" applyBorder="1" applyAlignment="1">
      <alignment/>
    </xf>
    <xf numFmtId="180" fontId="5" fillId="0" borderId="4" xfId="21" applyNumberFormat="1" applyFont="1" applyBorder="1" applyAlignment="1">
      <alignment/>
    </xf>
    <xf numFmtId="180" fontId="5" fillId="0" borderId="0" xfId="21" applyNumberFormat="1" applyFont="1" applyBorder="1" applyAlignment="1">
      <alignment/>
    </xf>
    <xf numFmtId="180" fontId="5" fillId="0" borderId="3" xfId="21" applyNumberFormat="1" applyFont="1" applyBorder="1" applyAlignment="1">
      <alignment/>
    </xf>
    <xf numFmtId="180" fontId="5" fillId="0" borderId="0" xfId="21" applyNumberFormat="1" applyFont="1" applyAlignment="1">
      <alignment/>
    </xf>
    <xf numFmtId="0" fontId="5" fillId="0" borderId="8" xfId="0" applyFont="1" applyBorder="1" applyAlignment="1">
      <alignment/>
    </xf>
    <xf numFmtId="0" fontId="9" fillId="0" borderId="0" xfId="0" applyFont="1" applyAlignment="1">
      <alignment/>
    </xf>
    <xf numFmtId="180" fontId="5" fillId="0" borderId="1" xfId="21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9" xfId="0" applyFont="1" applyBorder="1" applyAlignment="1">
      <alignment horizontal="right"/>
    </xf>
    <xf numFmtId="180" fontId="5" fillId="0" borderId="10" xfId="21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80" fontId="5" fillId="0" borderId="13" xfId="21" applyNumberFormat="1" applyFont="1" applyBorder="1" applyAlignment="1">
      <alignment/>
    </xf>
    <xf numFmtId="180" fontId="5" fillId="0" borderId="14" xfId="21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180" fontId="5" fillId="0" borderId="15" xfId="21" applyNumberFormat="1" applyFont="1" applyBorder="1" applyAlignment="1">
      <alignment/>
    </xf>
    <xf numFmtId="180" fontId="5" fillId="0" borderId="16" xfId="21" applyNumberFormat="1" applyFont="1" applyBorder="1" applyAlignment="1">
      <alignment/>
    </xf>
    <xf numFmtId="180" fontId="5" fillId="0" borderId="17" xfId="21" applyNumberFormat="1" applyFont="1" applyBorder="1" applyAlignment="1">
      <alignment/>
    </xf>
    <xf numFmtId="180" fontId="5" fillId="0" borderId="18" xfId="21" applyNumberFormat="1" applyFont="1" applyBorder="1" applyAlignment="1">
      <alignment/>
    </xf>
    <xf numFmtId="180" fontId="10" fillId="0" borderId="19" xfId="21" applyNumberFormat="1" applyFont="1" applyBorder="1" applyAlignment="1">
      <alignment/>
    </xf>
    <xf numFmtId="180" fontId="10" fillId="0" borderId="20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workbookViewId="0" topLeftCell="A1">
      <selection activeCell="A24" sqref="A24"/>
    </sheetView>
  </sheetViews>
  <sheetFormatPr defaultColWidth="9.00390625" defaultRowHeight="12"/>
  <cols>
    <col min="1" max="1" width="29.25390625" style="2" customWidth="1"/>
    <col min="2" max="11" width="5.375" style="2" customWidth="1"/>
    <col min="12" max="12" width="6.625" style="2" customWidth="1"/>
    <col min="13" max="13" width="6.125" style="2" customWidth="1"/>
    <col min="14" max="14" width="9.00390625" style="3" customWidth="1"/>
    <col min="15" max="15" width="6.875" style="2" customWidth="1"/>
    <col min="16" max="16384" width="11.375" style="2" customWidth="1"/>
  </cols>
  <sheetData>
    <row r="2" ht="14.25" thickBot="1">
      <c r="E2" s="19" t="s">
        <v>4</v>
      </c>
    </row>
    <row r="3" spans="1:15" s="6" customFormat="1" ht="12.75">
      <c r="A3" s="4" t="s">
        <v>3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5">
        <v>2001</v>
      </c>
      <c r="L3" s="5">
        <v>2002</v>
      </c>
      <c r="M3" s="23">
        <v>2003</v>
      </c>
      <c r="N3" s="26" t="s">
        <v>9</v>
      </c>
      <c r="O3" s="27" t="s">
        <v>5</v>
      </c>
    </row>
    <row r="4" spans="1:17" ht="12.75">
      <c r="A4" s="1" t="s">
        <v>10</v>
      </c>
      <c r="B4" s="20"/>
      <c r="C4" s="20">
        <v>0.6100110235577509</v>
      </c>
      <c r="D4" s="20">
        <v>-0.1165998884211612</v>
      </c>
      <c r="E4" s="20">
        <v>0.22384889195085456</v>
      </c>
      <c r="F4" s="20">
        <v>0.47051648918703015</v>
      </c>
      <c r="G4" s="20">
        <v>0.44463585032060404</v>
      </c>
      <c r="H4" s="20">
        <v>0.3830738655183836</v>
      </c>
      <c r="I4" s="20">
        <v>0.20362431644912626</v>
      </c>
      <c r="J4" s="20">
        <v>-0.20535643222879663</v>
      </c>
      <c r="K4" s="20">
        <v>-0.06056255738252325</v>
      </c>
      <c r="L4" s="20">
        <v>-0.26502834195141844</v>
      </c>
      <c r="M4" s="24">
        <v>0.32186902232016124</v>
      </c>
      <c r="N4" s="34">
        <f>(1+C4)*(1+D4)*(1+E4)*(1+F4)*(1+G4)*(1+H4)*(1+I4)*(1+J4)*(1+K4)*(1+L4)*(1+M4)-1</f>
        <v>3.464552851933697</v>
      </c>
      <c r="O4" s="35">
        <f>((1+C4)*(1+D4)*(1+E4)*(1+F4)*(1+G4)*(1+H4)*(1+I4)*(1+J4)*(1+K4)*(1+L4)*(1+M4))^(1/11)-1</f>
        <v>0.1456995022536698</v>
      </c>
      <c r="P4" s="17">
        <f>(1+C4)*(1+D4)*(1+E4)*(1+F4)*(1+G4)*(1+H4)*(1+I4)*(1+J4)*(1+K4)*(1+L4)*(1+M4)-1</f>
        <v>3.464552851933697</v>
      </c>
      <c r="Q4" s="2" t="s">
        <v>6</v>
      </c>
    </row>
    <row r="5" spans="1:15" ht="12.75">
      <c r="A5" s="21"/>
      <c r="B5" s="11"/>
      <c r="C5" s="7"/>
      <c r="D5" s="11"/>
      <c r="E5" s="7"/>
      <c r="F5" s="11"/>
      <c r="G5" s="7"/>
      <c r="H5" s="11"/>
      <c r="I5" s="7"/>
      <c r="J5" s="11"/>
      <c r="K5" s="7"/>
      <c r="L5" s="11"/>
      <c r="M5" s="9"/>
      <c r="N5" s="31"/>
      <c r="O5" s="30"/>
    </row>
    <row r="6" spans="1:16" ht="12.75">
      <c r="A6" s="11" t="s">
        <v>8</v>
      </c>
      <c r="B6" s="14">
        <v>0.1248</v>
      </c>
      <c r="C6" s="14">
        <v>0.0812</v>
      </c>
      <c r="D6" s="14">
        <v>0.1186</v>
      </c>
      <c r="E6" s="14">
        <v>0.097</v>
      </c>
      <c r="F6" s="14">
        <v>0.0686</v>
      </c>
      <c r="G6" s="14">
        <v>0.0563</v>
      </c>
      <c r="H6" s="14">
        <v>0.0399</v>
      </c>
      <c r="I6" s="14">
        <v>0.05558</v>
      </c>
      <c r="J6" s="14">
        <v>0.0518</v>
      </c>
      <c r="K6" s="14">
        <v>0.051334</v>
      </c>
      <c r="L6" s="14">
        <v>0.042892</v>
      </c>
      <c r="N6" s="28">
        <f>(1+C6)*(1+D6)*(1+E6)*(1+F6)*(1+G6)*(1+H6)*(1+I6)*(1+J6)*(1+K6)*(1+L6)*(1+B6)-1</f>
        <v>1.132363206938599</v>
      </c>
      <c r="O6" s="29">
        <f>((1+B6)*(1+C6)*(1+D6)*(1+E6)*(1+F6)*(1+G6)*(1+H6)*(1+I6)*(1+J6)*(1+K6)*(1+L6))^(1/11)-1</f>
        <v>0.07126390211953093</v>
      </c>
      <c r="P6" s="17">
        <f>(1+B6)*(1+C6)*(1+D6)*(1+E6)*(1+F6)*(1+G6)*(1+H6)*(1+I6)*(1+J6)*(1+K6)*(1+L6)-1</f>
        <v>1.1323632069385985</v>
      </c>
    </row>
    <row r="7" spans="1:16" ht="12.75">
      <c r="A7" s="11" t="s">
        <v>1</v>
      </c>
      <c r="B7" s="14"/>
      <c r="C7" s="15">
        <v>0.17975</v>
      </c>
      <c r="D7" s="15">
        <v>0.12121000000000001</v>
      </c>
      <c r="E7" s="15">
        <v>0.17062</v>
      </c>
      <c r="F7" s="15">
        <v>0.14200000000000002</v>
      </c>
      <c r="G7" s="15">
        <v>0.10855999999999999</v>
      </c>
      <c r="H7" s="15">
        <v>0.09131</v>
      </c>
      <c r="I7" s="15">
        <v>0.06994</v>
      </c>
      <c r="J7" s="15">
        <v>0.09551</v>
      </c>
      <c r="K7" s="15">
        <v>0.091805</v>
      </c>
      <c r="L7" s="15">
        <v>0.091334</v>
      </c>
      <c r="M7" s="15">
        <v>0.082892</v>
      </c>
      <c r="N7" s="28">
        <f>(1+C7)*(1+D7)*(1+E7)*(1+F7)*(1+G7)*(1+H7)*(1+I7)*(1+J7)*(1+K7)*(1+L7)*(1+M7)-1</f>
        <v>2.235415122474632</v>
      </c>
      <c r="O7" s="29">
        <f>((1+C7)*(1+D7)*(1+E7)*(1+F7)*(1+G7)*(1+H7)*(1+I7)*(1+J7)*(1+K7)*(1+L7)*(1+M7))^(1/11)-1</f>
        <v>0.11264667320566124</v>
      </c>
      <c r="P7" s="17">
        <f>(1+B7)*(1+C7)*(1+D7)*(1+E7)*(1+F7)*(1+G7)*(1+H7)*(1+I7)*(1+J7)*(1+K7)*(1+L7)*(1+M7)-1</f>
        <v>2.235415122474632</v>
      </c>
    </row>
    <row r="8" spans="1:16" ht="13.5" thickBot="1">
      <c r="A8" s="22" t="s">
        <v>2</v>
      </c>
      <c r="B8" s="16"/>
      <c r="C8" s="12">
        <f>C7-B6</f>
        <v>0.05495</v>
      </c>
      <c r="D8" s="13">
        <f>D7-C6</f>
        <v>0.04001000000000002</v>
      </c>
      <c r="E8" s="12">
        <f>E7-D6</f>
        <v>0.05202</v>
      </c>
      <c r="F8" s="13">
        <f>F7-E6</f>
        <v>0.04500000000000001</v>
      </c>
      <c r="G8" s="12">
        <f>G7-F6</f>
        <v>0.039959999999999996</v>
      </c>
      <c r="H8" s="13">
        <f>H7-G6</f>
        <v>0.03501</v>
      </c>
      <c r="I8" s="12">
        <f>I7-H6</f>
        <v>0.030040000000000004</v>
      </c>
      <c r="J8" s="13">
        <f>J7-I6</f>
        <v>0.03993</v>
      </c>
      <c r="K8" s="12">
        <f>K7-J6</f>
        <v>0.040005</v>
      </c>
      <c r="L8" s="13">
        <f>L7-K6</f>
        <v>0.04</v>
      </c>
      <c r="M8" s="16">
        <f>M7-L6</f>
        <v>0.039999999999999994</v>
      </c>
      <c r="N8" s="32">
        <f>(1+C8)*(1+D8)*(1+E8)*(1+F8)*(1+G8)*(1+H8)*(1+I8)*(1+J8)*(1+K8)*(1+L8)*(1+M8)-1</f>
        <v>0.5643400441855646</v>
      </c>
      <c r="O8" s="33">
        <f>((1+C8)*(1+D8)*(1+E8)*(1+F8)*(1+G8)*(1+H8)*(1+I8)*(1+J8)*(1+K8)*(1+L8)*(1+M8))^(1/11)-1</f>
        <v>0.04151725487596725</v>
      </c>
      <c r="P8" s="17">
        <f>(1+B8)*(1+C8)*(1+D8)*(1+E8)*(1+F8)*(1+G8)*(1+H8)*(1+I8)*(1+J8)*(1+K8)*(1+L8)*(1+M8)-1</f>
        <v>0.5643400441855646</v>
      </c>
    </row>
    <row r="9" spans="1:1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25"/>
      <c r="N9" s="31"/>
      <c r="O9" s="30"/>
    </row>
    <row r="10" spans="1:15" ht="12.75">
      <c r="A10" s="9" t="s">
        <v>0</v>
      </c>
      <c r="B10" s="10">
        <v>2344.57</v>
      </c>
      <c r="C10" s="10">
        <v>3615.22</v>
      </c>
      <c r="D10" s="10">
        <v>3087.68</v>
      </c>
      <c r="E10" s="10">
        <v>3630.76</v>
      </c>
      <c r="F10" s="10">
        <v>5144.77</v>
      </c>
      <c r="G10" s="10">
        <v>7255.4</v>
      </c>
      <c r="H10" s="10">
        <v>9836.6</v>
      </c>
      <c r="I10" s="10">
        <v>11641.4</v>
      </c>
      <c r="J10" s="10">
        <v>9109.8</v>
      </c>
      <c r="K10" s="10">
        <v>8397.6</v>
      </c>
      <c r="L10" s="10">
        <v>6036.9</v>
      </c>
      <c r="M10" s="10">
        <v>7737.2</v>
      </c>
      <c r="N10" s="31"/>
      <c r="O10" s="30"/>
    </row>
    <row r="11" spans="1:16" ht="13.5" thickBot="1">
      <c r="A11" s="8" t="s">
        <v>11</v>
      </c>
      <c r="B11" s="12"/>
      <c r="C11" s="13">
        <f aca="true" t="shared" si="0" ref="C11:K11">C10/B10-1</f>
        <v>0.5419543882247062</v>
      </c>
      <c r="D11" s="12">
        <f t="shared" si="0"/>
        <v>-0.14592196325534823</v>
      </c>
      <c r="E11" s="13">
        <f t="shared" si="0"/>
        <v>0.17588610218675527</v>
      </c>
      <c r="F11" s="12">
        <f t="shared" si="0"/>
        <v>0.41699533981866055</v>
      </c>
      <c r="G11" s="13">
        <f t="shared" si="0"/>
        <v>0.4102476884292201</v>
      </c>
      <c r="H11" s="12">
        <f t="shared" si="0"/>
        <v>0.3557626044049951</v>
      </c>
      <c r="I11" s="13">
        <f t="shared" si="0"/>
        <v>0.1834780310269808</v>
      </c>
      <c r="J11" s="12">
        <f t="shared" si="0"/>
        <v>-0.2174652533200474</v>
      </c>
      <c r="K11" s="13">
        <f t="shared" si="0"/>
        <v>-0.0781795429098332</v>
      </c>
      <c r="L11" s="13">
        <f>L10/K10-1</f>
        <v>-0.28111603315232936</v>
      </c>
      <c r="M11" s="13">
        <f>M10/L10-1</f>
        <v>0.2816511785850355</v>
      </c>
      <c r="N11" s="32">
        <f>(1+C11)*(1+D11)*(1+E11)*(1+F11)*(1+G11)*(1+H11)*(1+I11)*(1+J11)*(1+K11)*(1+L11)*(1+M11)-1</f>
        <v>2.3000507555756498</v>
      </c>
      <c r="O11" s="33">
        <f>((1+C11)*(1+D11)*(1+E11)*(1+F11)*(1+G11)*(1+H11)*(1+I11)*(1+J11)*(1+K11)*(1+L11)*(1+M11))^(1/11)-1</f>
        <v>0.1146492756446964</v>
      </c>
      <c r="P11" s="17">
        <f>(1+B11)*(1+C11)*(1+D11)*(1+E11)*(1+F11)*(1+G11)*(1+H11)*(1+I11)*(1+J11)*(1+K11)*(1+L11)*(1+M11)-1</f>
        <v>2.3000507555756498</v>
      </c>
    </row>
    <row r="12" spans="1:15" ht="13.5" thickBot="1">
      <c r="A12" s="18" t="s">
        <v>7</v>
      </c>
      <c r="B12" s="36"/>
      <c r="C12" s="36">
        <f>C4-C11</f>
        <v>0.06805663533304473</v>
      </c>
      <c r="D12" s="36">
        <f>D4-D11</f>
        <v>0.02932207483418703</v>
      </c>
      <c r="E12" s="36">
        <f>E4-E11</f>
        <v>0.04796278976409929</v>
      </c>
      <c r="F12" s="36">
        <f>F4-F11</f>
        <v>0.0535211493683696</v>
      </c>
      <c r="G12" s="36">
        <f>G4-G11</f>
        <v>0.03438816189138394</v>
      </c>
      <c r="H12" s="36">
        <f>H4-H11</f>
        <v>0.027311261113388552</v>
      </c>
      <c r="I12" s="36">
        <f>I4-I11</f>
        <v>0.02014628542214547</v>
      </c>
      <c r="J12" s="36">
        <f>J4-J11</f>
        <v>0.012108821091250777</v>
      </c>
      <c r="K12" s="36">
        <f>K4-K11</f>
        <v>0.017616985527309947</v>
      </c>
      <c r="L12" s="36">
        <f>L4-L11</f>
        <v>0.016087691200910914</v>
      </c>
      <c r="M12" s="37">
        <f>M4-M11</f>
        <v>0.04021784373512571</v>
      </c>
      <c r="N12" s="32">
        <f>(1+C12)*(1+D12)*(1+E12)*(1+F12)*(1+G12)*(1+H12)*(1+I12)*(1+J12)*(1+K12)*(1+L12)*(1+M12)-1</f>
        <v>0.4323520697998957</v>
      </c>
      <c r="O12" s="33">
        <f>((1+C12)*(1+D12)*(1+E12)*(1+F12)*(1+G12)*(1+H12)*(1+I12)*(1+J12)*(1+K12)*(1+L12)*(1+M12))^(1/11)-1</f>
        <v>0.03320462991895323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dcterms:created xsi:type="dcterms:W3CDTF">2003-02-28T09:53:47Z</dcterms:created>
  <dcterms:modified xsi:type="dcterms:W3CDTF">2004-03-09T11:55:37Z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1916580502</vt:i4>
  </property>
  <property fmtid="{D5CDD505-2E9C-101B-9397-08002B2CF9AE}" pid="4" name="_EmailSubje">
    <vt:lpwstr>Cambiar estas tablas cap 13 y 15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