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RESULTADOS" sheetId="1" r:id="rId1"/>
    <sheet name="Sheet1" sheetId="2" r:id="rId2"/>
    <sheet name="Sheet2" sheetId="3" r:id="rId3"/>
    <sheet name="Gráfico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<sst xmlns="http://schemas.openxmlformats.org/spreadsheetml/2006/main" count="3008" uniqueCount="111">
  <si>
    <t>Name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</si>
  <si>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</si>
  <si>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</si>
  <si>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</si>
  <si>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</si>
  <si>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</si>
  <si>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</si>
  <si>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</si>
  <si>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</si>
  <si>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</si>
  <si>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</si>
  <si>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</si>
  <si>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</si>
  <si>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</si>
  <si>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</si>
  <si>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</si>
  <si>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</si>
  <si>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</si>
  <si>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</si>
  <si>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</si>
  <si>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</si>
  <si>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</si>
  <si>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</si>
  <si>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</si>
  <si>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</si>
  <si>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</si>
  <si>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</si>
  <si>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</si>
  <si>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</si>
  <si>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</si>
  <si>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</si>
  <si>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</si>
  <si>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</si>
  <si>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</si>
  <si>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</si>
  <si>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</si>
  <si>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</si>
  <si>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</si>
  <si>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</si>
  <si>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</si>
  <si>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</si>
  <si>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</si>
  <si>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</si>
  <si>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</si>
  <si>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</si>
  <si>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</si>
  <si>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</si>
  <si>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</si>
  <si>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</si>
  <si>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</si>
  <si>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</si>
  <si>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</si>
  <si>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</si>
  <si>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</si>
  <si>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</si>
  <si>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</si>
  <si>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</si>
  <si>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</si>
  <si>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</si>
  <si>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</si>
  <si>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</si>
  <si>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Grupo Inmocaral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</si>
  <si>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</si>
  <si>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</si>
  <si>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</si>
  <si>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</si>
  <si>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</si>
  <si>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</si>
  <si>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</si>
  <si>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</si>
  <si>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</si>
  <si>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</si>
  <si>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</si>
  <si>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</si>
  <si>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</si>
  <si>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</si>
  <si>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</si>
  <si>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</si>
  <si>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</si>
  <si>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</si>
  <si>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</si>
  <si>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</si>
  <si>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</si>
  <si>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</si>
  <si>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</si>
  <si>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</si>
  <si>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</si>
  <si>
    <t>Rentabilidad por tamaño (ponderada por capitalización)</t>
  </si>
  <si>
    <t>15 Mayores</t>
  </si>
  <si>
    <t>15 intermedias-grandes</t>
  </si>
  <si>
    <t>15 intermedias</t>
  </si>
  <si>
    <t>15 intermedias-pequeñas</t>
  </si>
  <si>
    <t>15 pequeñas</t>
  </si>
  <si>
    <t>Media</t>
  </si>
  <si>
    <t>Capitalización sobre el total de las 75 empresas</t>
  </si>
  <si>
    <t>volat.</t>
  </si>
  <si>
    <t>Rentabilidad por tamaño (sin ponderar por capitalización)</t>
  </si>
  <si>
    <t>75 empresas</t>
  </si>
  <si>
    <t>Yo</t>
  </si>
  <si>
    <t>YO</t>
  </si>
  <si>
    <t>30 grandes</t>
  </si>
  <si>
    <t>30 pequeñas</t>
  </si>
  <si>
    <t>45 pequeñas</t>
  </si>
  <si>
    <t>60 pequeñas</t>
  </si>
  <si>
    <t>45 intermedias</t>
  </si>
  <si>
    <t>Rent</t>
  </si>
  <si>
    <t>Tamaño</t>
  </si>
  <si>
    <t>log (capitalización)</t>
  </si>
  <si>
    <t>Ln(Cap)</t>
  </si>
  <si>
    <t>media</t>
  </si>
  <si>
    <t>promedio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</si>
</sst>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10">
    <font>
      <sz val="10"/>
      <name val="Arial"/>
      <family val="0"/>
    </font>
    <font>
      <sz val="8"/>
      <name val="Times"/>
      <family val="1"/>
    </font>
    <font>
      <b/>
      <sz val="8"/>
      <name val="Times"/>
      <family val="1"/>
    </font>
    <font>
      <sz val="8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9" fontId="2" fillId="0" borderId="0" xfId="21" applyFont="1" applyAlignment="1">
      <alignment/>
    </xf>
    <xf numFmtId="3" fontId="2" fillId="0" borderId="0" xfId="0" applyNumberFormat="1" applyFont="1" applyAlignment="1">
      <alignment/>
    </xf>
    <xf numFmtId="0" fontId="1" fillId="0" borderId="0" xfId="21" applyNumberFormat="1" applyFont="1" applyAlignment="1">
      <alignment/>
    </xf>
    <xf numFmtId="3" fontId="1" fillId="0" borderId="0" xfId="21" applyNumberFormat="1" applyFont="1" applyAlignment="1">
      <alignment/>
    </xf>
    <xf numFmtId="3" fontId="0" fillId="0" borderId="0" xfId="0" applyNumberFormat="1" applyAlignment="1">
      <alignment/>
    </xf>
    <xf numFmtId="9" fontId="2" fillId="0" borderId="1" xfId="21" applyFont="1" applyBorder="1" applyAlignment="1">
      <alignment/>
    </xf>
    <xf numFmtId="9" fontId="1" fillId="0" borderId="1" xfId="21" applyFont="1" applyBorder="1" applyAlignment="1">
      <alignment/>
    </xf>
    <xf numFmtId="9" fontId="2" fillId="0" borderId="2" xfId="21" applyFont="1" applyBorder="1" applyAlignment="1">
      <alignment/>
    </xf>
    <xf numFmtId="9" fontId="2" fillId="0" borderId="3" xfId="21" applyFont="1" applyBorder="1" applyAlignment="1">
      <alignment/>
    </xf>
    <xf numFmtId="9" fontId="2" fillId="0" borderId="4" xfId="21" applyFont="1" applyBorder="1" applyAlignment="1">
      <alignment/>
    </xf>
    <xf numFmtId="0" fontId="4" fillId="0" borderId="0" xfId="0" applyFont="1" applyAlignment="1">
      <alignment/>
    </xf>
    <xf numFmtId="9" fontId="4" fillId="0" borderId="0" xfId="21" applyFont="1" applyAlignment="1">
      <alignment/>
    </xf>
    <xf numFmtId="0" fontId="4" fillId="0" borderId="5" xfId="0" applyFont="1" applyBorder="1" applyAlignment="1">
      <alignment/>
    </xf>
    <xf numFmtId="9" fontId="4" fillId="0" borderId="5" xfId="21" applyFont="1" applyBorder="1" applyAlignment="1">
      <alignment/>
    </xf>
    <xf numFmtId="172" fontId="4" fillId="0" borderId="5" xfId="21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9" fontId="4" fillId="0" borderId="5" xfId="21" applyNumberFormat="1" applyFont="1" applyBorder="1" applyAlignment="1">
      <alignment/>
    </xf>
    <xf numFmtId="0" fontId="4" fillId="0" borderId="6" xfId="0" applyFont="1" applyBorder="1" applyAlignment="1">
      <alignment/>
    </xf>
    <xf numFmtId="9" fontId="4" fillId="0" borderId="6" xfId="21" applyFont="1" applyBorder="1" applyAlignment="1">
      <alignment/>
    </xf>
    <xf numFmtId="0" fontId="4" fillId="0" borderId="7" xfId="0" applyFont="1" applyBorder="1" applyAlignment="1">
      <alignment/>
    </xf>
    <xf numFmtId="9" fontId="4" fillId="0" borderId="8" xfId="0" applyNumberFormat="1" applyFont="1" applyBorder="1" applyAlignment="1">
      <alignment/>
    </xf>
    <xf numFmtId="9" fontId="4" fillId="0" borderId="9" xfId="21" applyFont="1" applyBorder="1" applyAlignment="1">
      <alignment/>
    </xf>
    <xf numFmtId="9" fontId="4" fillId="0" borderId="8" xfId="21" applyFont="1" applyBorder="1" applyAlignment="1">
      <alignment/>
    </xf>
    <xf numFmtId="9" fontId="4" fillId="0" borderId="0" xfId="0" applyNumberFormat="1" applyFont="1" applyAlignment="1">
      <alignment/>
    </xf>
    <xf numFmtId="9" fontId="7" fillId="0" borderId="5" xfId="21" applyFont="1" applyBorder="1" applyAlignment="1">
      <alignment/>
    </xf>
    <xf numFmtId="10" fontId="4" fillId="0" borderId="0" xfId="0" applyNumberFormat="1" applyFont="1" applyAlignment="1">
      <alignment/>
    </xf>
    <xf numFmtId="9" fontId="1" fillId="0" borderId="0" xfId="21" applyNumberFormat="1" applyFont="1" applyAlignment="1">
      <alignment/>
    </xf>
    <xf numFmtId="9" fontId="1" fillId="0" borderId="3" xfId="21" applyFont="1" applyBorder="1" applyAlignment="1">
      <alignment/>
    </xf>
    <xf numFmtId="1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4" fillId="0" borderId="5" xfId="0" applyFont="1" applyBorder="1" applyAlignment="1">
      <alignment horizontal="center" vertical="center" wrapText="1"/>
    </xf>
    <xf numFmtId="9" fontId="4" fillId="0" borderId="7" xfId="21" applyFont="1" applyBorder="1" applyAlignment="1">
      <alignment horizontal="center" wrapText="1"/>
    </xf>
    <xf numFmtId="9" fontId="4" fillId="0" borderId="8" xfId="21" applyFont="1" applyBorder="1" applyAlignment="1">
      <alignment horizontal="center" wrapText="1"/>
    </xf>
    <xf numFmtId="9" fontId="4" fillId="0" borderId="9" xfId="21" applyFont="1" applyBorder="1" applyAlignment="1">
      <alignment horizontal="center" wrapText="1"/>
    </xf>
    <xf numFmtId="172" fontId="7" fillId="0" borderId="5" xfId="21" applyNumberFormat="1" applyFont="1" applyBorder="1" applyAlignment="1">
      <alignment/>
    </xf>
    <xf numFmtId="172" fontId="9" fillId="0" borderId="5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"/>
          <c:w val="0.91275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Gráfico!$C$3:$C$76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Gráfico!$B$3:$B$76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axId val="53252068"/>
        <c:axId val="9506565"/>
      </c:scatterChart>
      <c:valAx>
        <c:axId val="5325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Capitalización (millones de euros)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506565"/>
        <c:crosses val="autoZero"/>
        <c:crossBetween val="midCat"/>
        <c:dispUnits/>
      </c:valAx>
      <c:valAx>
        <c:axId val="950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52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13"/>
          <c:h val="0.8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Gráfico!$D$3:$D$76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Gráfico!$B$3:$B$76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axId val="18450222"/>
        <c:axId val="31834271"/>
      </c:scatterChart>
      <c:valAx>
        <c:axId val="1845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Ln(Capitalización en millones de euros)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834271"/>
        <c:crosses val="autoZero"/>
        <c:crossBetween val="midCat"/>
        <c:dispUnits/>
      </c:valAx>
      <c:valAx>
        <c:axId val="31834271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0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"/>
          <c:w val="0.9132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Gráfico!$U$3:$U$700</c:f>
              <c:numCache>
                <c:ptCount val="698"/>
                <c:pt idx="0">
                  <c:v>9.271067576766098</c:v>
                </c:pt>
                <c:pt idx="1">
                  <c:v>9.248613520947675</c:v>
                </c:pt>
                <c:pt idx="2">
                  <c:v>8.990130014639414</c:v>
                </c:pt>
                <c:pt idx="3">
                  <c:v>8.592506579621169</c:v>
                </c:pt>
                <c:pt idx="4">
                  <c:v>8.407793417817684</c:v>
                </c:pt>
                <c:pt idx="5">
                  <c:v>8.388013459424242</c:v>
                </c:pt>
                <c:pt idx="6">
                  <c:v>7.930501127220123</c:v>
                </c:pt>
                <c:pt idx="7">
                  <c:v>7.67306962096907</c:v>
                </c:pt>
                <c:pt idx="8">
                  <c:v>7.575743613281682</c:v>
                </c:pt>
                <c:pt idx="9">
                  <c:v>7.552903732103962</c:v>
                </c:pt>
                <c:pt idx="10">
                  <c:v>7.50927499022744</c:v>
                </c:pt>
                <c:pt idx="11">
                  <c:v>7.248376041415395</c:v>
                </c:pt>
                <c:pt idx="12">
                  <c:v>7.182359710640586</c:v>
                </c:pt>
                <c:pt idx="13">
                  <c:v>7.04647319829396</c:v>
                </c:pt>
                <c:pt idx="14">
                  <c:v>7.041367918306057</c:v>
                </c:pt>
                <c:pt idx="15">
                  <c:v>6.947581577962071</c:v>
                </c:pt>
                <c:pt idx="16">
                  <c:v>6.785858794684211</c:v>
                </c:pt>
                <c:pt idx="17">
                  <c:v>6.70294268435265</c:v>
                </c:pt>
                <c:pt idx="18">
                  <c:v>6.575786884818883</c:v>
                </c:pt>
                <c:pt idx="19">
                  <c:v>6.544803534223204</c:v>
                </c:pt>
                <c:pt idx="20">
                  <c:v>6.467310451977946</c:v>
                </c:pt>
                <c:pt idx="21">
                  <c:v>6.434225439959843</c:v>
                </c:pt>
                <c:pt idx="22">
                  <c:v>6.385346158139397</c:v>
                </c:pt>
                <c:pt idx="23">
                  <c:v>6.251441348467541</c:v>
                </c:pt>
                <c:pt idx="24">
                  <c:v>6.223805670776234</c:v>
                </c:pt>
                <c:pt idx="25">
                  <c:v>6.191994323550605</c:v>
                </c:pt>
                <c:pt idx="26">
                  <c:v>6.1093809072096</c:v>
                </c:pt>
                <c:pt idx="27">
                  <c:v>5.938116511606058</c:v>
                </c:pt>
                <c:pt idx="28">
                  <c:v>5.931688003071904</c:v>
                </c:pt>
                <c:pt idx="29">
                  <c:v>5.8506207697603365</c:v>
                </c:pt>
                <c:pt idx="30">
                  <c:v>5.767320495460189</c:v>
                </c:pt>
                <c:pt idx="31">
                  <c:v>5.757323241584231</c:v>
                </c:pt>
                <c:pt idx="32">
                  <c:v>5.6405941527004435</c:v>
                </c:pt>
                <c:pt idx="33">
                  <c:v>5.543691966703569</c:v>
                </c:pt>
                <c:pt idx="34">
                  <c:v>5.430397706905245</c:v>
                </c:pt>
                <c:pt idx="35">
                  <c:v>5.326807636947664</c:v>
                </c:pt>
                <c:pt idx="36">
                  <c:v>5.216347803680786</c:v>
                </c:pt>
                <c:pt idx="37">
                  <c:v>5.204885421755484</c:v>
                </c:pt>
                <c:pt idx="38">
                  <c:v>5.182232887527235</c:v>
                </c:pt>
                <c:pt idx="39">
                  <c:v>5.1327939280299635</c:v>
                </c:pt>
                <c:pt idx="40">
                  <c:v>5.132321812352855</c:v>
                </c:pt>
                <c:pt idx="41">
                  <c:v>5.040323537798081</c:v>
                </c:pt>
                <c:pt idx="42">
                  <c:v>5.035067710236841</c:v>
                </c:pt>
                <c:pt idx="43">
                  <c:v>4.897242606741165</c:v>
                </c:pt>
                <c:pt idx="44">
                  <c:v>4.476768471183568</c:v>
                </c:pt>
                <c:pt idx="45">
                  <c:v>4.437934266612178</c:v>
                </c:pt>
                <c:pt idx="46">
                  <c:v>4.437816056315923</c:v>
                </c:pt>
                <c:pt idx="47">
                  <c:v>4.317621437981545</c:v>
                </c:pt>
                <c:pt idx="48">
                  <c:v>4.276943858220729</c:v>
                </c:pt>
                <c:pt idx="49">
                  <c:v>4.249922794040544</c:v>
                </c:pt>
                <c:pt idx="50">
                  <c:v>4.220242729097475</c:v>
                </c:pt>
                <c:pt idx="51">
                  <c:v>4.184489912073446</c:v>
                </c:pt>
                <c:pt idx="52">
                  <c:v>4.07753744390572</c:v>
                </c:pt>
                <c:pt idx="53">
                  <c:v>3.9989343774174424</c:v>
                </c:pt>
                <c:pt idx="54">
                  <c:v>3.9939715880753135</c:v>
                </c:pt>
                <c:pt idx="55">
                  <c:v>3.925728652484258</c:v>
                </c:pt>
                <c:pt idx="56">
                  <c:v>3.8910036382040705</c:v>
                </c:pt>
                <c:pt idx="57">
                  <c:v>3.7268975213014572</c:v>
                </c:pt>
                <c:pt idx="58">
                  <c:v>3.721346644251438</c:v>
                </c:pt>
                <c:pt idx="59">
                  <c:v>3.697095608885277</c:v>
                </c:pt>
                <c:pt idx="60">
                  <c:v>3.6676558176623097</c:v>
                </c:pt>
                <c:pt idx="61">
                  <c:v>3.664842876285695</c:v>
                </c:pt>
                <c:pt idx="62">
                  <c:v>3.571783682237689</c:v>
                </c:pt>
                <c:pt idx="63">
                  <c:v>3.5432754802551445</c:v>
                </c:pt>
                <c:pt idx="64">
                  <c:v>3.1921210875593813</c:v>
                </c:pt>
                <c:pt idx="65">
                  <c:v>3.0832851705618523</c:v>
                </c:pt>
                <c:pt idx="66">
                  <c:v>2.6333266549062735</c:v>
                </c:pt>
                <c:pt idx="67">
                  <c:v>2.5922651681085</c:v>
                </c:pt>
                <c:pt idx="68">
                  <c:v>2.477378383367209</c:v>
                </c:pt>
                <c:pt idx="69">
                  <c:v>2.378619779270043</c:v>
                </c:pt>
                <c:pt idx="70">
                  <c:v>2.256541154492639</c:v>
                </c:pt>
                <c:pt idx="71">
                  <c:v>2.2300144001592104</c:v>
                </c:pt>
                <c:pt idx="72">
                  <c:v>2.21046980408624</c:v>
                </c:pt>
                <c:pt idx="73">
                  <c:v>1.8484548129046001</c:v>
                </c:pt>
                <c:pt idx="74">
                  <c:v>1.1786549963416462</c:v>
                </c:pt>
                <c:pt idx="75">
                  <c:v>2.6166656393003573</c:v>
                </c:pt>
                <c:pt idx="76">
                  <c:v>5.062595033026967</c:v>
                </c:pt>
                <c:pt idx="77">
                  <c:v>2.2669579153508947</c:v>
                </c:pt>
                <c:pt idx="78">
                  <c:v>5.005689751703241</c:v>
                </c:pt>
                <c:pt idx="79">
                  <c:v>5.40357787720553</c:v>
                </c:pt>
                <c:pt idx="80">
                  <c:v>4.101816577060802</c:v>
                </c:pt>
                <c:pt idx="81">
                  <c:v>4.3154861108656375</c:v>
                </c:pt>
                <c:pt idx="82">
                  <c:v>4.705286977322864</c:v>
                </c:pt>
                <c:pt idx="83">
                  <c:v>6.491891289437031</c:v>
                </c:pt>
                <c:pt idx="84">
                  <c:v>3.380314170745731</c:v>
                </c:pt>
                <c:pt idx="85">
                  <c:v>7.856830672375641</c:v>
                </c:pt>
                <c:pt idx="86">
                  <c:v>11.243691377210306</c:v>
                </c:pt>
                <c:pt idx="87">
                  <c:v>5.934576684900933</c:v>
                </c:pt>
                <c:pt idx="88">
                  <c:v>3.0170044088295307</c:v>
                </c:pt>
                <c:pt idx="89">
                  <c:v>6.142445924282768</c:v>
                </c:pt>
                <c:pt idx="90">
                  <c:v>7.585509594934601</c:v>
                </c:pt>
                <c:pt idx="91">
                  <c:v>7.913162503866897</c:v>
                </c:pt>
                <c:pt idx="92">
                  <c:v>5.2070241081016455</c:v>
                </c:pt>
                <c:pt idx="93">
                  <c:v>9.94170150908</c:v>
                </c:pt>
                <c:pt idx="94">
                  <c:v>5.065880768322234</c:v>
                </c:pt>
                <c:pt idx="95">
                  <c:v>8.212942616244906</c:v>
                </c:pt>
                <c:pt idx="96">
                  <c:v>4.826952811662959</c:v>
                </c:pt>
                <c:pt idx="97">
                  <c:v>3.820126990723609</c:v>
                </c:pt>
                <c:pt idx="98">
                  <c:v>2.800933195248924</c:v>
                </c:pt>
                <c:pt idx="99">
                  <c:v>5.551407994230199</c:v>
                </c:pt>
                <c:pt idx="100">
                  <c:v>7.562837078735289</c:v>
                </c:pt>
                <c:pt idx="101">
                  <c:v>9.069565666929996</c:v>
                </c:pt>
                <c:pt idx="102">
                  <c:v>6.442141998037695</c:v>
                </c:pt>
                <c:pt idx="103">
                  <c:v>4.806804053814419</c:v>
                </c:pt>
                <c:pt idx="104">
                  <c:v>6.176345326296859</c:v>
                </c:pt>
                <c:pt idx="105">
                  <c:v>6.6909043872909475</c:v>
                </c:pt>
                <c:pt idx="106">
                  <c:v>4.466252886801422</c:v>
                </c:pt>
                <c:pt idx="107">
                  <c:v>5.7361851257637015</c:v>
                </c:pt>
                <c:pt idx="108">
                  <c:v>5.988008582134592</c:v>
                </c:pt>
                <c:pt idx="109">
                  <c:v>6.487653576620957</c:v>
                </c:pt>
                <c:pt idx="110">
                  <c:v>9.082254695912908</c:v>
                </c:pt>
                <c:pt idx="111">
                  <c:v>7.505959712226172</c:v>
                </c:pt>
                <c:pt idx="112">
                  <c:v>6.822251855368196</c:v>
                </c:pt>
                <c:pt idx="113">
                  <c:v>9.863516237751911</c:v>
                </c:pt>
                <c:pt idx="114">
                  <c:v>6.729023272038716</c:v>
                </c:pt>
                <c:pt idx="115">
                  <c:v>4.485372622532496</c:v>
                </c:pt>
                <c:pt idx="116">
                  <c:v>3.455685566946225</c:v>
                </c:pt>
                <c:pt idx="117">
                  <c:v>7.808603384925434</c:v>
                </c:pt>
                <c:pt idx="118">
                  <c:v>2.020222182019865</c:v>
                </c:pt>
                <c:pt idx="119">
                  <c:v>9.39563085049055</c:v>
                </c:pt>
                <c:pt idx="120">
                  <c:v>6.6229357721438324</c:v>
                </c:pt>
                <c:pt idx="121">
                  <c:v>7.794023821267412</c:v>
                </c:pt>
                <c:pt idx="122">
                  <c:v>10.848881060357543</c:v>
                </c:pt>
                <c:pt idx="123">
                  <c:v>7.859517396364478</c:v>
                </c:pt>
                <c:pt idx="124">
                  <c:v>6.185899934285448</c:v>
                </c:pt>
                <c:pt idx="125">
                  <c:v>4.227709274289524</c:v>
                </c:pt>
                <c:pt idx="126">
                  <c:v>6.093976008061059</c:v>
                </c:pt>
                <c:pt idx="127">
                  <c:v>7.3827215738076175</c:v>
                </c:pt>
                <c:pt idx="128">
                  <c:v>7.304119095701099</c:v>
                </c:pt>
                <c:pt idx="129">
                  <c:v>7.245869024732605</c:v>
                </c:pt>
                <c:pt idx="130">
                  <c:v>10.832778415337303</c:v>
                </c:pt>
                <c:pt idx="131">
                  <c:v>8.692231623863892</c:v>
                </c:pt>
                <c:pt idx="132">
                  <c:v>6.0250443803711775</c:v>
                </c:pt>
                <c:pt idx="133">
                  <c:v>6.72855684017416</c:v>
                </c:pt>
                <c:pt idx="134">
                  <c:v>4.572646994282532</c:v>
                </c:pt>
                <c:pt idx="135">
                  <c:v>8.994223326847148</c:v>
                </c:pt>
                <c:pt idx="136">
                  <c:v>7.356203245262156</c:v>
                </c:pt>
                <c:pt idx="137">
                  <c:v>8.525214931059088</c:v>
                </c:pt>
                <c:pt idx="138">
                  <c:v>6.645429013792664</c:v>
                </c:pt>
                <c:pt idx="139">
                  <c:v>3.871825815676733</c:v>
                </c:pt>
                <c:pt idx="140">
                  <c:v>7.113622449351106</c:v>
                </c:pt>
                <c:pt idx="141">
                  <c:v>6.098298976021809</c:v>
                </c:pt>
                <c:pt idx="142">
                  <c:v>6.08119098498184</c:v>
                </c:pt>
                <c:pt idx="143">
                  <c:v>6.139518105782613</c:v>
                </c:pt>
                <c:pt idx="144">
                  <c:v>6.579251212010101</c:v>
                </c:pt>
                <c:pt idx="145">
                  <c:v>4.752727750345706</c:v>
                </c:pt>
                <c:pt idx="146">
                  <c:v>6.10367653771491</c:v>
                </c:pt>
                <c:pt idx="147">
                  <c:v>6.057158650303345</c:v>
                </c:pt>
                <c:pt idx="148">
                  <c:v>4.5342110970475975</c:v>
                </c:pt>
                <c:pt idx="149">
                  <c:v>2.2762411176544437</c:v>
                </c:pt>
                <c:pt idx="150">
                  <c:v>11.159371502840004</c:v>
                </c:pt>
                <c:pt idx="151">
                  <c:v>10.711539185158841</c:v>
                </c:pt>
                <c:pt idx="152">
                  <c:v>10.7014980001463</c:v>
                </c:pt>
                <c:pt idx="153">
                  <c:v>9.903373546037635</c:v>
                </c:pt>
                <c:pt idx="154">
                  <c:v>9.831038357696457</c:v>
                </c:pt>
                <c:pt idx="155">
                  <c:v>9.486504365299428</c:v>
                </c:pt>
                <c:pt idx="156">
                  <c:v>9.046092890569444</c:v>
                </c:pt>
                <c:pt idx="157">
                  <c:v>9.032816487923064</c:v>
                </c:pt>
                <c:pt idx="158">
                  <c:v>8.988274989229302</c:v>
                </c:pt>
                <c:pt idx="159">
                  <c:v>8.671542137301767</c:v>
                </c:pt>
                <c:pt idx="160">
                  <c:v>8.61958009025463</c:v>
                </c:pt>
                <c:pt idx="161">
                  <c:v>8.357521968057597</c:v>
                </c:pt>
                <c:pt idx="162">
                  <c:v>8.11432770137109</c:v>
                </c:pt>
                <c:pt idx="163">
                  <c:v>8.09223634768007</c:v>
                </c:pt>
                <c:pt idx="164">
                  <c:v>7.934645976592037</c:v>
                </c:pt>
                <c:pt idx="165">
                  <c:v>7.865399064339771</c:v>
                </c:pt>
                <c:pt idx="166">
                  <c:v>7.812964840845474</c:v>
                </c:pt>
                <c:pt idx="167">
                  <c:v>7.720017940432244</c:v>
                </c:pt>
                <c:pt idx="168">
                  <c:v>7.589249830601333</c:v>
                </c:pt>
                <c:pt idx="169">
                  <c:v>7.547596615017624</c:v>
                </c:pt>
                <c:pt idx="170">
                  <c:v>7.4703950614623</c:v>
                </c:pt>
                <c:pt idx="171">
                  <c:v>7.44953290878768</c:v>
                </c:pt>
                <c:pt idx="172">
                  <c:v>7.249946843309182</c:v>
                </c:pt>
                <c:pt idx="173">
                  <c:v>7.201692745596426</c:v>
                </c:pt>
                <c:pt idx="174">
                  <c:v>7.19682139320608</c:v>
                </c:pt>
                <c:pt idx="175">
                  <c:v>7.074946277349118</c:v>
                </c:pt>
                <c:pt idx="176">
                  <c:v>6.986381599437326</c:v>
                </c:pt>
                <c:pt idx="177">
                  <c:v>6.874922121886897</c:v>
                </c:pt>
                <c:pt idx="178">
                  <c:v>6.845847959861142</c:v>
                </c:pt>
                <c:pt idx="179">
                  <c:v>6.811684810231403</c:v>
                </c:pt>
                <c:pt idx="180">
                  <c:v>6.77326342526249</c:v>
                </c:pt>
                <c:pt idx="181">
                  <c:v>6.713223479657169</c:v>
                </c:pt>
                <c:pt idx="182">
                  <c:v>6.702991774949357</c:v>
                </c:pt>
                <c:pt idx="183">
                  <c:v>6.69024582628502</c:v>
                </c:pt>
                <c:pt idx="184">
                  <c:v>6.633976111699347</c:v>
                </c:pt>
                <c:pt idx="185">
                  <c:v>6.522989454876879</c:v>
                </c:pt>
                <c:pt idx="186">
                  <c:v>6.3835066348840055</c:v>
                </c:pt>
                <c:pt idx="187">
                  <c:v>6.335249267942109</c:v>
                </c:pt>
                <c:pt idx="188">
                  <c:v>6.327061400693241</c:v>
                </c:pt>
                <c:pt idx="189">
                  <c:v>6.195832943095858</c:v>
                </c:pt>
                <c:pt idx="190">
                  <c:v>6.179043095011986</c:v>
                </c:pt>
                <c:pt idx="191">
                  <c:v>6.108914193863128</c:v>
                </c:pt>
                <c:pt idx="192">
                  <c:v>6.05446282017226</c:v>
                </c:pt>
                <c:pt idx="193">
                  <c:v>5.933676523340588</c:v>
                </c:pt>
                <c:pt idx="194">
                  <c:v>5.9075665004901206</c:v>
                </c:pt>
                <c:pt idx="195">
                  <c:v>5.89285894335386</c:v>
                </c:pt>
                <c:pt idx="196">
                  <c:v>5.661848751283255</c:v>
                </c:pt>
                <c:pt idx="197">
                  <c:v>5.643324505619087</c:v>
                </c:pt>
                <c:pt idx="198">
                  <c:v>5.473572347135272</c:v>
                </c:pt>
                <c:pt idx="199">
                  <c:v>5.296916385632408</c:v>
                </c:pt>
                <c:pt idx="200">
                  <c:v>5.263984687467532</c:v>
                </c:pt>
                <c:pt idx="201">
                  <c:v>5.21401141749478</c:v>
                </c:pt>
                <c:pt idx="202">
                  <c:v>5.1716764655806395</c:v>
                </c:pt>
                <c:pt idx="203">
                  <c:v>5.167639042905921</c:v>
                </c:pt>
                <c:pt idx="204">
                  <c:v>5.105278584912877</c:v>
                </c:pt>
                <c:pt idx="205">
                  <c:v>5.016352254425485</c:v>
                </c:pt>
                <c:pt idx="206">
                  <c:v>4.761660982747524</c:v>
                </c:pt>
                <c:pt idx="207">
                  <c:v>4.633174382397689</c:v>
                </c:pt>
                <c:pt idx="208">
                  <c:v>4.6261485923732835</c:v>
                </c:pt>
                <c:pt idx="209">
                  <c:v>4.616703421801764</c:v>
                </c:pt>
                <c:pt idx="210">
                  <c:v>4.583435693842085</c:v>
                </c:pt>
                <c:pt idx="211">
                  <c:v>4.5821062463895395</c:v>
                </c:pt>
                <c:pt idx="212">
                  <c:v>4.538602941715978</c:v>
                </c:pt>
                <c:pt idx="213">
                  <c:v>4.417755682128127</c:v>
                </c:pt>
                <c:pt idx="214">
                  <c:v>4.347305781945493</c:v>
                </c:pt>
                <c:pt idx="215">
                  <c:v>4.059407992341204</c:v>
                </c:pt>
                <c:pt idx="216">
                  <c:v>4.038831852291842</c:v>
                </c:pt>
                <c:pt idx="217">
                  <c:v>3.52311998561896</c:v>
                </c:pt>
                <c:pt idx="218">
                  <c:v>3.471034341250935</c:v>
                </c:pt>
                <c:pt idx="219">
                  <c:v>3.410157123033627</c:v>
                </c:pt>
                <c:pt idx="220">
                  <c:v>3.190476350346503</c:v>
                </c:pt>
                <c:pt idx="221">
                  <c:v>3.1625170911988163</c:v>
                </c:pt>
                <c:pt idx="222">
                  <c:v>2.667922410011431</c:v>
                </c:pt>
                <c:pt idx="223">
                  <c:v>2.516889695641051</c:v>
                </c:pt>
                <c:pt idx="224">
                  <c:v>2.421256622711544</c:v>
                </c:pt>
                <c:pt idx="225">
                  <c:v>10.63251863528266</c:v>
                </c:pt>
                <c:pt idx="226">
                  <c:v>10.347703391578358</c:v>
                </c:pt>
                <c:pt idx="227">
                  <c:v>10.280079136879142</c:v>
                </c:pt>
                <c:pt idx="228">
                  <c:v>9.641009831632699</c:v>
                </c:pt>
                <c:pt idx="229">
                  <c:v>9.39563085049055</c:v>
                </c:pt>
                <c:pt idx="230">
                  <c:v>9.376285226286146</c:v>
                </c:pt>
                <c:pt idx="231">
                  <c:v>9.043397553849939</c:v>
                </c:pt>
                <c:pt idx="232">
                  <c:v>8.998544689355535</c:v>
                </c:pt>
                <c:pt idx="233">
                  <c:v>8.801007292903924</c:v>
                </c:pt>
                <c:pt idx="234">
                  <c:v>8.498807200217144</c:v>
                </c:pt>
                <c:pt idx="235">
                  <c:v>8.445295390418472</c:v>
                </c:pt>
                <c:pt idx="236">
                  <c:v>8.248979049733126</c:v>
                </c:pt>
                <c:pt idx="237">
                  <c:v>8.235861578709867</c:v>
                </c:pt>
                <c:pt idx="238">
                  <c:v>8.105549032231357</c:v>
                </c:pt>
                <c:pt idx="239">
                  <c:v>7.935276067009375</c:v>
                </c:pt>
                <c:pt idx="240">
                  <c:v>7.82177944413352</c:v>
                </c:pt>
                <c:pt idx="241">
                  <c:v>7.7416812760298175</c:v>
                </c:pt>
                <c:pt idx="242">
                  <c:v>7.716563244817364</c:v>
                </c:pt>
                <c:pt idx="243">
                  <c:v>7.582483874018064</c:v>
                </c:pt>
                <c:pt idx="244">
                  <c:v>7.489372954738727</c:v>
                </c:pt>
                <c:pt idx="245">
                  <c:v>7.334433783489499</c:v>
                </c:pt>
                <c:pt idx="246">
                  <c:v>7.246717270732022</c:v>
                </c:pt>
                <c:pt idx="247">
                  <c:v>7.22190156454467</c:v>
                </c:pt>
                <c:pt idx="248">
                  <c:v>7.188556230732885</c:v>
                </c:pt>
                <c:pt idx="249">
                  <c:v>7.181378994182878</c:v>
                </c:pt>
                <c:pt idx="250">
                  <c:v>7.085055918708095</c:v>
                </c:pt>
                <c:pt idx="251">
                  <c:v>7.059609037189188</c:v>
                </c:pt>
                <c:pt idx="252">
                  <c:v>7.043264713990287</c:v>
                </c:pt>
                <c:pt idx="253">
                  <c:v>6.971208836759764</c:v>
                </c:pt>
                <c:pt idx="254">
                  <c:v>6.907135086702658</c:v>
                </c:pt>
                <c:pt idx="255">
                  <c:v>6.886511213312643</c:v>
                </c:pt>
                <c:pt idx="256">
                  <c:v>6.875479990430349</c:v>
                </c:pt>
                <c:pt idx="257">
                  <c:v>6.865265227361185</c:v>
                </c:pt>
                <c:pt idx="258">
                  <c:v>6.85751406254539</c:v>
                </c:pt>
                <c:pt idx="259">
                  <c:v>6.589270297375311</c:v>
                </c:pt>
                <c:pt idx="260">
                  <c:v>6.4080838815582855</c:v>
                </c:pt>
                <c:pt idx="261">
                  <c:v>6.394610300925569</c:v>
                </c:pt>
                <c:pt idx="262">
                  <c:v>6.324753149912172</c:v>
                </c:pt>
                <c:pt idx="263">
                  <c:v>6.2411916050718785</c:v>
                </c:pt>
                <c:pt idx="264">
                  <c:v>6.2392421727138645</c:v>
                </c:pt>
                <c:pt idx="265">
                  <c:v>6.149770866008183</c:v>
                </c:pt>
                <c:pt idx="266">
                  <c:v>6.067661407443436</c:v>
                </c:pt>
                <c:pt idx="267">
                  <c:v>6.041919990596475</c:v>
                </c:pt>
                <c:pt idx="268">
                  <c:v>5.904162218705185</c:v>
                </c:pt>
                <c:pt idx="269">
                  <c:v>5.8884900714801525</c:v>
                </c:pt>
                <c:pt idx="270">
                  <c:v>5.870115786804742</c:v>
                </c:pt>
                <c:pt idx="271">
                  <c:v>5.755615623296218</c:v>
                </c:pt>
                <c:pt idx="272">
                  <c:v>5.605802066295998</c:v>
                </c:pt>
                <c:pt idx="273">
                  <c:v>5.447469861950477</c:v>
                </c:pt>
                <c:pt idx="274">
                  <c:v>5.290537179229075</c:v>
                </c:pt>
                <c:pt idx="275">
                  <c:v>5.285687950147895</c:v>
                </c:pt>
                <c:pt idx="276">
                  <c:v>5.167980864820033</c:v>
                </c:pt>
                <c:pt idx="277">
                  <c:v>5.11331221212488</c:v>
                </c:pt>
                <c:pt idx="278">
                  <c:v>4.84960545143659</c:v>
                </c:pt>
                <c:pt idx="279">
                  <c:v>4.712319101505135</c:v>
                </c:pt>
                <c:pt idx="280">
                  <c:v>4.696746129475301</c:v>
                </c:pt>
                <c:pt idx="281">
                  <c:v>4.632882624554627</c:v>
                </c:pt>
                <c:pt idx="282">
                  <c:v>4.466367783107633</c:v>
                </c:pt>
                <c:pt idx="283">
                  <c:v>4.461992416311763</c:v>
                </c:pt>
                <c:pt idx="284">
                  <c:v>4.4392336584434595</c:v>
                </c:pt>
                <c:pt idx="285">
                  <c:v>4.422568589986818</c:v>
                </c:pt>
                <c:pt idx="286">
                  <c:v>4.376134308969044</c:v>
                </c:pt>
                <c:pt idx="287">
                  <c:v>4.335982696172475</c:v>
                </c:pt>
                <c:pt idx="288">
                  <c:v>4.05871738457895</c:v>
                </c:pt>
                <c:pt idx="289">
                  <c:v>4.000949214622548</c:v>
                </c:pt>
                <c:pt idx="290">
                  <c:v>3.9168115221599433</c:v>
                </c:pt>
                <c:pt idx="291">
                  <c:v>3.5536323047059106</c:v>
                </c:pt>
                <c:pt idx="292">
                  <c:v>3.547027829873695</c:v>
                </c:pt>
                <c:pt idx="293">
                  <c:v>3.508256453955563</c:v>
                </c:pt>
                <c:pt idx="294">
                  <c:v>3.101442727976105</c:v>
                </c:pt>
                <c:pt idx="295">
                  <c:v>3.0440461338325417</c:v>
                </c:pt>
                <c:pt idx="296">
                  <c:v>2.9902170928658807</c:v>
                </c:pt>
                <c:pt idx="297">
                  <c:v>2.5855058483441162</c:v>
                </c:pt>
                <c:pt idx="298">
                  <c:v>2.561867690924129</c:v>
                </c:pt>
                <c:pt idx="299">
                  <c:v>2.3427668826268775</c:v>
                </c:pt>
                <c:pt idx="300">
                  <c:v>9.080237381373767</c:v>
                </c:pt>
                <c:pt idx="301">
                  <c:v>9.033109037988527</c:v>
                </c:pt>
                <c:pt idx="302">
                  <c:v>8.769793015444174</c:v>
                </c:pt>
                <c:pt idx="303">
                  <c:v>8.484242222276542</c:v>
                </c:pt>
                <c:pt idx="304">
                  <c:v>8.419119396342689</c:v>
                </c:pt>
                <c:pt idx="305">
                  <c:v>8.414934526707498</c:v>
                </c:pt>
                <c:pt idx="306">
                  <c:v>8.13329092522302</c:v>
                </c:pt>
                <c:pt idx="307">
                  <c:v>7.907754606329419</c:v>
                </c:pt>
                <c:pt idx="308">
                  <c:v>7.839411356985143</c:v>
                </c:pt>
                <c:pt idx="309">
                  <c:v>7.722110733477574</c:v>
                </c:pt>
                <c:pt idx="310">
                  <c:v>7.478158388273376</c:v>
                </c:pt>
                <c:pt idx="311">
                  <c:v>7.128271381574061</c:v>
                </c:pt>
                <c:pt idx="312">
                  <c:v>7.0580356215646285</c:v>
                </c:pt>
                <c:pt idx="313">
                  <c:v>6.91747786113026</c:v>
                </c:pt>
                <c:pt idx="314">
                  <c:v>6.8552612640180675</c:v>
                </c:pt>
                <c:pt idx="315">
                  <c:v>6.8003816272137945</c:v>
                </c:pt>
                <c:pt idx="316">
                  <c:v>6.7784435425017975</c:v>
                </c:pt>
                <c:pt idx="317">
                  <c:v>6.65802388275883</c:v>
                </c:pt>
                <c:pt idx="318">
                  <c:v>6.4878057766729995</c:v>
                </c:pt>
                <c:pt idx="319">
                  <c:v>6.381494476715738</c:v>
                </c:pt>
                <c:pt idx="320">
                  <c:v>6.379681761806593</c:v>
                </c:pt>
                <c:pt idx="321">
                  <c:v>6.37483740874133</c:v>
                </c:pt>
                <c:pt idx="322">
                  <c:v>6.349191437556921</c:v>
                </c:pt>
                <c:pt idx="323">
                  <c:v>6.1735985863216145</c:v>
                </c:pt>
                <c:pt idx="324">
                  <c:v>6.153030522689372</c:v>
                </c:pt>
                <c:pt idx="325">
                  <c:v>6.086524695657097</c:v>
                </c:pt>
                <c:pt idx="326">
                  <c:v>6.0386343515843715</c:v>
                </c:pt>
                <c:pt idx="327">
                  <c:v>6.002948355049268</c:v>
                </c:pt>
                <c:pt idx="328">
                  <c:v>5.933146637783467</c:v>
                </c:pt>
                <c:pt idx="329">
                  <c:v>5.824849002635645</c:v>
                </c:pt>
                <c:pt idx="330">
                  <c:v>5.823105065330082</c:v>
                </c:pt>
                <c:pt idx="331">
                  <c:v>5.776072128003139</c:v>
                </c:pt>
                <c:pt idx="332">
                  <c:v>5.674868464491559</c:v>
                </c:pt>
                <c:pt idx="333">
                  <c:v>5.632894952308452</c:v>
                </c:pt>
                <c:pt idx="334">
                  <c:v>5.565898767292815</c:v>
                </c:pt>
                <c:pt idx="335">
                  <c:v>5.438991935830805</c:v>
                </c:pt>
                <c:pt idx="336">
                  <c:v>5.365181306801544</c:v>
                </c:pt>
                <c:pt idx="337">
                  <c:v>5.270432163058501</c:v>
                </c:pt>
                <c:pt idx="338">
                  <c:v>5.238408113794128</c:v>
                </c:pt>
                <c:pt idx="339">
                  <c:v>5.194622130209272</c:v>
                </c:pt>
                <c:pt idx="340">
                  <c:v>5.099866427824199</c:v>
                </c:pt>
                <c:pt idx="341">
                  <c:v>5.001930853466109</c:v>
                </c:pt>
                <c:pt idx="342">
                  <c:v>4.996671587078869</c:v>
                </c:pt>
                <c:pt idx="343">
                  <c:v>4.98552259328118</c:v>
                </c:pt>
                <c:pt idx="344">
                  <c:v>4.694004899688582</c:v>
                </c:pt>
                <c:pt idx="345">
                  <c:v>4.603769205072463</c:v>
                </c:pt>
                <c:pt idx="346">
                  <c:v>4.567572155572773</c:v>
                </c:pt>
                <c:pt idx="347">
                  <c:v>4.535605722602182</c:v>
                </c:pt>
                <c:pt idx="348">
                  <c:v>4.511298970378021</c:v>
                </c:pt>
                <c:pt idx="349">
                  <c:v>4.478812997111569</c:v>
                </c:pt>
                <c:pt idx="350">
                  <c:v>4.46843366241462</c:v>
                </c:pt>
                <c:pt idx="351">
                  <c:v>4.292101927145895</c:v>
                </c:pt>
                <c:pt idx="352">
                  <c:v>4.259576474917317</c:v>
                </c:pt>
                <c:pt idx="353">
                  <c:v>4.207375584184147</c:v>
                </c:pt>
                <c:pt idx="354">
                  <c:v>4.160912273160771</c:v>
                </c:pt>
                <c:pt idx="355">
                  <c:v>4.149936935645806</c:v>
                </c:pt>
                <c:pt idx="356">
                  <c:v>4.064915751531289</c:v>
                </c:pt>
                <c:pt idx="357">
                  <c:v>4.045854353061666</c:v>
                </c:pt>
                <c:pt idx="358">
                  <c:v>4.03229183781909</c:v>
                </c:pt>
                <c:pt idx="359">
                  <c:v>3.9672684796541247</c:v>
                </c:pt>
                <c:pt idx="360">
                  <c:v>3.796163119333611</c:v>
                </c:pt>
                <c:pt idx="361">
                  <c:v>3.775744987135518</c:v>
                </c:pt>
                <c:pt idx="362">
                  <c:v>3.7614326467956447</c:v>
                </c:pt>
                <c:pt idx="363">
                  <c:v>3.663818023518565</c:v>
                </c:pt>
                <c:pt idx="364">
                  <c:v>3.6620219999440535</c:v>
                </c:pt>
                <c:pt idx="365">
                  <c:v>3.4622924810219664</c:v>
                </c:pt>
                <c:pt idx="366">
                  <c:v>3.3488509012899463</c:v>
                </c:pt>
                <c:pt idx="367">
                  <c:v>3.3304171996011083</c:v>
                </c:pt>
                <c:pt idx="368">
                  <c:v>2.996232148595642</c:v>
                </c:pt>
                <c:pt idx="369">
                  <c:v>2.547098670044448</c:v>
                </c:pt>
                <c:pt idx="370">
                  <c:v>2.378619779270043</c:v>
                </c:pt>
                <c:pt idx="371">
                  <c:v>2.2793164660546914</c:v>
                </c:pt>
                <c:pt idx="372">
                  <c:v>2.225704048658088</c:v>
                </c:pt>
                <c:pt idx="373">
                  <c:v>1.5432981099295553</c:v>
                </c:pt>
                <c:pt idx="374">
                  <c:v>1.0715836162801904</c:v>
                </c:pt>
                <c:pt idx="375">
                  <c:v>9.281309422867055</c:v>
                </c:pt>
                <c:pt idx="376">
                  <c:v>9.15755543933344</c:v>
                </c:pt>
                <c:pt idx="377">
                  <c:v>8.877252202933805</c:v>
                </c:pt>
                <c:pt idx="378">
                  <c:v>8.730882592759183</c:v>
                </c:pt>
                <c:pt idx="379">
                  <c:v>8.683105855676143</c:v>
                </c:pt>
                <c:pt idx="380">
                  <c:v>8.673482154913206</c:v>
                </c:pt>
                <c:pt idx="381">
                  <c:v>8.352000101300748</c:v>
                </c:pt>
                <c:pt idx="382">
                  <c:v>8.265006954649296</c:v>
                </c:pt>
                <c:pt idx="383">
                  <c:v>8.036900005786858</c:v>
                </c:pt>
                <c:pt idx="384">
                  <c:v>7.970622939241285</c:v>
                </c:pt>
                <c:pt idx="385">
                  <c:v>7.499993133734815</c:v>
                </c:pt>
                <c:pt idx="386">
                  <c:v>7.48420008975594</c:v>
                </c:pt>
                <c:pt idx="387">
                  <c:v>7.151971239313681</c:v>
                </c:pt>
                <c:pt idx="388">
                  <c:v>7.012295458256061</c:v>
                </c:pt>
                <c:pt idx="389">
                  <c:v>6.949463280881908</c:v>
                </c:pt>
                <c:pt idx="390">
                  <c:v>6.925624666224383</c:v>
                </c:pt>
                <c:pt idx="391">
                  <c:v>6.844250889612606</c:v>
                </c:pt>
                <c:pt idx="392">
                  <c:v>6.7598467430412015</c:v>
                </c:pt>
                <c:pt idx="393">
                  <c:v>6.73237755786259</c:v>
                </c:pt>
                <c:pt idx="394">
                  <c:v>6.574420116594067</c:v>
                </c:pt>
                <c:pt idx="395">
                  <c:v>6.549922522179553</c:v>
                </c:pt>
                <c:pt idx="396">
                  <c:v>6.368290097006982</c:v>
                </c:pt>
                <c:pt idx="397">
                  <c:v>6.3593143194214505</c:v>
                </c:pt>
                <c:pt idx="398">
                  <c:v>6.292106032442575</c:v>
                </c:pt>
                <c:pt idx="399">
                  <c:v>6.268850041269869</c:v>
                </c:pt>
                <c:pt idx="400">
                  <c:v>6.048057523340435</c:v>
                </c:pt>
                <c:pt idx="401">
                  <c:v>5.9314756606689825</c:v>
                </c:pt>
                <c:pt idx="402">
                  <c:v>5.922971550662681</c:v>
                </c:pt>
                <c:pt idx="403">
                  <c:v>5.906070044091034</c:v>
                </c:pt>
                <c:pt idx="404">
                  <c:v>5.856474948961234</c:v>
                </c:pt>
                <c:pt idx="405">
                  <c:v>5.847507567857012</c:v>
                </c:pt>
                <c:pt idx="406">
                  <c:v>5.723911845951367</c:v>
                </c:pt>
                <c:pt idx="407">
                  <c:v>5.669156522734972</c:v>
                </c:pt>
                <c:pt idx="408">
                  <c:v>5.526687236833828</c:v>
                </c:pt>
                <c:pt idx="409">
                  <c:v>5.41920668382349</c:v>
                </c:pt>
                <c:pt idx="410">
                  <c:v>5.401550621189688</c:v>
                </c:pt>
                <c:pt idx="411">
                  <c:v>5.380312014100664</c:v>
                </c:pt>
                <c:pt idx="412">
                  <c:v>5.351052121531902</c:v>
                </c:pt>
                <c:pt idx="413">
                  <c:v>5.339891078457965</c:v>
                </c:pt>
                <c:pt idx="414">
                  <c:v>5.3045976045051875</c:v>
                </c:pt>
                <c:pt idx="415">
                  <c:v>4.960744524482791</c:v>
                </c:pt>
                <c:pt idx="416">
                  <c:v>4.9559678927539474</c:v>
                </c:pt>
                <c:pt idx="417">
                  <c:v>4.930798120854626</c:v>
                </c:pt>
                <c:pt idx="418">
                  <c:v>4.889371206603217</c:v>
                </c:pt>
                <c:pt idx="419">
                  <c:v>4.889295942237095</c:v>
                </c:pt>
                <c:pt idx="420">
                  <c:v>4.790487251761845</c:v>
                </c:pt>
                <c:pt idx="421">
                  <c:v>4.775081722705364</c:v>
                </c:pt>
                <c:pt idx="422">
                  <c:v>4.7080877199947775</c:v>
                </c:pt>
                <c:pt idx="423">
                  <c:v>4.6602263917361695</c:v>
                </c:pt>
                <c:pt idx="424">
                  <c:v>4.642947550322122</c:v>
                </c:pt>
                <c:pt idx="425">
                  <c:v>4.529476341618891</c:v>
                </c:pt>
                <c:pt idx="426">
                  <c:v>4.484018984423941</c:v>
                </c:pt>
                <c:pt idx="427">
                  <c:v>4.299324142908639</c:v>
                </c:pt>
                <c:pt idx="428">
                  <c:v>4.272072250005828</c:v>
                </c:pt>
                <c:pt idx="429">
                  <c:v>4.249922794040544</c:v>
                </c:pt>
                <c:pt idx="430">
                  <c:v>4.249494742382442</c:v>
                </c:pt>
                <c:pt idx="431">
                  <c:v>4.234830879855301</c:v>
                </c:pt>
                <c:pt idx="432">
                  <c:v>3.9267145541711357</c:v>
                </c:pt>
                <c:pt idx="433">
                  <c:v>3.8416005411316</c:v>
                </c:pt>
                <c:pt idx="434">
                  <c:v>3.790758917935107</c:v>
                </c:pt>
                <c:pt idx="435">
                  <c:v>3.7393348976024297</c:v>
                </c:pt>
                <c:pt idx="436">
                  <c:v>3.7045067099996354</c:v>
                </c:pt>
                <c:pt idx="437">
                  <c:v>3.7035217308508064</c:v>
                </c:pt>
                <c:pt idx="438">
                  <c:v>3.5452977256359124</c:v>
                </c:pt>
                <c:pt idx="439">
                  <c:v>3.441699324971485</c:v>
                </c:pt>
                <c:pt idx="440">
                  <c:v>3.1419947805322432</c:v>
                </c:pt>
                <c:pt idx="441">
                  <c:v>3.0726933146901194</c:v>
                </c:pt>
                <c:pt idx="442">
                  <c:v>2.884241897520628</c:v>
                </c:pt>
                <c:pt idx="443">
                  <c:v>2.840247370713596</c:v>
                </c:pt>
                <c:pt idx="444">
                  <c:v>2.715356776284648</c:v>
                </c:pt>
                <c:pt idx="445">
                  <c:v>2.378619779270043</c:v>
                </c:pt>
                <c:pt idx="446">
                  <c:v>2.3758355547336385</c:v>
                </c:pt>
                <c:pt idx="447">
                  <c:v>2.254444717666111</c:v>
                </c:pt>
                <c:pt idx="448">
                  <c:v>2.2027647577118348</c:v>
                </c:pt>
                <c:pt idx="449">
                  <c:v>1.0331844833456545</c:v>
                </c:pt>
                <c:pt idx="450">
                  <c:v>9.742361182389109</c:v>
                </c:pt>
                <c:pt idx="451">
                  <c:v>9.577686772832784</c:v>
                </c:pt>
                <c:pt idx="452">
                  <c:v>9.226992945017725</c:v>
                </c:pt>
                <c:pt idx="453">
                  <c:v>9.15568142011233</c:v>
                </c:pt>
                <c:pt idx="454">
                  <c:v>9.102656047253207</c:v>
                </c:pt>
                <c:pt idx="455">
                  <c:v>8.984295114782526</c:v>
                </c:pt>
                <c:pt idx="456">
                  <c:v>8.820681681650596</c:v>
                </c:pt>
                <c:pt idx="457">
                  <c:v>8.395962971039925</c:v>
                </c:pt>
                <c:pt idx="458">
                  <c:v>8.216239438531208</c:v>
                </c:pt>
                <c:pt idx="459">
                  <c:v>8.048091555252405</c:v>
                </c:pt>
                <c:pt idx="460">
                  <c:v>7.8089283121242925</c:v>
                </c:pt>
                <c:pt idx="461">
                  <c:v>7.799581172323441</c:v>
                </c:pt>
                <c:pt idx="462">
                  <c:v>7.6604818293906085</c:v>
                </c:pt>
                <c:pt idx="463">
                  <c:v>7.432282604245065</c:v>
                </c:pt>
                <c:pt idx="464">
                  <c:v>7.271300567958845</c:v>
                </c:pt>
                <c:pt idx="465">
                  <c:v>7.269407814133649</c:v>
                </c:pt>
                <c:pt idx="466">
                  <c:v>7.184416848150453</c:v>
                </c:pt>
                <c:pt idx="467">
                  <c:v>7.120549459837465</c:v>
                </c:pt>
                <c:pt idx="468">
                  <c:v>7.086378338090959</c:v>
                </c:pt>
                <c:pt idx="469">
                  <c:v>6.995564670806545</c:v>
                </c:pt>
                <c:pt idx="470">
                  <c:v>6.775925295283086</c:v>
                </c:pt>
                <c:pt idx="471">
                  <c:v>6.59009498301067</c:v>
                </c:pt>
                <c:pt idx="472">
                  <c:v>6.493420955404908</c:v>
                </c:pt>
                <c:pt idx="473">
                  <c:v>6.469203804086166</c:v>
                </c:pt>
                <c:pt idx="474">
                  <c:v>6.430187110617461</c:v>
                </c:pt>
                <c:pt idx="475">
                  <c:v>6.193997144518067</c:v>
                </c:pt>
                <c:pt idx="476">
                  <c:v>6.1188458164350745</c:v>
                </c:pt>
                <c:pt idx="477">
                  <c:v>6.086524695657097</c:v>
                </c:pt>
                <c:pt idx="478">
                  <c:v>6.071222598886258</c:v>
                </c:pt>
                <c:pt idx="479">
                  <c:v>6.070113976928242</c:v>
                </c:pt>
                <c:pt idx="480">
                  <c:v>5.982726481164697</c:v>
                </c:pt>
                <c:pt idx="481">
                  <c:v>5.947042329555235</c:v>
                </c:pt>
                <c:pt idx="482">
                  <c:v>5.843051541965209</c:v>
                </c:pt>
                <c:pt idx="483">
                  <c:v>5.818776439282265</c:v>
                </c:pt>
                <c:pt idx="484">
                  <c:v>5.767101502514015</c:v>
                </c:pt>
                <c:pt idx="485">
                  <c:v>5.748532743394273</c:v>
                </c:pt>
                <c:pt idx="486">
                  <c:v>5.581803146868408</c:v>
                </c:pt>
                <c:pt idx="487">
                  <c:v>5.524416545687879</c:v>
                </c:pt>
                <c:pt idx="488">
                  <c:v>5.519539072299548</c:v>
                </c:pt>
                <c:pt idx="489">
                  <c:v>5.364432768754897</c:v>
                </c:pt>
                <c:pt idx="490">
                  <c:v>5.3255433528016285</c:v>
                </c:pt>
                <c:pt idx="491">
                  <c:v>5.311184232254861</c:v>
                </c:pt>
                <c:pt idx="492">
                  <c:v>5.2901339737400175</c:v>
                </c:pt>
                <c:pt idx="493">
                  <c:v>5.289730605610714</c:v>
                </c:pt>
                <c:pt idx="494">
                  <c:v>5.168664158321166</c:v>
                </c:pt>
                <c:pt idx="495">
                  <c:v>5.099500507224884</c:v>
                </c:pt>
                <c:pt idx="496">
                  <c:v>4.9847019120697516</c:v>
                </c:pt>
                <c:pt idx="497">
                  <c:v>4.944495491591711</c:v>
                </c:pt>
                <c:pt idx="498">
                  <c:v>4.861980594772786</c:v>
                </c:pt>
                <c:pt idx="499">
                  <c:v>4.85265506868846</c:v>
                </c:pt>
                <c:pt idx="500">
                  <c:v>4.682316395164745</c:v>
                </c:pt>
                <c:pt idx="501">
                  <c:v>4.618777189394308</c:v>
                </c:pt>
                <c:pt idx="502">
                  <c:v>4.573782712746459</c:v>
                </c:pt>
                <c:pt idx="503">
                  <c:v>4.571820206306537</c:v>
                </c:pt>
                <c:pt idx="504">
                  <c:v>4.529476341618891</c:v>
                </c:pt>
                <c:pt idx="505">
                  <c:v>4.406597288608086</c:v>
                </c:pt>
                <c:pt idx="506">
                  <c:v>4.297013260346925</c:v>
                </c:pt>
                <c:pt idx="507">
                  <c:v>4.2903224454635405</c:v>
                </c:pt>
                <c:pt idx="508">
                  <c:v>4.160600357999166</c:v>
                </c:pt>
                <c:pt idx="509">
                  <c:v>4.142340760490356</c:v>
                </c:pt>
                <c:pt idx="510">
                  <c:v>4.0873199472851365</c:v>
                </c:pt>
                <c:pt idx="511">
                  <c:v>3.9921272496698075</c:v>
                </c:pt>
                <c:pt idx="512">
                  <c:v>3.8130862575681226</c:v>
                </c:pt>
                <c:pt idx="513">
                  <c:v>3.8099902798629945</c:v>
                </c:pt>
                <c:pt idx="514">
                  <c:v>3.794364961959914</c:v>
                </c:pt>
                <c:pt idx="515">
                  <c:v>3.456947396766647</c:v>
                </c:pt>
                <c:pt idx="516">
                  <c:v>3.204776900488699</c:v>
                </c:pt>
                <c:pt idx="517">
                  <c:v>3.0252910757955354</c:v>
                </c:pt>
                <c:pt idx="518">
                  <c:v>2.753023566744941</c:v>
                </c:pt>
                <c:pt idx="519">
                  <c:v>2.604170070614818</c:v>
                </c:pt>
                <c:pt idx="520">
                  <c:v>2.523325759691945</c:v>
                </c:pt>
                <c:pt idx="521">
                  <c:v>2.522523513359307</c:v>
                </c:pt>
                <c:pt idx="522">
                  <c:v>2.4379897300002487</c:v>
                </c:pt>
                <c:pt idx="523">
                  <c:v>2.303584593327129</c:v>
                </c:pt>
                <c:pt idx="524">
                  <c:v>1.5830939370944985</c:v>
                </c:pt>
                <c:pt idx="525">
                  <c:v>10.108937083878352</c:v>
                </c:pt>
                <c:pt idx="526">
                  <c:v>9.90548056516639</c:v>
                </c:pt>
                <c:pt idx="527">
                  <c:v>9.735543344557994</c:v>
                </c:pt>
                <c:pt idx="528">
                  <c:v>9.592727213735603</c:v>
                </c:pt>
                <c:pt idx="529">
                  <c:v>9.369029025322973</c:v>
                </c:pt>
                <c:pt idx="530">
                  <c:v>9.293202486001114</c:v>
                </c:pt>
                <c:pt idx="531">
                  <c:v>8.866505497534385</c:v>
                </c:pt>
                <c:pt idx="532">
                  <c:v>8.865990588799397</c:v>
                </c:pt>
                <c:pt idx="533">
                  <c:v>8.616718113068139</c:v>
                </c:pt>
                <c:pt idx="534">
                  <c:v>7.990898536746315</c:v>
                </c:pt>
                <c:pt idx="535">
                  <c:v>7.913224704184871</c:v>
                </c:pt>
                <c:pt idx="536">
                  <c:v>7.891140013966605</c:v>
                </c:pt>
                <c:pt idx="537">
                  <c:v>7.856273094726254</c:v>
                </c:pt>
                <c:pt idx="538">
                  <c:v>7.810291854623629</c:v>
                </c:pt>
                <c:pt idx="539">
                  <c:v>7.672957969693106</c:v>
                </c:pt>
                <c:pt idx="540">
                  <c:v>7.646511378436179</c:v>
                </c:pt>
                <c:pt idx="541">
                  <c:v>7.4427270245762065</c:v>
                </c:pt>
                <c:pt idx="542">
                  <c:v>7.430179379612679</c:v>
                </c:pt>
                <c:pt idx="543">
                  <c:v>7.369310823437845</c:v>
                </c:pt>
                <c:pt idx="544">
                  <c:v>7.292561793559527</c:v>
                </c:pt>
                <c:pt idx="545">
                  <c:v>7.2366488700798</c:v>
                </c:pt>
                <c:pt idx="546">
                  <c:v>7.096290822242559</c:v>
                </c:pt>
                <c:pt idx="547">
                  <c:v>7.032941951071096</c:v>
                </c:pt>
                <c:pt idx="548">
                  <c:v>6.966014753099349</c:v>
                </c:pt>
                <c:pt idx="549">
                  <c:v>6.881770582010144</c:v>
                </c:pt>
                <c:pt idx="550">
                  <c:v>6.724433221854599</c:v>
                </c:pt>
                <c:pt idx="551">
                  <c:v>6.652875932495908</c:v>
                </c:pt>
                <c:pt idx="552">
                  <c:v>6.553520213261158</c:v>
                </c:pt>
                <c:pt idx="553">
                  <c:v>6.462717395754149</c:v>
                </c:pt>
                <c:pt idx="554">
                  <c:v>6.456204346678619</c:v>
                </c:pt>
                <c:pt idx="555">
                  <c:v>6.313058796178999</c:v>
                </c:pt>
                <c:pt idx="556">
                  <c:v>6.306001526851403</c:v>
                </c:pt>
                <c:pt idx="557">
                  <c:v>6.291458022273912</c:v>
                </c:pt>
                <c:pt idx="558">
                  <c:v>6.281518803704818</c:v>
                </c:pt>
                <c:pt idx="559">
                  <c:v>6.275232720238627</c:v>
                </c:pt>
                <c:pt idx="560">
                  <c:v>6.262578879369813</c:v>
                </c:pt>
                <c:pt idx="561">
                  <c:v>6.26252168803619</c:v>
                </c:pt>
                <c:pt idx="562">
                  <c:v>6.23044207672472</c:v>
                </c:pt>
                <c:pt idx="563">
                  <c:v>6.103028282950449</c:v>
                </c:pt>
                <c:pt idx="564">
                  <c:v>5.9956059596085325</c:v>
                </c:pt>
                <c:pt idx="565">
                  <c:v>5.933914880267971</c:v>
                </c:pt>
                <c:pt idx="566">
                  <c:v>5.916902625781077</c:v>
                </c:pt>
                <c:pt idx="567">
                  <c:v>5.8805329864007</c:v>
                </c:pt>
                <c:pt idx="568">
                  <c:v>5.843921157649903</c:v>
                </c:pt>
                <c:pt idx="569">
                  <c:v>5.786222306929459</c:v>
                </c:pt>
                <c:pt idx="570">
                  <c:v>5.7062793548547885</c:v>
                </c:pt>
                <c:pt idx="571">
                  <c:v>5.578634887136764</c:v>
                </c:pt>
                <c:pt idx="572">
                  <c:v>5.535206019653918</c:v>
                </c:pt>
                <c:pt idx="573">
                  <c:v>5.4204464997811</c:v>
                </c:pt>
                <c:pt idx="574">
                  <c:v>5.420003884804636</c:v>
                </c:pt>
                <c:pt idx="575">
                  <c:v>5.330251985078383</c:v>
                </c:pt>
                <c:pt idx="576">
                  <c:v>5.324959297494458</c:v>
                </c:pt>
                <c:pt idx="577">
                  <c:v>5.222084060548448</c:v>
                </c:pt>
                <c:pt idx="578">
                  <c:v>5.126401482467963</c:v>
                </c:pt>
                <c:pt idx="579">
                  <c:v>5.003677813528757</c:v>
                </c:pt>
                <c:pt idx="580">
                  <c:v>4.912140047347156</c:v>
                </c:pt>
                <c:pt idx="581">
                  <c:v>4.791068671272389</c:v>
                </c:pt>
                <c:pt idx="582">
                  <c:v>4.7789554117597595</c:v>
                </c:pt>
                <c:pt idx="583">
                  <c:v>4.7517782056241815</c:v>
                </c:pt>
                <c:pt idx="584">
                  <c:v>4.6813902118995</c:v>
                </c:pt>
                <c:pt idx="585">
                  <c:v>4.570682255529419</c:v>
                </c:pt>
                <c:pt idx="586">
                  <c:v>4.251917949326861</c:v>
                </c:pt>
                <c:pt idx="587">
                  <c:v>4.111693200556713</c:v>
                </c:pt>
                <c:pt idx="588">
                  <c:v>3.890186310818972</c:v>
                </c:pt>
                <c:pt idx="589">
                  <c:v>3.769537357131391</c:v>
                </c:pt>
                <c:pt idx="590">
                  <c:v>3.723763855967438</c:v>
                </c:pt>
                <c:pt idx="591">
                  <c:v>3.711374531941307</c:v>
                </c:pt>
                <c:pt idx="592">
                  <c:v>3.6509179478268177</c:v>
                </c:pt>
                <c:pt idx="593">
                  <c:v>3.616308761279101</c:v>
                </c:pt>
                <c:pt idx="594">
                  <c:v>3.3734835430946397</c:v>
                </c:pt>
                <c:pt idx="595">
                  <c:v>3.3160025355989236</c:v>
                </c:pt>
                <c:pt idx="596">
                  <c:v>3.1350593387750902</c:v>
                </c:pt>
                <c:pt idx="597">
                  <c:v>2.847812143477369</c:v>
                </c:pt>
                <c:pt idx="598">
                  <c:v>2.435366204227864</c:v>
                </c:pt>
                <c:pt idx="599">
                  <c:v>1.9286186519452522</c:v>
                </c:pt>
              </c:numCache>
            </c:numRef>
          </c:xVal>
          <c:yVal>
            <c:numRef>
              <c:f>Gráfico!$S$3:$S$700</c:f>
              <c:numCache>
                <c:ptCount val="698"/>
                <c:pt idx="0">
                  <c:v>0.8714902807775375</c:v>
                </c:pt>
                <c:pt idx="1">
                  <c:v>0.6894776216605738</c:v>
                </c:pt>
                <c:pt idx="2">
                  <c:v>0.652027027027027</c:v>
                </c:pt>
                <c:pt idx="3">
                  <c:v>0.614576033637001</c:v>
                </c:pt>
                <c:pt idx="4">
                  <c:v>0.5913853317811406</c:v>
                </c:pt>
                <c:pt idx="5">
                  <c:v>0.41335044929396636</c:v>
                </c:pt>
                <c:pt idx="6">
                  <c:v>0.5499669093315684</c:v>
                </c:pt>
                <c:pt idx="7">
                  <c:v>0.20583190394511153</c:v>
                </c:pt>
                <c:pt idx="8">
                  <c:v>0.10076530612244894</c:v>
                </c:pt>
                <c:pt idx="9">
                  <c:v>0.461079723791588</c:v>
                </c:pt>
                <c:pt idx="10">
                  <c:v>0.5262661214218309</c:v>
                </c:pt>
                <c:pt idx="11">
                  <c:v>1.278118609406953</c:v>
                </c:pt>
                <c:pt idx="12">
                  <c:v>-0.010130246020260358</c:v>
                </c:pt>
                <c:pt idx="13">
                  <c:v>1.128874388254486</c:v>
                </c:pt>
                <c:pt idx="14">
                  <c:v>1.109467455621302</c:v>
                </c:pt>
                <c:pt idx="15">
                  <c:v>0.5505226480836236</c:v>
                </c:pt>
                <c:pt idx="16">
                  <c:v>0.029457364341085368</c:v>
                </c:pt>
                <c:pt idx="17">
                  <c:v>0.21179624664879348</c:v>
                </c:pt>
                <c:pt idx="18">
                  <c:v>1.536443148688047</c:v>
                </c:pt>
                <c:pt idx="19">
                  <c:v>0.8568155784650631</c:v>
                </c:pt>
                <c:pt idx="20">
                  <c:v>0.7642642642642645</c:v>
                </c:pt>
                <c:pt idx="21">
                  <c:v>0.5479041916167666</c:v>
                </c:pt>
                <c:pt idx="22">
                  <c:v>0.7986463620981386</c:v>
                </c:pt>
                <c:pt idx="23">
                  <c:v>0.8249694002447978</c:v>
                </c:pt>
                <c:pt idx="24">
                  <c:v>0.8792372881355932</c:v>
                </c:pt>
                <c:pt idx="25">
                  <c:v>-0.14749262536873153</c:v>
                </c:pt>
                <c:pt idx="26">
                  <c:v>0.0016406890894173909</c:v>
                </c:pt>
                <c:pt idx="27">
                  <c:v>0.19586374695863729</c:v>
                </c:pt>
                <c:pt idx="28">
                  <c:v>0.7397910731244064</c:v>
                </c:pt>
                <c:pt idx="29">
                  <c:v>0.45197464651389585</c:v>
                </c:pt>
                <c:pt idx="30">
                  <c:v>1.8710247349823321</c:v>
                </c:pt>
                <c:pt idx="31">
                  <c:v>1.4965986394557826</c:v>
                </c:pt>
                <c:pt idx="32">
                  <c:v>1.1390134529147984</c:v>
                </c:pt>
                <c:pt idx="33">
                  <c:v>0.46293357515302636</c:v>
                </c:pt>
                <c:pt idx="34">
                  <c:v>0.3875598086124403</c:v>
                </c:pt>
                <c:pt idx="35">
                  <c:v>0.5859459459459457</c:v>
                </c:pt>
                <c:pt idx="36">
                  <c:v>0.07645259938837912</c:v>
                </c:pt>
                <c:pt idx="37">
                  <c:v>0.5809176425417548</c:v>
                </c:pt>
                <c:pt idx="38">
                  <c:v>1.4845360824742273</c:v>
                </c:pt>
                <c:pt idx="39">
                  <c:v>0.38243626062322944</c:v>
                </c:pt>
                <c:pt idx="40">
                  <c:v>0.06034482758620685</c:v>
                </c:pt>
                <c:pt idx="41">
                  <c:v>0.22172619047619024</c:v>
                </c:pt>
                <c:pt idx="42">
                  <c:v>0.5352564102564101</c:v>
                </c:pt>
                <c:pt idx="43">
                  <c:v>0.8815060908084165</c:v>
                </c:pt>
                <c:pt idx="44">
                  <c:v>0.7746478873239437</c:v>
                </c:pt>
                <c:pt idx="45">
                  <c:v>-0.008064516129032251</c:v>
                </c:pt>
                <c:pt idx="46">
                  <c:v>0.44467640918580376</c:v>
                </c:pt>
                <c:pt idx="47">
                  <c:v>0.018653402025226473</c:v>
                </c:pt>
                <c:pt idx="48">
                  <c:v>0.5164835164835166</c:v>
                </c:pt>
                <c:pt idx="49">
                  <c:v>0.1483679525222552</c:v>
                </c:pt>
                <c:pt idx="50">
                  <c:v>-0.141891891891892</c:v>
                </c:pt>
                <c:pt idx="51">
                  <c:v>0.02987197724039814</c:v>
                </c:pt>
                <c:pt idx="52">
                  <c:v>2.5714285714285716</c:v>
                </c:pt>
                <c:pt idx="53">
                  <c:v>2.3122171945701355</c:v>
                </c:pt>
                <c:pt idx="54">
                  <c:v>1.423076923076923</c:v>
                </c:pt>
                <c:pt idx="55">
                  <c:v>0.6846846846846848</c:v>
                </c:pt>
                <c:pt idx="56">
                  <c:v>1.707913669064748</c:v>
                </c:pt>
                <c:pt idx="57">
                  <c:v>0.7824074074074072</c:v>
                </c:pt>
                <c:pt idx="58">
                  <c:v>0.440366972477064</c:v>
                </c:pt>
                <c:pt idx="59">
                  <c:v>0.8519313304721028</c:v>
                </c:pt>
                <c:pt idx="60">
                  <c:v>0.38815789473684226</c:v>
                </c:pt>
                <c:pt idx="61">
                  <c:v>-0.3311827956989247</c:v>
                </c:pt>
                <c:pt idx="62">
                  <c:v>0.05633802816901401</c:v>
                </c:pt>
                <c:pt idx="63">
                  <c:v>0.08134715025906725</c:v>
                </c:pt>
                <c:pt idx="64">
                  <c:v>-0.01927437641723362</c:v>
                </c:pt>
                <c:pt idx="65">
                  <c:v>1.44559585492228</c:v>
                </c:pt>
                <c:pt idx="66">
                  <c:v>1.882352941176471</c:v>
                </c:pt>
                <c:pt idx="67">
                  <c:v>0.15882352941176459</c:v>
                </c:pt>
                <c:pt idx="68">
                  <c:v>-0.15625</c:v>
                </c:pt>
                <c:pt idx="69">
                  <c:v>0</c:v>
                </c:pt>
                <c:pt idx="70">
                  <c:v>0.1637426900584793</c:v>
                </c:pt>
                <c:pt idx="71">
                  <c:v>-0.044657097288676284</c:v>
                </c:pt>
                <c:pt idx="72">
                  <c:v>-0.65</c:v>
                </c:pt>
                <c:pt idx="73">
                  <c:v>-0.17346938775510212</c:v>
                </c:pt>
                <c:pt idx="74">
                  <c:v>0.06504065040650397</c:v>
                </c:pt>
                <c:pt idx="75">
                  <c:v>-0.7432646592709984</c:v>
                </c:pt>
                <c:pt idx="76">
                  <c:v>-0.5906515580736544</c:v>
                </c:pt>
                <c:pt idx="77">
                  <c:v>-0.4895104895104896</c:v>
                </c:pt>
                <c:pt idx="78">
                  <c:v>-0.40893470790378017</c:v>
                </c:pt>
                <c:pt idx="79">
                  <c:v>-0.402124833997344</c:v>
                </c:pt>
                <c:pt idx="80">
                  <c:v>-0.32930513595166166</c:v>
                </c:pt>
                <c:pt idx="81">
                  <c:v>-0.3148148148148149</c:v>
                </c:pt>
                <c:pt idx="82">
                  <c:v>-0.3142201834862386</c:v>
                </c:pt>
                <c:pt idx="83">
                  <c:v>-0.30916875830503465</c:v>
                </c:pt>
                <c:pt idx="84">
                  <c:v>-0.30573248407643316</c:v>
                </c:pt>
                <c:pt idx="85">
                  <c:v>-0.29679282252242967</c:v>
                </c:pt>
                <c:pt idx="86">
                  <c:v>-0.2903253961147515</c:v>
                </c:pt>
                <c:pt idx="87">
                  <c:v>-0.2844192634560907</c:v>
                </c:pt>
                <c:pt idx="88">
                  <c:v>-0.2735849056603773</c:v>
                </c:pt>
                <c:pt idx="89">
                  <c:v>-0.2712797326518577</c:v>
                </c:pt>
                <c:pt idx="90">
                  <c:v>-0.26878180185573186</c:v>
                </c:pt>
                <c:pt idx="91">
                  <c:v>-0.26402734263742533</c:v>
                </c:pt>
                <c:pt idx="92">
                  <c:v>-0.25755175057500646</c:v>
                </c:pt>
                <c:pt idx="93">
                  <c:v>-0.24839375860486457</c:v>
                </c:pt>
                <c:pt idx="94">
                  <c:v>-0.2435129740518962</c:v>
                </c:pt>
                <c:pt idx="95">
                  <c:v>-0.23237835379718053</c:v>
                </c:pt>
                <c:pt idx="96">
                  <c:v>-0.2273071104387291</c:v>
                </c:pt>
                <c:pt idx="97">
                  <c:v>-0.18450184501845013</c:v>
                </c:pt>
                <c:pt idx="98">
                  <c:v>-0.18076178179470626</c:v>
                </c:pt>
                <c:pt idx="99">
                  <c:v>-0.1611610954226046</c:v>
                </c:pt>
                <c:pt idx="100">
                  <c:v>-0.16101131071190944</c:v>
                </c:pt>
                <c:pt idx="101">
                  <c:v>-0.14328976118373127</c:v>
                </c:pt>
                <c:pt idx="102">
                  <c:v>-0.14162016548008471</c:v>
                </c:pt>
                <c:pt idx="103">
                  <c:v>-0.14116379310344818</c:v>
                </c:pt>
                <c:pt idx="104">
                  <c:v>-0.13808878779359512</c:v>
                </c:pt>
                <c:pt idx="105">
                  <c:v>-0.13477289650037239</c:v>
                </c:pt>
                <c:pt idx="106">
                  <c:v>-0.1206896551724137</c:v>
                </c:pt>
                <c:pt idx="107">
                  <c:v>-0.11740890688259109</c:v>
                </c:pt>
                <c:pt idx="108">
                  <c:v>-0.10197142202185383</c:v>
                </c:pt>
                <c:pt idx="109">
                  <c:v>-0.09494773519163757</c:v>
                </c:pt>
                <c:pt idx="110">
                  <c:v>-0.08910891089108908</c:v>
                </c:pt>
                <c:pt idx="111">
                  <c:v>-0.08428595802764027</c:v>
                </c:pt>
                <c:pt idx="112">
                  <c:v>-0.08216168717047445</c:v>
                </c:pt>
                <c:pt idx="113">
                  <c:v>-0.056898876404494314</c:v>
                </c:pt>
                <c:pt idx="114">
                  <c:v>-0.047417442845046565</c:v>
                </c:pt>
                <c:pt idx="115">
                  <c:v>-0.033423180592991875</c:v>
                </c:pt>
                <c:pt idx="116">
                  <c:v>-0.02357207615593826</c:v>
                </c:pt>
                <c:pt idx="117">
                  <c:v>-0.016361886429258843</c:v>
                </c:pt>
                <c:pt idx="118">
                  <c:v>0</c:v>
                </c:pt>
                <c:pt idx="119">
                  <c:v>0.00031254883575559944</c:v>
                </c:pt>
                <c:pt idx="120">
                  <c:v>0.01044256588761816</c:v>
                </c:pt>
                <c:pt idx="121">
                  <c:v>0.01207464324917673</c:v>
                </c:pt>
                <c:pt idx="122">
                  <c:v>0.03320581484315244</c:v>
                </c:pt>
                <c:pt idx="123">
                  <c:v>0.0515072394967957</c:v>
                </c:pt>
                <c:pt idx="124">
                  <c:v>0.05790838375108032</c:v>
                </c:pt>
                <c:pt idx="125">
                  <c:v>0.065625</c:v>
                </c:pt>
                <c:pt idx="126">
                  <c:v>0.07321428571428568</c:v>
                </c:pt>
                <c:pt idx="127">
                  <c:v>0.07767624020887731</c:v>
                </c:pt>
                <c:pt idx="128">
                  <c:v>0.07988485066570727</c:v>
                </c:pt>
                <c:pt idx="129">
                  <c:v>0.09753853232114107</c:v>
                </c:pt>
                <c:pt idx="130">
                  <c:v>0.13925822253323994</c:v>
                </c:pt>
                <c:pt idx="131">
                  <c:v>0.14747222017808514</c:v>
                </c:pt>
                <c:pt idx="132">
                  <c:v>0.1482926829268294</c:v>
                </c:pt>
                <c:pt idx="133">
                  <c:v>0.16307121317559714</c:v>
                </c:pt>
                <c:pt idx="134">
                  <c:v>0.16865671641791047</c:v>
                </c:pt>
                <c:pt idx="135">
                  <c:v>0.1744494560891483</c:v>
                </c:pt>
                <c:pt idx="136">
                  <c:v>0.18875709128416696</c:v>
                </c:pt>
                <c:pt idx="137">
                  <c:v>0.19363636363636383</c:v>
                </c:pt>
                <c:pt idx="138">
                  <c:v>0.20570824524312892</c:v>
                </c:pt>
                <c:pt idx="139">
                  <c:v>0.26729559748427656</c:v>
                </c:pt>
                <c:pt idx="140">
                  <c:v>0.27803958529688977</c:v>
                </c:pt>
                <c:pt idx="141">
                  <c:v>0.2788844621513944</c:v>
                </c:pt>
                <c:pt idx="142">
                  <c:v>0.2947903430749683</c:v>
                </c:pt>
                <c:pt idx="143">
                  <c:v>0.34908700322234165</c:v>
                </c:pt>
                <c:pt idx="144">
                  <c:v>0.37250427837991995</c:v>
                </c:pt>
                <c:pt idx="145">
                  <c:v>0.4564254062038404</c:v>
                </c:pt>
                <c:pt idx="146">
                  <c:v>0.4577464788732395</c:v>
                </c:pt>
                <c:pt idx="147">
                  <c:v>0.5174002047082906</c:v>
                </c:pt>
                <c:pt idx="148">
                  <c:v>0.541297935103245</c:v>
                </c:pt>
                <c:pt idx="149">
                  <c:v>1.3976825028968713</c:v>
                </c:pt>
                <c:pt idx="150">
                  <c:v>-0.11138746027501673</c:v>
                </c:pt>
                <c:pt idx="151">
                  <c:v>-0.15506516587677732</c:v>
                </c:pt>
                <c:pt idx="152">
                  <c:v>-0.10554873054873048</c:v>
                </c:pt>
                <c:pt idx="153">
                  <c:v>-0.015722790413677412</c:v>
                </c:pt>
                <c:pt idx="154">
                  <c:v>-0.004003049942813641</c:v>
                </c:pt>
                <c:pt idx="155">
                  <c:v>0.1296672394938292</c:v>
                </c:pt>
                <c:pt idx="156">
                  <c:v>-0.03571428571428581</c:v>
                </c:pt>
                <c:pt idx="157">
                  <c:v>-0.0246543469506465</c:v>
                </c:pt>
                <c:pt idx="158">
                  <c:v>0.02033209081667242</c:v>
                </c:pt>
                <c:pt idx="159">
                  <c:v>0.1942117288651941</c:v>
                </c:pt>
                <c:pt idx="160">
                  <c:v>-0.05342140704162124</c:v>
                </c:pt>
                <c:pt idx="161">
                  <c:v>0.18187203791469186</c:v>
                </c:pt>
                <c:pt idx="162">
                  <c:v>0.4024787997390735</c:v>
                </c:pt>
                <c:pt idx="163">
                  <c:v>0.30632054176072243</c:v>
                </c:pt>
                <c:pt idx="164">
                  <c:v>0.17136659436008683</c:v>
                </c:pt>
                <c:pt idx="165">
                  <c:v>0.063499046781053</c:v>
                </c:pt>
                <c:pt idx="166">
                  <c:v>-0.07933436532507732</c:v>
                </c:pt>
                <c:pt idx="167">
                  <c:v>0.19058947924927305</c:v>
                </c:pt>
                <c:pt idx="168">
                  <c:v>0.10303707844233267</c:v>
                </c:pt>
                <c:pt idx="169">
                  <c:v>-0.032337290216946424</c:v>
                </c:pt>
                <c:pt idx="170">
                  <c:v>0.10539067231980614</c:v>
                </c:pt>
                <c:pt idx="171">
                  <c:v>0.2724795640326976</c:v>
                </c:pt>
                <c:pt idx="172">
                  <c:v>-0.0476507830723093</c:v>
                </c:pt>
                <c:pt idx="173">
                  <c:v>0.08605851979345958</c:v>
                </c:pt>
                <c:pt idx="174">
                  <c:v>-0.14707158351409977</c:v>
                </c:pt>
                <c:pt idx="175">
                  <c:v>-0.016961651917403953</c:v>
                </c:pt>
                <c:pt idx="176">
                  <c:v>0.11377777777777776</c:v>
                </c:pt>
                <c:pt idx="177">
                  <c:v>0.038295835327908145</c:v>
                </c:pt>
                <c:pt idx="178">
                  <c:v>-0.2601246105919004</c:v>
                </c:pt>
                <c:pt idx="179">
                  <c:v>0.2805486284289278</c:v>
                </c:pt>
                <c:pt idx="180">
                  <c:v>0.1532526740312119</c:v>
                </c:pt>
                <c:pt idx="181">
                  <c:v>0.022138013562026382</c:v>
                </c:pt>
                <c:pt idx="182">
                  <c:v>0.3335574983187626</c:v>
                </c:pt>
                <c:pt idx="183">
                  <c:v>0.2627526467757457</c:v>
                </c:pt>
                <c:pt idx="184">
                  <c:v>0.02706692913385833</c:v>
                </c:pt>
                <c:pt idx="185">
                  <c:v>0.06511362826814837</c:v>
                </c:pt>
                <c:pt idx="186">
                  <c:v>-0.025326797385620936</c:v>
                </c:pt>
                <c:pt idx="187">
                  <c:v>0.34340437011060154</c:v>
                </c:pt>
                <c:pt idx="188">
                  <c:v>0.24705593719332675</c:v>
                </c:pt>
                <c:pt idx="189">
                  <c:v>0.3357086302454473</c:v>
                </c:pt>
                <c:pt idx="190">
                  <c:v>0.03472304590202824</c:v>
                </c:pt>
                <c:pt idx="191">
                  <c:v>0.07318718381112976</c:v>
                </c:pt>
                <c:pt idx="192">
                  <c:v>0.10108487555839174</c:v>
                </c:pt>
                <c:pt idx="193">
                  <c:v>-0.07051826677994899</c:v>
                </c:pt>
                <c:pt idx="194">
                  <c:v>0</c:v>
                </c:pt>
                <c:pt idx="195">
                  <c:v>-0.10648918469217972</c:v>
                </c:pt>
                <c:pt idx="196">
                  <c:v>0.1542707273154309</c:v>
                </c:pt>
                <c:pt idx="197">
                  <c:v>-0.39132165605095537</c:v>
                </c:pt>
                <c:pt idx="198">
                  <c:v>0.09373611728120834</c:v>
                </c:pt>
                <c:pt idx="199">
                  <c:v>0.6417033773861966</c:v>
                </c:pt>
                <c:pt idx="200">
                  <c:v>0.2214532871972319</c:v>
                </c:pt>
                <c:pt idx="201">
                  <c:v>-0.6014492753623188</c:v>
                </c:pt>
                <c:pt idx="202">
                  <c:v>0.00027536830510821453</c:v>
                </c:pt>
                <c:pt idx="203">
                  <c:v>0.3503618561089825</c:v>
                </c:pt>
                <c:pt idx="204">
                  <c:v>0.14534883720930236</c:v>
                </c:pt>
                <c:pt idx="205">
                  <c:v>0.3419071518193224</c:v>
                </c:pt>
                <c:pt idx="206">
                  <c:v>-0.2612137203166227</c:v>
                </c:pt>
                <c:pt idx="207">
                  <c:v>0.5483870967741937</c:v>
                </c:pt>
                <c:pt idx="208">
                  <c:v>0.06985645933014362</c:v>
                </c:pt>
                <c:pt idx="209">
                  <c:v>0.2058823529411764</c:v>
                </c:pt>
                <c:pt idx="210">
                  <c:v>-0.11371237458193972</c:v>
                </c:pt>
                <c:pt idx="211">
                  <c:v>0.2509760178471834</c:v>
                </c:pt>
                <c:pt idx="212">
                  <c:v>0.24324324324324298</c:v>
                </c:pt>
                <c:pt idx="213">
                  <c:v>0.8710407239819005</c:v>
                </c:pt>
                <c:pt idx="214">
                  <c:v>0.39858012170385404</c:v>
                </c:pt>
                <c:pt idx="215">
                  <c:v>-0.21621621621621623</c:v>
                </c:pt>
                <c:pt idx="216">
                  <c:v>0</c:v>
                </c:pt>
                <c:pt idx="217">
                  <c:v>0.11049210770659235</c:v>
                </c:pt>
                <c:pt idx="218">
                  <c:v>0.09567496723460023</c:v>
                </c:pt>
                <c:pt idx="219">
                  <c:v>-0.3697270471464019</c:v>
                </c:pt>
                <c:pt idx="220">
                  <c:v>0.2136953955135772</c:v>
                </c:pt>
                <c:pt idx="221">
                  <c:v>0.7530864197530864</c:v>
                </c:pt>
                <c:pt idx="222">
                  <c:v>-0.10086682427107962</c:v>
                </c:pt>
                <c:pt idx="223">
                  <c:v>-0.008215735549971015</c:v>
                </c:pt>
                <c:pt idx="224">
                  <c:v>0.1643835616438356</c:v>
                </c:pt>
                <c:pt idx="225">
                  <c:v>-0.4095412637866204</c:v>
                </c:pt>
                <c:pt idx="226">
                  <c:v>-0.28220858895705525</c:v>
                </c:pt>
                <c:pt idx="227">
                  <c:v>-0.32413872038457137</c:v>
                </c:pt>
                <c:pt idx="228">
                  <c:v>-0.22161910669975182</c:v>
                </c:pt>
                <c:pt idx="229">
                  <c:v>-0.056147144240077496</c:v>
                </c:pt>
                <c:pt idx="230">
                  <c:v>-0.3421052631578947</c:v>
                </c:pt>
                <c:pt idx="231">
                  <c:v>0.08712498616185105</c:v>
                </c:pt>
                <c:pt idx="232">
                  <c:v>-0.019726580420222017</c:v>
                </c:pt>
                <c:pt idx="233">
                  <c:v>0.16485969387755106</c:v>
                </c:pt>
                <c:pt idx="234">
                  <c:v>-0.43558776167471824</c:v>
                </c:pt>
                <c:pt idx="235">
                  <c:v>0.43325581395348833</c:v>
                </c:pt>
                <c:pt idx="236">
                  <c:v>-0.2940379403794038</c:v>
                </c:pt>
                <c:pt idx="237">
                  <c:v>-0.1468671679197996</c:v>
                </c:pt>
                <c:pt idx="238">
                  <c:v>0.04847071021254523</c:v>
                </c:pt>
                <c:pt idx="239">
                  <c:v>-0.0625</c:v>
                </c:pt>
                <c:pt idx="240">
                  <c:v>-0.02950910093767245</c:v>
                </c:pt>
                <c:pt idx="241">
                  <c:v>-0.04462699822380101</c:v>
                </c:pt>
                <c:pt idx="242">
                  <c:v>0.3695437324987647</c:v>
                </c:pt>
                <c:pt idx="243">
                  <c:v>0.13534246575342457</c:v>
                </c:pt>
                <c:pt idx="244">
                  <c:v>-0.26313577133249266</c:v>
                </c:pt>
                <c:pt idx="245">
                  <c:v>0.4557063048683161</c:v>
                </c:pt>
                <c:pt idx="246">
                  <c:v>0.21155288822205542</c:v>
                </c:pt>
                <c:pt idx="247">
                  <c:v>-0.2951013513513513</c:v>
                </c:pt>
                <c:pt idx="248">
                  <c:v>0.42185338865836775</c:v>
                </c:pt>
                <c:pt idx="249">
                  <c:v>-0.25634517766497456</c:v>
                </c:pt>
                <c:pt idx="250">
                  <c:v>-0.09429477020602228</c:v>
                </c:pt>
                <c:pt idx="251">
                  <c:v>0.30315789473684207</c:v>
                </c:pt>
                <c:pt idx="252">
                  <c:v>0.4479744494873088</c:v>
                </c:pt>
                <c:pt idx="253">
                  <c:v>0.23430135320054712</c:v>
                </c:pt>
                <c:pt idx="254">
                  <c:v>0.27515243902439046</c:v>
                </c:pt>
                <c:pt idx="255">
                  <c:v>-0.2670396744659207</c:v>
                </c:pt>
                <c:pt idx="256">
                  <c:v>0.22146341463414632</c:v>
                </c:pt>
                <c:pt idx="257">
                  <c:v>-0.313855843247026</c:v>
                </c:pt>
                <c:pt idx="258">
                  <c:v>0.43368336566115984</c:v>
                </c:pt>
                <c:pt idx="259">
                  <c:v>0.2576138586197263</c:v>
                </c:pt>
                <c:pt idx="260">
                  <c:v>-0.18926689027311927</c:v>
                </c:pt>
                <c:pt idx="261">
                  <c:v>-0.3505355404089582</c:v>
                </c:pt>
                <c:pt idx="262">
                  <c:v>0.2160642570281126</c:v>
                </c:pt>
                <c:pt idx="263">
                  <c:v>-0.12728703521542395</c:v>
                </c:pt>
                <c:pt idx="264">
                  <c:v>0.09568706118355075</c:v>
                </c:pt>
                <c:pt idx="265">
                  <c:v>0.13129322669139531</c:v>
                </c:pt>
                <c:pt idx="266">
                  <c:v>-0.19469835466179164</c:v>
                </c:pt>
                <c:pt idx="267">
                  <c:v>-0.133563796354494</c:v>
                </c:pt>
                <c:pt idx="268">
                  <c:v>0.029816513761467878</c:v>
                </c:pt>
                <c:pt idx="269">
                  <c:v>-0.25311203319502074</c:v>
                </c:pt>
                <c:pt idx="270">
                  <c:v>0</c:v>
                </c:pt>
                <c:pt idx="271">
                  <c:v>0.34524776604386687</c:v>
                </c:pt>
                <c:pt idx="272">
                  <c:v>-0.02146708719096546</c:v>
                </c:pt>
                <c:pt idx="273">
                  <c:v>1.6067766384306732</c:v>
                </c:pt>
                <c:pt idx="274">
                  <c:v>0.15573770491803285</c:v>
                </c:pt>
                <c:pt idx="275">
                  <c:v>0.1605643496214728</c:v>
                </c:pt>
                <c:pt idx="276">
                  <c:v>0.21739130434782594</c:v>
                </c:pt>
                <c:pt idx="277">
                  <c:v>0.035532994923857864</c:v>
                </c:pt>
                <c:pt idx="278">
                  <c:v>0.2702020202020201</c:v>
                </c:pt>
                <c:pt idx="279">
                  <c:v>-0.4249291784702549</c:v>
                </c:pt>
                <c:pt idx="280">
                  <c:v>0.4554024655547497</c:v>
                </c:pt>
                <c:pt idx="281">
                  <c:v>0.049056603773584895</c:v>
                </c:pt>
                <c:pt idx="282">
                  <c:v>0.08464328899637241</c:v>
                </c:pt>
                <c:pt idx="283">
                  <c:v>-0.39340659340659334</c:v>
                </c:pt>
                <c:pt idx="284">
                  <c:v>-0.5670840787119857</c:v>
                </c:pt>
                <c:pt idx="285">
                  <c:v>-0.14905149051490518</c:v>
                </c:pt>
                <c:pt idx="286">
                  <c:v>-0.15217391304347816</c:v>
                </c:pt>
                <c:pt idx="287">
                  <c:v>-0.5878787878787879</c:v>
                </c:pt>
                <c:pt idx="288">
                  <c:v>-0.06896551724137923</c:v>
                </c:pt>
                <c:pt idx="289">
                  <c:v>-0.4651162790697675</c:v>
                </c:pt>
                <c:pt idx="290">
                  <c:v>-0.5714285714285714</c:v>
                </c:pt>
                <c:pt idx="291">
                  <c:v>0.07357859531772593</c:v>
                </c:pt>
                <c:pt idx="292">
                  <c:v>-0.8770438194898627</c:v>
                </c:pt>
                <c:pt idx="293">
                  <c:v>0.037081339712918826</c:v>
                </c:pt>
                <c:pt idx="294">
                  <c:v>-0.059859154929577496</c:v>
                </c:pt>
                <c:pt idx="295">
                  <c:v>-0.30708661417322825</c:v>
                </c:pt>
                <c:pt idx="296">
                  <c:v>-0.17315175097276259</c:v>
                </c:pt>
                <c:pt idx="297">
                  <c:v>0.18823529411764706</c:v>
                </c:pt>
                <c:pt idx="298">
                  <c:v>-0.06836108676599473</c:v>
                </c:pt>
                <c:pt idx="299">
                  <c:v>-0.16109540980411263</c:v>
                </c:pt>
                <c:pt idx="300">
                  <c:v>-0.1304176939514239</c:v>
                </c:pt>
                <c:pt idx="301">
                  <c:v>-0.20446239661473353</c:v>
                </c:pt>
                <c:pt idx="302">
                  <c:v>-0.1813224267211997</c:v>
                </c:pt>
                <c:pt idx="303">
                  <c:v>-0.06730065837600574</c:v>
                </c:pt>
                <c:pt idx="304">
                  <c:v>0.07447774750227065</c:v>
                </c:pt>
                <c:pt idx="305">
                  <c:v>-0.16927083333333337</c:v>
                </c:pt>
                <c:pt idx="306">
                  <c:v>-0.421784472769409</c:v>
                </c:pt>
                <c:pt idx="307">
                  <c:v>0.017506404782237528</c:v>
                </c:pt>
                <c:pt idx="308">
                  <c:v>0.3443609022556391</c:v>
                </c:pt>
                <c:pt idx="309">
                  <c:v>0.06258890469416789</c:v>
                </c:pt>
                <c:pt idx="310">
                  <c:v>0.3786549707602338</c:v>
                </c:pt>
                <c:pt idx="311">
                  <c:v>-0.281121187139324</c:v>
                </c:pt>
                <c:pt idx="312">
                  <c:v>-0.24416517055655296</c:v>
                </c:pt>
                <c:pt idx="313">
                  <c:v>-0.04347826086956519</c:v>
                </c:pt>
                <c:pt idx="314">
                  <c:v>-0.03685393258426961</c:v>
                </c:pt>
                <c:pt idx="315">
                  <c:v>-0.2590038314176245</c:v>
                </c:pt>
                <c:pt idx="316">
                  <c:v>0.3119148936170213</c:v>
                </c:pt>
                <c:pt idx="317">
                  <c:v>-0.09939759036144591</c:v>
                </c:pt>
                <c:pt idx="318">
                  <c:v>0.15051740357478827</c:v>
                </c:pt>
                <c:pt idx="319">
                  <c:v>-0.16436781609195394</c:v>
                </c:pt>
                <c:pt idx="320">
                  <c:v>-0.273008849557522</c:v>
                </c:pt>
                <c:pt idx="321">
                  <c:v>0.011605415860734825</c:v>
                </c:pt>
                <c:pt idx="322">
                  <c:v>-0.17149907464528058</c:v>
                </c:pt>
                <c:pt idx="323">
                  <c:v>-0.0405767940979207</c:v>
                </c:pt>
                <c:pt idx="324">
                  <c:v>0.06552006552006562</c:v>
                </c:pt>
                <c:pt idx="325">
                  <c:v>-0.23529411764705876</c:v>
                </c:pt>
                <c:pt idx="326">
                  <c:v>-0.1533258173618941</c:v>
                </c:pt>
                <c:pt idx="327">
                  <c:v>0.04402515723270417</c:v>
                </c:pt>
                <c:pt idx="328">
                  <c:v>-0.0050864699898270915</c:v>
                </c:pt>
                <c:pt idx="329">
                  <c:v>2.9837398373983737</c:v>
                </c:pt>
                <c:pt idx="330">
                  <c:v>-0.07041484716157198</c:v>
                </c:pt>
                <c:pt idx="331">
                  <c:v>-0.0208193418401611</c:v>
                </c:pt>
                <c:pt idx="332">
                  <c:v>-0.07507692307692304</c:v>
                </c:pt>
                <c:pt idx="333">
                  <c:v>-0.1066076294277929</c:v>
                </c:pt>
                <c:pt idx="334">
                  <c:v>0.06508600650860075</c:v>
                </c:pt>
                <c:pt idx="335">
                  <c:v>0.022413793103448265</c:v>
                </c:pt>
                <c:pt idx="336">
                  <c:v>0.1789772727272727</c:v>
                </c:pt>
                <c:pt idx="337">
                  <c:v>-0.015678254942058545</c:v>
                </c:pt>
                <c:pt idx="338">
                  <c:v>0.0757741347905283</c:v>
                </c:pt>
                <c:pt idx="339">
                  <c:v>0.09221311475409832</c:v>
                </c:pt>
                <c:pt idx="340">
                  <c:v>-0.07883817427385897</c:v>
                </c:pt>
                <c:pt idx="341">
                  <c:v>-0.018270401948842885</c:v>
                </c:pt>
                <c:pt idx="342">
                  <c:v>-0.04036186499652039</c:v>
                </c:pt>
                <c:pt idx="343">
                  <c:v>0.100058858151854</c:v>
                </c:pt>
                <c:pt idx="344">
                  <c:v>-0.3360433604336043</c:v>
                </c:pt>
                <c:pt idx="345">
                  <c:v>0.11904761904761907</c:v>
                </c:pt>
                <c:pt idx="346">
                  <c:v>-0.455</c:v>
                </c:pt>
                <c:pt idx="347">
                  <c:v>0.056358381502890076</c:v>
                </c:pt>
                <c:pt idx="348">
                  <c:v>6.671676300578035</c:v>
                </c:pt>
                <c:pt idx="349">
                  <c:v>0.6481481481481481</c:v>
                </c:pt>
                <c:pt idx="350">
                  <c:v>0.750445632798574</c:v>
                </c:pt>
                <c:pt idx="351">
                  <c:v>0.8672985781990519</c:v>
                </c:pt>
                <c:pt idx="352">
                  <c:v>0.00802232298569927</c:v>
                </c:pt>
                <c:pt idx="353">
                  <c:v>0.23940677966101687</c:v>
                </c:pt>
                <c:pt idx="354">
                  <c:v>-0.12318840579710155</c:v>
                </c:pt>
                <c:pt idx="355">
                  <c:v>-0.00943830570902382</c:v>
                </c:pt>
                <c:pt idx="356">
                  <c:v>0.36363636363636354</c:v>
                </c:pt>
                <c:pt idx="357">
                  <c:v>0.6253333333333335</c:v>
                </c:pt>
                <c:pt idx="358">
                  <c:v>-0.7024442082890542</c:v>
                </c:pt>
                <c:pt idx="359">
                  <c:v>3.4074074074074074</c:v>
                </c:pt>
                <c:pt idx="360">
                  <c:v>0.13826366559485526</c:v>
                </c:pt>
                <c:pt idx="361">
                  <c:v>0.9409448818897639</c:v>
                </c:pt>
                <c:pt idx="362">
                  <c:v>0.04140127388535042</c:v>
                </c:pt>
                <c:pt idx="363">
                  <c:v>-0.022016222479721792</c:v>
                </c:pt>
                <c:pt idx="364">
                  <c:v>-0.38266384778012685</c:v>
                </c:pt>
                <c:pt idx="365">
                  <c:v>-0.07762338284619064</c:v>
                </c:pt>
                <c:pt idx="366">
                  <c:v>1.0510204081632653</c:v>
                </c:pt>
                <c:pt idx="367">
                  <c:v>-0.4877049180327869</c:v>
                </c:pt>
                <c:pt idx="368">
                  <c:v>0.4974619289340103</c:v>
                </c:pt>
                <c:pt idx="369">
                  <c:v>0.33668341708542737</c:v>
                </c:pt>
                <c:pt idx="370">
                  <c:v>0</c:v>
                </c:pt>
                <c:pt idx="371">
                  <c:v>0.06343906510851416</c:v>
                </c:pt>
                <c:pt idx="372">
                  <c:v>0.4567901234567904</c:v>
                </c:pt>
                <c:pt idx="373">
                  <c:v>-0.48571428571428565</c:v>
                </c:pt>
                <c:pt idx="374">
                  <c:v>-0.09923664122137399</c:v>
                </c:pt>
                <c:pt idx="375">
                  <c:v>0.30875241779497076</c:v>
                </c:pt>
                <c:pt idx="376">
                  <c:v>0.12282982459142648</c:v>
                </c:pt>
                <c:pt idx="377">
                  <c:v>0.14571190674437973</c:v>
                </c:pt>
                <c:pt idx="378">
                  <c:v>0.44148380355276884</c:v>
                </c:pt>
                <c:pt idx="379">
                  <c:v>0.393068469991547</c:v>
                </c:pt>
                <c:pt idx="380">
                  <c:v>0.2580392156862745</c:v>
                </c:pt>
                <c:pt idx="381">
                  <c:v>0.6845637583892619</c:v>
                </c:pt>
                <c:pt idx="382">
                  <c:v>0.48426353336130923</c:v>
                </c:pt>
                <c:pt idx="383">
                  <c:v>-0.09218436873747493</c:v>
                </c:pt>
                <c:pt idx="384">
                  <c:v>0.2958500669344042</c:v>
                </c:pt>
                <c:pt idx="385">
                  <c:v>0.5203555045871557</c:v>
                </c:pt>
                <c:pt idx="386">
                  <c:v>0.030752916224814575</c:v>
                </c:pt>
                <c:pt idx="387">
                  <c:v>0.4176388240783948</c:v>
                </c:pt>
                <c:pt idx="388">
                  <c:v>0.2740434332988624</c:v>
                </c:pt>
                <c:pt idx="389">
                  <c:v>0.12170087976539579</c:v>
                </c:pt>
                <c:pt idx="390">
                  <c:v>0.3411371237458196</c:v>
                </c:pt>
                <c:pt idx="391">
                  <c:v>0.6202069385270845</c:v>
                </c:pt>
                <c:pt idx="392">
                  <c:v>-0.0006487187804086192</c:v>
                </c:pt>
                <c:pt idx="393">
                  <c:v>-0.27197149643705465</c:v>
                </c:pt>
                <c:pt idx="394">
                  <c:v>0.3632887189292544</c:v>
                </c:pt>
                <c:pt idx="395">
                  <c:v>0.09839193240665045</c:v>
                </c:pt>
                <c:pt idx="396">
                  <c:v>0.004126547455295615</c:v>
                </c:pt>
                <c:pt idx="397">
                  <c:v>0.24606780845858078</c:v>
                </c:pt>
                <c:pt idx="398">
                  <c:v>-0.03648548026805665</c:v>
                </c:pt>
                <c:pt idx="399">
                  <c:v>0.19909502262443435</c:v>
                </c:pt>
                <c:pt idx="400">
                  <c:v>-0.07455803228285929</c:v>
                </c:pt>
                <c:pt idx="401">
                  <c:v>-0.0010224948875254825</c:v>
                </c:pt>
                <c:pt idx="402">
                  <c:v>0.23388203017832643</c:v>
                </c:pt>
                <c:pt idx="403">
                  <c:v>-0.10652463382157129</c:v>
                </c:pt>
                <c:pt idx="404">
                  <c:v>0.07339988256018781</c:v>
                </c:pt>
                <c:pt idx="405">
                  <c:v>-0.13453815261044166</c:v>
                </c:pt>
                <c:pt idx="406">
                  <c:v>-0.16244725738396637</c:v>
                </c:pt>
                <c:pt idx="407">
                  <c:v>0.15422668412629137</c:v>
                </c:pt>
                <c:pt idx="408">
                  <c:v>-0.3510204081632653</c:v>
                </c:pt>
                <c:pt idx="409">
                  <c:v>0.2126038781163433</c:v>
                </c:pt>
                <c:pt idx="410">
                  <c:v>0.055421686746987886</c:v>
                </c:pt>
                <c:pt idx="411">
                  <c:v>0.2476547842401502</c:v>
                </c:pt>
                <c:pt idx="412">
                  <c:v>-0.262142381902861</c:v>
                </c:pt>
                <c:pt idx="413">
                  <c:v>0.14854949768596915</c:v>
                </c:pt>
                <c:pt idx="414">
                  <c:v>-0.26610751048417847</c:v>
                </c:pt>
                <c:pt idx="415">
                  <c:v>-0.034807831762146524</c:v>
                </c:pt>
                <c:pt idx="416">
                  <c:v>0.05086848635235741</c:v>
                </c:pt>
                <c:pt idx="417">
                  <c:v>-0.15540540540540537</c:v>
                </c:pt>
                <c:pt idx="418">
                  <c:v>0.30102040816326525</c:v>
                </c:pt>
                <c:pt idx="419">
                  <c:v>-0.4114671163575042</c:v>
                </c:pt>
                <c:pt idx="420">
                  <c:v>1.2857142857142856</c:v>
                </c:pt>
                <c:pt idx="421">
                  <c:v>0.05673758865248235</c:v>
                </c:pt>
                <c:pt idx="422">
                  <c:v>0.1834862385321101</c:v>
                </c:pt>
                <c:pt idx="423">
                  <c:v>0.23625254582484723</c:v>
                </c:pt>
                <c:pt idx="424">
                  <c:v>0.5461937716262977</c:v>
                </c:pt>
                <c:pt idx="425">
                  <c:v>0.06345177664974622</c:v>
                </c:pt>
                <c:pt idx="426">
                  <c:v>-0.38148742643124667</c:v>
                </c:pt>
                <c:pt idx="427">
                  <c:v>-0.15702479338842978</c:v>
                </c:pt>
                <c:pt idx="428">
                  <c:v>-0.41987829614604455</c:v>
                </c:pt>
                <c:pt idx="429">
                  <c:v>0.13757843365094113</c:v>
                </c:pt>
                <c:pt idx="430">
                  <c:v>-0.167736757624398</c:v>
                </c:pt>
                <c:pt idx="431">
                  <c:v>-0.24487004103967158</c:v>
                </c:pt>
                <c:pt idx="432">
                  <c:v>-0.08695652173913049</c:v>
                </c:pt>
                <c:pt idx="433">
                  <c:v>-0.1428571428571429</c:v>
                </c:pt>
                <c:pt idx="434">
                  <c:v>0.16587677725118488</c:v>
                </c:pt>
                <c:pt idx="435">
                  <c:v>-0.12380952380952381</c:v>
                </c:pt>
                <c:pt idx="436">
                  <c:v>-0.3948717948717949</c:v>
                </c:pt>
                <c:pt idx="437">
                  <c:v>-0.05810397553516822</c:v>
                </c:pt>
                <c:pt idx="438">
                  <c:v>6.444444444444445</c:v>
                </c:pt>
                <c:pt idx="439">
                  <c:v>-0.2966101694915254</c:v>
                </c:pt>
                <c:pt idx="440">
                  <c:v>-0.18656716417910446</c:v>
                </c:pt>
                <c:pt idx="441">
                  <c:v>-0.26940639269406397</c:v>
                </c:pt>
                <c:pt idx="442">
                  <c:v>0.3644067796610171</c:v>
                </c:pt>
                <c:pt idx="443">
                  <c:v>-0.3866666666666667</c:v>
                </c:pt>
                <c:pt idx="444">
                  <c:v>-0.5262337662337662</c:v>
                </c:pt>
                <c:pt idx="445">
                  <c:v>0</c:v>
                </c:pt>
                <c:pt idx="446">
                  <c:v>-0.43559322033898307</c:v>
                </c:pt>
                <c:pt idx="447">
                  <c:v>-0.010989010989011061</c:v>
                </c:pt>
                <c:pt idx="448">
                  <c:v>-0.2913533834586466</c:v>
                </c:pt>
                <c:pt idx="449">
                  <c:v>-0.03389830508474578</c:v>
                </c:pt>
                <c:pt idx="450">
                  <c:v>0.839881620139022</c:v>
                </c:pt>
                <c:pt idx="451">
                  <c:v>0.3696656198041752</c:v>
                </c:pt>
                <c:pt idx="452">
                  <c:v>0.7259876766944546</c:v>
                </c:pt>
                <c:pt idx="453">
                  <c:v>0.654126213592233</c:v>
                </c:pt>
                <c:pt idx="454">
                  <c:v>0.2910610465116279</c:v>
                </c:pt>
                <c:pt idx="455">
                  <c:v>0.4145885286783042</c:v>
                </c:pt>
                <c:pt idx="456">
                  <c:v>0.6084234490608991</c:v>
                </c:pt>
                <c:pt idx="457">
                  <c:v>0.17613797003109988</c:v>
                </c:pt>
                <c:pt idx="458">
                  <c:v>0.19646799116997804</c:v>
                </c:pt>
                <c:pt idx="459">
                  <c:v>0.09194214876033069</c:v>
                </c:pt>
                <c:pt idx="460">
                  <c:v>0.4133509334339054</c:v>
                </c:pt>
                <c:pt idx="461">
                  <c:v>1.0065832784726796</c:v>
                </c:pt>
                <c:pt idx="462">
                  <c:v>0.220679012345679</c:v>
                </c:pt>
                <c:pt idx="463">
                  <c:v>0.7581699346405228</c:v>
                </c:pt>
                <c:pt idx="464">
                  <c:v>0.18831168831168843</c:v>
                </c:pt>
                <c:pt idx="465">
                  <c:v>0.5371900826446281</c:v>
                </c:pt>
                <c:pt idx="466">
                  <c:v>0.5628042843232715</c:v>
                </c:pt>
                <c:pt idx="467">
                  <c:v>0.24189526184538646</c:v>
                </c:pt>
                <c:pt idx="468">
                  <c:v>0.7784011220196354</c:v>
                </c:pt>
                <c:pt idx="469">
                  <c:v>0.31484502446982043</c:v>
                </c:pt>
                <c:pt idx="470">
                  <c:v>0.3126550868486353</c:v>
                </c:pt>
                <c:pt idx="471">
                  <c:v>0.2698630136986302</c:v>
                </c:pt>
                <c:pt idx="472">
                  <c:v>0.8301043219076008</c:v>
                </c:pt>
                <c:pt idx="473">
                  <c:v>0.21792890262751152</c:v>
                </c:pt>
                <c:pt idx="474">
                  <c:v>0.10687237026647978</c:v>
                </c:pt>
                <c:pt idx="475">
                  <c:v>0.38243468593663144</c:v>
                </c:pt>
                <c:pt idx="476">
                  <c:v>0.3419037199124726</c:v>
                </c:pt>
                <c:pt idx="477">
                  <c:v>-0.16603773584905657</c:v>
                </c:pt>
                <c:pt idx="478">
                  <c:v>0.1494370522006141</c:v>
                </c:pt>
                <c:pt idx="479">
                  <c:v>1.049624060150376</c:v>
                </c:pt>
                <c:pt idx="480">
                  <c:v>-0.03488372093023262</c:v>
                </c:pt>
                <c:pt idx="481">
                  <c:v>0.3326736236056138</c:v>
                </c:pt>
                <c:pt idx="482">
                  <c:v>0.23301399218454555</c:v>
                </c:pt>
                <c:pt idx="483">
                  <c:v>0.5476870359794404</c:v>
                </c:pt>
                <c:pt idx="484">
                  <c:v>-0.05568445475638051</c:v>
                </c:pt>
                <c:pt idx="485">
                  <c:v>0.5211902614968438</c:v>
                </c:pt>
                <c:pt idx="486">
                  <c:v>0.34233766233766216</c:v>
                </c:pt>
                <c:pt idx="487">
                  <c:v>0.2422604422604422</c:v>
                </c:pt>
                <c:pt idx="488">
                  <c:v>1.0955882352941178</c:v>
                </c:pt>
                <c:pt idx="489">
                  <c:v>0.013698630136986356</c:v>
                </c:pt>
                <c:pt idx="490">
                  <c:v>0.4946871310507672</c:v>
                </c:pt>
                <c:pt idx="491">
                  <c:v>0.5730659025787965</c:v>
                </c:pt>
                <c:pt idx="492">
                  <c:v>-0.19811320754716988</c:v>
                </c:pt>
                <c:pt idx="493">
                  <c:v>0.9209225700164743</c:v>
                </c:pt>
                <c:pt idx="494">
                  <c:v>0.5736434108527131</c:v>
                </c:pt>
                <c:pt idx="495">
                  <c:v>1.4098360655737703</c:v>
                </c:pt>
                <c:pt idx="496">
                  <c:v>0.15764705882352947</c:v>
                </c:pt>
                <c:pt idx="497">
                  <c:v>0.4064003580619895</c:v>
                </c:pt>
                <c:pt idx="498">
                  <c:v>-0.09466566491359873</c:v>
                </c:pt>
                <c:pt idx="499">
                  <c:v>0.1308724832214765</c:v>
                </c:pt>
                <c:pt idx="500">
                  <c:v>0.5957099080694588</c:v>
                </c:pt>
                <c:pt idx="501">
                  <c:v>0.1738754325259515</c:v>
                </c:pt>
                <c:pt idx="502">
                  <c:v>-0.30133333333333334</c:v>
                </c:pt>
                <c:pt idx="503">
                  <c:v>2.092369477911647</c:v>
                </c:pt>
                <c:pt idx="504">
                  <c:v>0.026252983293556076</c:v>
                </c:pt>
                <c:pt idx="505">
                  <c:v>0.14335664335664333</c:v>
                </c:pt>
                <c:pt idx="506">
                  <c:v>-0.06862745098039214</c:v>
                </c:pt>
                <c:pt idx="507">
                  <c:v>0.07427536231884058</c:v>
                </c:pt>
                <c:pt idx="508">
                  <c:v>0.37646001796945194</c:v>
                </c:pt>
                <c:pt idx="509">
                  <c:v>0.5480225988700564</c:v>
                </c:pt>
                <c:pt idx="510">
                  <c:v>0.716417910447761</c:v>
                </c:pt>
                <c:pt idx="511">
                  <c:v>0.6</c:v>
                </c:pt>
                <c:pt idx="512">
                  <c:v>0.04878048780487809</c:v>
                </c:pt>
                <c:pt idx="513">
                  <c:v>-0.10416666666666663</c:v>
                </c:pt>
                <c:pt idx="514">
                  <c:v>1.1640625</c:v>
                </c:pt>
                <c:pt idx="515">
                  <c:v>0.8521739130434782</c:v>
                </c:pt>
                <c:pt idx="516">
                  <c:v>-0.3928571428571429</c:v>
                </c:pt>
                <c:pt idx="517">
                  <c:v>-0.2298136645962734</c:v>
                </c:pt>
                <c:pt idx="518">
                  <c:v>-0.3241590214067278</c:v>
                </c:pt>
                <c:pt idx="519">
                  <c:v>0.2852852852852854</c:v>
                </c:pt>
                <c:pt idx="520">
                  <c:v>0.3793103448275861</c:v>
                </c:pt>
                <c:pt idx="521">
                  <c:v>-0.17543859649122806</c:v>
                </c:pt>
                <c:pt idx="522">
                  <c:v>0.32698412698412693</c:v>
                </c:pt>
                <c:pt idx="523">
                  <c:v>2.552631578947368</c:v>
                </c:pt>
                <c:pt idx="524">
                  <c:v>-0.690625</c:v>
                </c:pt>
                <c:pt idx="525">
                  <c:v>0.47230499042895663</c:v>
                </c:pt>
                <c:pt idx="526">
                  <c:v>1.1460014673514305</c:v>
                </c:pt>
                <c:pt idx="527">
                  <c:v>0.19314809819260859</c:v>
                </c:pt>
                <c:pt idx="528">
                  <c:v>0.8801234023799032</c:v>
                </c:pt>
                <c:pt idx="529">
                  <c:v>0.3352096819589079</c:v>
                </c:pt>
                <c:pt idx="530">
                  <c:v>0.12221755564888692</c:v>
                </c:pt>
                <c:pt idx="531">
                  <c:v>0.715625</c:v>
                </c:pt>
                <c:pt idx="532">
                  <c:v>0.0530195800896438</c:v>
                </c:pt>
                <c:pt idx="533">
                  <c:v>0.4926199261992621</c:v>
                </c:pt>
                <c:pt idx="534">
                  <c:v>0.23135423615743833</c:v>
                </c:pt>
                <c:pt idx="535">
                  <c:v>1.247991967871486</c:v>
                </c:pt>
                <c:pt idx="536">
                  <c:v>0.07956036745406814</c:v>
                </c:pt>
                <c:pt idx="537">
                  <c:v>-0.11920529801324509</c:v>
                </c:pt>
                <c:pt idx="538">
                  <c:v>0.18541930046354826</c:v>
                </c:pt>
                <c:pt idx="539">
                  <c:v>0.3159851301115242</c:v>
                </c:pt>
                <c:pt idx="540">
                  <c:v>0.9342431761786603</c:v>
                </c:pt>
                <c:pt idx="541">
                  <c:v>0.19354838709677424</c:v>
                </c:pt>
                <c:pt idx="542">
                  <c:v>1.5210432720806168</c:v>
                </c:pt>
                <c:pt idx="543">
                  <c:v>0.21433021806853603</c:v>
                </c:pt>
                <c:pt idx="544">
                  <c:v>0.03893442622950816</c:v>
                </c:pt>
                <c:pt idx="545">
                  <c:v>0.2334384858044165</c:v>
                </c:pt>
                <c:pt idx="546">
                  <c:v>0.6796116504854368</c:v>
                </c:pt>
                <c:pt idx="547">
                  <c:v>0.3296786389413988</c:v>
                </c:pt>
                <c:pt idx="548">
                  <c:v>3.1246290801186944</c:v>
                </c:pt>
                <c:pt idx="549">
                  <c:v>0.5361675126903553</c:v>
                </c:pt>
                <c:pt idx="550">
                  <c:v>0.37531677648251405</c:v>
                </c:pt>
                <c:pt idx="551">
                  <c:v>0.18892508143322484</c:v>
                </c:pt>
                <c:pt idx="552">
                  <c:v>0.5996738687321646</c:v>
                </c:pt>
                <c:pt idx="553">
                  <c:v>0.653184165232358</c:v>
                </c:pt>
                <c:pt idx="554">
                  <c:v>0.47016918967052534</c:v>
                </c:pt>
                <c:pt idx="555">
                  <c:v>0.292736610418195</c:v>
                </c:pt>
                <c:pt idx="556">
                  <c:v>1.737704918032787</c:v>
                </c:pt>
                <c:pt idx="557">
                  <c:v>0.6049685631038186</c:v>
                </c:pt>
                <c:pt idx="558">
                  <c:v>1.0344427244582048</c:v>
                </c:pt>
                <c:pt idx="559">
                  <c:v>0.737100737100737</c:v>
                </c:pt>
                <c:pt idx="560">
                  <c:v>0.3383763837638376</c:v>
                </c:pt>
                <c:pt idx="561">
                  <c:v>0.41771297421358144</c:v>
                </c:pt>
                <c:pt idx="562">
                  <c:v>-0.0678733031674208</c:v>
                </c:pt>
                <c:pt idx="563">
                  <c:v>4.449541284403669</c:v>
                </c:pt>
                <c:pt idx="564">
                  <c:v>0.9144144144144144</c:v>
                </c:pt>
                <c:pt idx="565">
                  <c:v>-0.21592279855247287</c:v>
                </c:pt>
                <c:pt idx="566">
                  <c:v>0.5193829113924051</c:v>
                </c:pt>
                <c:pt idx="567">
                  <c:v>1.7701244813278008</c:v>
                </c:pt>
                <c:pt idx="568">
                  <c:v>0.392982456140351</c:v>
                </c:pt>
                <c:pt idx="569">
                  <c:v>0.8128078817733988</c:v>
                </c:pt>
                <c:pt idx="570">
                  <c:v>0.5445969125214409</c:v>
                </c:pt>
                <c:pt idx="571">
                  <c:v>0.34509803921568616</c:v>
                </c:pt>
                <c:pt idx="572">
                  <c:v>0.2488151658767772</c:v>
                </c:pt>
                <c:pt idx="573">
                  <c:v>0.6619460577611584</c:v>
                </c:pt>
                <c:pt idx="574">
                  <c:v>0.6050135501355014</c:v>
                </c:pt>
                <c:pt idx="575">
                  <c:v>0.279311724689876</c:v>
                </c:pt>
                <c:pt idx="576">
                  <c:v>0.5953488372093021</c:v>
                </c:pt>
                <c:pt idx="577">
                  <c:v>0.7581615670208679</c:v>
                </c:pt>
                <c:pt idx="578">
                  <c:v>0.6478260869565218</c:v>
                </c:pt>
                <c:pt idx="579">
                  <c:v>2.427906976744186</c:v>
                </c:pt>
                <c:pt idx="580">
                  <c:v>0.8421052631578947</c:v>
                </c:pt>
                <c:pt idx="581">
                  <c:v>0.24427480916030553</c:v>
                </c:pt>
                <c:pt idx="582">
                  <c:v>0.24025974025974017</c:v>
                </c:pt>
                <c:pt idx="583">
                  <c:v>0.16433308769344146</c:v>
                </c:pt>
                <c:pt idx="584">
                  <c:v>0.7408759124087594</c:v>
                </c:pt>
                <c:pt idx="585">
                  <c:v>0.33389544688026973</c:v>
                </c:pt>
                <c:pt idx="586">
                  <c:v>0.13577023498694518</c:v>
                </c:pt>
                <c:pt idx="587">
                  <c:v>0.3125</c:v>
                </c:pt>
                <c:pt idx="588">
                  <c:v>0.10562015503875966</c:v>
                </c:pt>
                <c:pt idx="589">
                  <c:v>1.1048387096774195</c:v>
                </c:pt>
                <c:pt idx="590">
                  <c:v>-0.2707581227436823</c:v>
                </c:pt>
                <c:pt idx="591">
                  <c:v>0.288732394366197</c:v>
                </c:pt>
                <c:pt idx="592">
                  <c:v>2.8493827160493828</c:v>
                </c:pt>
                <c:pt idx="593">
                  <c:v>1.3755656108597285</c:v>
                </c:pt>
                <c:pt idx="594">
                  <c:v>0.8903846153846153</c:v>
                </c:pt>
                <c:pt idx="595">
                  <c:v>0.11764705882352944</c:v>
                </c:pt>
                <c:pt idx="596">
                  <c:v>0.7313084112149533</c:v>
                </c:pt>
                <c:pt idx="597">
                  <c:v>0.5215311004784691</c:v>
                </c:pt>
                <c:pt idx="598">
                  <c:v>2.409090909090909</c:v>
                </c:pt>
                <c:pt idx="599">
                  <c:v>-0.4481382978723405</c:v>
                </c:pt>
              </c:numCache>
            </c:numRef>
          </c:yVal>
          <c:smooth val="0"/>
        </c:ser>
        <c:axId val="18072984"/>
        <c:axId val="28439129"/>
      </c:scatterChart>
      <c:valAx>
        <c:axId val="1807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Ln(Capitalización en millones de euros)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439129"/>
        <c:crosses val="autoZero"/>
        <c:crossBetween val="midCat"/>
        <c:dispUnits/>
      </c:valAx>
      <c:valAx>
        <c:axId val="28439129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29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107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Gráfico!$D$3:$D$76</c:f>
              <c:numCache>
                <c:ptCount val="73"/>
                <c:pt idx="0">
                  <c:v>10.962779323070604</c:v>
                </c:pt>
                <c:pt idx="1">
                  <c:v>10.70941103372389</c:v>
                </c:pt>
                <c:pt idx="2">
                  <c:v>10.462948471337087</c:v>
                </c:pt>
                <c:pt idx="3">
                  <c:v>9.845569202959323</c:v>
                </c:pt>
                <c:pt idx="4">
                  <c:v>9.689425142558111</c:v>
                </c:pt>
                <c:pt idx="5">
                  <c:v>9.555862251067103</c:v>
                </c:pt>
                <c:pt idx="6">
                  <c:v>9.283162303247998</c:v>
                </c:pt>
                <c:pt idx="7">
                  <c:v>9.024761114633224</c:v>
                </c:pt>
                <c:pt idx="8">
                  <c:v>8.903584206782465</c:v>
                </c:pt>
                <c:pt idx="9">
                  <c:v>8.794238392399764</c:v>
                </c:pt>
                <c:pt idx="10">
                  <c:v>8.785017905074097</c:v>
                </c:pt>
                <c:pt idx="11">
                  <c:v>8.674762592180478</c:v>
                </c:pt>
                <c:pt idx="12">
                  <c:v>8.435473244629899</c:v>
                </c:pt>
                <c:pt idx="13">
                  <c:v>8.430979314520673</c:v>
                </c:pt>
                <c:pt idx="14">
                  <c:v>8.419948541730989</c:v>
                </c:pt>
                <c:pt idx="15">
                  <c:v>8.24742438083398</c:v>
                </c:pt>
                <c:pt idx="16">
                  <c:v>8.085517569287985</c:v>
                </c:pt>
                <c:pt idx="17">
                  <c:v>8.028223640738323</c:v>
                </c:pt>
                <c:pt idx="18">
                  <c:v>7.989465529574891</c:v>
                </c:pt>
                <c:pt idx="19">
                  <c:v>7.812774727929965</c:v>
                </c:pt>
                <c:pt idx="20">
                  <c:v>7.807754014079315</c:v>
                </c:pt>
                <c:pt idx="21">
                  <c:v>7.620195152922491</c:v>
                </c:pt>
                <c:pt idx="22">
                  <c:v>7.453370659852556</c:v>
                </c:pt>
                <c:pt idx="23">
                  <c:v>7.357435020098867</c:v>
                </c:pt>
                <c:pt idx="24">
                  <c:v>7.352101298927911</c:v>
                </c:pt>
                <c:pt idx="25">
                  <c:v>7.315989881830241</c:v>
                </c:pt>
                <c:pt idx="26">
                  <c:v>7.312753611500858</c:v>
                </c:pt>
                <c:pt idx="27">
                  <c:v>7.302799612262384</c:v>
                </c:pt>
                <c:pt idx="28">
                  <c:v>7.262663663473149</c:v>
                </c:pt>
                <c:pt idx="29">
                  <c:v>7.232191081778219</c:v>
                </c:pt>
                <c:pt idx="30">
                  <c:v>7.190653426691577</c:v>
                </c:pt>
                <c:pt idx="31">
                  <c:v>7.176552652712368</c:v>
                </c:pt>
                <c:pt idx="32">
                  <c:v>7.147858203688003</c:v>
                </c:pt>
                <c:pt idx="33">
                  <c:v>7.0334094778190535</c:v>
                </c:pt>
                <c:pt idx="34">
                  <c:v>6.992969208196618</c:v>
                </c:pt>
                <c:pt idx="35">
                  <c:v>6.90931406344613</c:v>
                </c:pt>
                <c:pt idx="36">
                  <c:v>6.679699683306906</c:v>
                </c:pt>
                <c:pt idx="37">
                  <c:v>6.538834228054586</c:v>
                </c:pt>
                <c:pt idx="38">
                  <c:v>6.429154802510883</c:v>
                </c:pt>
                <c:pt idx="39">
                  <c:v>6.4235391286413455</c:v>
                </c:pt>
                <c:pt idx="40">
                  <c:v>6.346145003377863</c:v>
                </c:pt>
                <c:pt idx="41">
                  <c:v>6.339424122313817</c:v>
                </c:pt>
                <c:pt idx="42">
                  <c:v>6.273065667993761</c:v>
                </c:pt>
                <c:pt idx="43">
                  <c:v>6.2689826408855245</c:v>
                </c:pt>
                <c:pt idx="44">
                  <c:v>6.237718972919284</c:v>
                </c:pt>
                <c:pt idx="45">
                  <c:v>6.0832913944205105</c:v>
                </c:pt>
                <c:pt idx="46">
                  <c:v>6.079498317941531</c:v>
                </c:pt>
                <c:pt idx="47">
                  <c:v>5.84148432548469</c:v>
                </c:pt>
                <c:pt idx="48">
                  <c:v>5.706445592075685</c:v>
                </c:pt>
                <c:pt idx="49">
                  <c:v>5.662960480135946</c:v>
                </c:pt>
                <c:pt idx="50">
                  <c:v>5.599014376077313</c:v>
                </c:pt>
                <c:pt idx="51">
                  <c:v>5.558255613690723</c:v>
                </c:pt>
                <c:pt idx="52">
                  <c:v>5.451167200642247</c:v>
                </c:pt>
                <c:pt idx="53">
                  <c:v>5.311184232254861</c:v>
                </c:pt>
                <c:pt idx="54">
                  <c:v>5.240847139393487</c:v>
                </c:pt>
                <c:pt idx="55">
                  <c:v>4.998292770897869</c:v>
                </c:pt>
                <c:pt idx="56">
                  <c:v>4.820523471827238</c:v>
                </c:pt>
                <c:pt idx="57">
                  <c:v>4.733475446141015</c:v>
                </c:pt>
                <c:pt idx="58">
                  <c:v>4.626442321263631</c:v>
                </c:pt>
                <c:pt idx="59">
                  <c:v>4.567987394860375</c:v>
                </c:pt>
                <c:pt idx="60">
                  <c:v>4.528397127182178</c:v>
                </c:pt>
                <c:pt idx="61">
                  <c:v>4.501474949649326</c:v>
                </c:pt>
                <c:pt idx="62">
                  <c:v>4.433313679041901</c:v>
                </c:pt>
                <c:pt idx="63">
                  <c:v>4.306090068583941</c:v>
                </c:pt>
                <c:pt idx="64">
                  <c:v>4.242189689486082</c:v>
                </c:pt>
                <c:pt idx="65">
                  <c:v>4.126327608075152</c:v>
                </c:pt>
                <c:pt idx="66">
                  <c:v>3.8093256071898036</c:v>
                </c:pt>
                <c:pt idx="67">
                  <c:v>3.709906821306012</c:v>
                </c:pt>
                <c:pt idx="68">
                  <c:v>3.305787196857497</c:v>
                </c:pt>
                <c:pt idx="69">
                  <c:v>3.2359295794340284</c:v>
                </c:pt>
                <c:pt idx="70">
                  <c:v>3.0914968955383704</c:v>
                </c:pt>
                <c:pt idx="71">
                  <c:v>2.8449093838194073</c:v>
                </c:pt>
                <c:pt idx="72">
                  <c:v>2.771963526845863</c:v>
                </c:pt>
              </c:numCache>
            </c:numRef>
          </c:xVal>
          <c:yVal>
            <c:numRef>
              <c:f>Gráfico!$E$3:$E$75</c:f>
              <c:numCache>
                <c:ptCount val="73"/>
                <c:pt idx="0">
                  <c:v>0.202482540025835</c:v>
                </c:pt>
                <c:pt idx="1">
                  <c:v>0.19484071356357635</c:v>
                </c:pt>
                <c:pt idx="2">
                  <c:v>0.22586136808664303</c:v>
                </c:pt>
                <c:pt idx="3">
                  <c:v>0.12167012519816955</c:v>
                </c:pt>
                <c:pt idx="4">
                  <c:v>0.12176239064543593</c:v>
                </c:pt>
                <c:pt idx="5">
                  <c:v>0.17368633118601884</c:v>
                </c:pt>
                <c:pt idx="6">
                  <c:v>0.21000039857325414</c:v>
                </c:pt>
                <c:pt idx="7">
                  <c:v>0.1937364216233204</c:v>
                </c:pt>
                <c:pt idx="8">
                  <c:v>0.19747293476638084</c:v>
                </c:pt>
                <c:pt idx="9">
                  <c:v>0.020303425523317875</c:v>
                </c:pt>
                <c:pt idx="10">
                  <c:v>0.17731792226890875</c:v>
                </c:pt>
                <c:pt idx="11">
                  <c:v>0.14872088501496816</c:v>
                </c:pt>
                <c:pt idx="12">
                  <c:v>0.05679939524094313</c:v>
                </c:pt>
                <c:pt idx="13">
                  <c:v>0.3052397737362669</c:v>
                </c:pt>
                <c:pt idx="14">
                  <c:v>0.21982452619002735</c:v>
                </c:pt>
                <c:pt idx="15">
                  <c:v>0.17278489924445606</c:v>
                </c:pt>
                <c:pt idx="16">
                  <c:v>0.27116348760382203</c:v>
                </c:pt>
                <c:pt idx="17">
                  <c:v>0.2842265868363447</c:v>
                </c:pt>
                <c:pt idx="18">
                  <c:v>0.18843529866387043</c:v>
                </c:pt>
                <c:pt idx="19">
                  <c:v>0.19889293844981948</c:v>
                </c:pt>
                <c:pt idx="20">
                  <c:v>0.19508504049976993</c:v>
                </c:pt>
                <c:pt idx="21">
                  <c:v>0.13158851675411198</c:v>
                </c:pt>
                <c:pt idx="22">
                  <c:v>0.09986718965761199</c:v>
                </c:pt>
                <c:pt idx="23">
                  <c:v>0.1931875404337522</c:v>
                </c:pt>
                <c:pt idx="24">
                  <c:v>0.15553941953118255</c:v>
                </c:pt>
                <c:pt idx="25">
                  <c:v>0.3187921082734213</c:v>
                </c:pt>
                <c:pt idx="26">
                  <c:v>0.1948054007880604</c:v>
                </c:pt>
                <c:pt idx="27">
                  <c:v>0.16029065961178857</c:v>
                </c:pt>
                <c:pt idx="28">
                  <c:v>0.24963627460691895</c:v>
                </c:pt>
                <c:pt idx="29">
                  <c:v>0.10083805354911113</c:v>
                </c:pt>
                <c:pt idx="30">
                  <c:v>0.21295738907464212</c:v>
                </c:pt>
                <c:pt idx="31">
                  <c:v>0.12643092779997134</c:v>
                </c:pt>
                <c:pt idx="32">
                  <c:v>0.1941312392631449</c:v>
                </c:pt>
                <c:pt idx="33">
                  <c:v>0.2766163751353117</c:v>
                </c:pt>
                <c:pt idx="34">
                  <c:v>0.15547976040323053</c:v>
                </c:pt>
                <c:pt idx="35">
                  <c:v>0.19046017472851862</c:v>
                </c:pt>
                <c:pt idx="36">
                  <c:v>0.20316801485291158</c:v>
                </c:pt>
                <c:pt idx="37">
                  <c:v>0.08975259473344743</c:v>
                </c:pt>
                <c:pt idx="38">
                  <c:v>0.13246405505409786</c:v>
                </c:pt>
                <c:pt idx="39">
                  <c:v>0.1652733052441473</c:v>
                </c:pt>
                <c:pt idx="40">
                  <c:v>0.17063654094513092</c:v>
                </c:pt>
                <c:pt idx="41">
                  <c:v>0.12968158777383554</c:v>
                </c:pt>
                <c:pt idx="42">
                  <c:v>0.09510587222520805</c:v>
                </c:pt>
                <c:pt idx="43">
                  <c:v>0.18592640731457966</c:v>
                </c:pt>
                <c:pt idx="44">
                  <c:v>0.08911278614922757</c:v>
                </c:pt>
                <c:pt idx="45">
                  <c:v>0.04890320470041809</c:v>
                </c:pt>
                <c:pt idx="46">
                  <c:v>0.16747547473097502</c:v>
                </c:pt>
                <c:pt idx="47">
                  <c:v>0.10886528422270048</c:v>
                </c:pt>
                <c:pt idx="48">
                  <c:v>0.17466851303642295</c:v>
                </c:pt>
                <c:pt idx="49">
                  <c:v>0.250272976007756</c:v>
                </c:pt>
                <c:pt idx="50">
                  <c:v>0.17348101250596248</c:v>
                </c:pt>
                <c:pt idx="51">
                  <c:v>0.16623189772237867</c:v>
                </c:pt>
                <c:pt idx="52">
                  <c:v>0.24117573756099997</c:v>
                </c:pt>
                <c:pt idx="53">
                  <c:v>0.12375702351869622</c:v>
                </c:pt>
                <c:pt idx="54">
                  <c:v>0.1405813509062337</c:v>
                </c:pt>
                <c:pt idx="55">
                  <c:v>0.17211714759833097</c:v>
                </c:pt>
                <c:pt idx="56">
                  <c:v>0.051199708021554935</c:v>
                </c:pt>
                <c:pt idx="57">
                  <c:v>0.07978467906810538</c:v>
                </c:pt>
                <c:pt idx="58">
                  <c:v>0.20282825837266638</c:v>
                </c:pt>
                <c:pt idx="59">
                  <c:v>0.16433514315401565</c:v>
                </c:pt>
                <c:pt idx="60">
                  <c:v>0.15936507134121314</c:v>
                </c:pt>
                <c:pt idx="61">
                  <c:v>0.03802046288703376</c:v>
                </c:pt>
                <c:pt idx="62">
                  <c:v>-0.00833046221478595</c:v>
                </c:pt>
                <c:pt idx="63">
                  <c:v>0.05589626259746083</c:v>
                </c:pt>
                <c:pt idx="64">
                  <c:v>0.07641007023190327</c:v>
                </c:pt>
                <c:pt idx="65">
                  <c:v>0.016351117913698365</c:v>
                </c:pt>
                <c:pt idx="66">
                  <c:v>0.15897296516353143</c:v>
                </c:pt>
                <c:pt idx="67">
                  <c:v>0.03719336637972481</c:v>
                </c:pt>
                <c:pt idx="68">
                  <c:v>0.22687241966191585</c:v>
                </c:pt>
                <c:pt idx="69">
                  <c:v>0.10937698982067934</c:v>
                </c:pt>
                <c:pt idx="70">
                  <c:v>0.10406598138394929</c:v>
                </c:pt>
                <c:pt idx="71">
                  <c:v>-0.044618672286126926</c:v>
                </c:pt>
                <c:pt idx="72">
                  <c:v>-0.11369470949875515</c:v>
                </c:pt>
              </c:numCache>
            </c:numRef>
          </c:yVal>
          <c:smooth val="0"/>
        </c:ser>
        <c:axId val="54625570"/>
        <c:axId val="21868083"/>
      </c:scatterChart>
      <c:valAx>
        <c:axId val="54625570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Ln(Capitalización de 2003 en millones de euros)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1868083"/>
        <c:crosses val="autoZero"/>
        <c:crossBetween val="midCat"/>
        <c:dispUnits/>
      </c:valAx>
      <c:valAx>
        <c:axId val="21868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Rentabilidad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46255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</xdr:row>
      <xdr:rowOff>123825</xdr:rowOff>
    </xdr:from>
    <xdr:to>
      <xdr:col>16</xdr:col>
      <xdr:colOff>47625</xdr:colOff>
      <xdr:row>11</xdr:row>
      <xdr:rowOff>133350</xdr:rowOff>
    </xdr:to>
    <xdr:graphicFrame>
      <xdr:nvGraphicFramePr>
        <xdr:cNvPr id="1" name="Chart 1"/>
        <xdr:cNvGraphicFramePr/>
      </xdr:nvGraphicFramePr>
      <xdr:xfrm>
        <a:off x="5124450" y="285750"/>
        <a:ext cx="46767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12</xdr:row>
      <xdr:rowOff>152400</xdr:rowOff>
    </xdr:from>
    <xdr:to>
      <xdr:col>16</xdr:col>
      <xdr:colOff>76200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143500" y="2095500"/>
        <a:ext cx="46863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15</xdr:col>
      <xdr:colOff>428625</xdr:colOff>
      <xdr:row>35</xdr:row>
      <xdr:rowOff>28575</xdr:rowOff>
    </xdr:to>
    <xdr:graphicFrame>
      <xdr:nvGraphicFramePr>
        <xdr:cNvPr id="3" name="Chart 3"/>
        <xdr:cNvGraphicFramePr/>
      </xdr:nvGraphicFramePr>
      <xdr:xfrm>
        <a:off x="4876800" y="4048125"/>
        <a:ext cx="469582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16</xdr:col>
      <xdr:colOff>295275</xdr:colOff>
      <xdr:row>46</xdr:row>
      <xdr:rowOff>28575</xdr:rowOff>
    </xdr:to>
    <xdr:graphicFrame>
      <xdr:nvGraphicFramePr>
        <xdr:cNvPr id="4" name="Chart 4"/>
        <xdr:cNvGraphicFramePr/>
      </xdr:nvGraphicFramePr>
      <xdr:xfrm>
        <a:off x="5486400" y="5829300"/>
        <a:ext cx="456247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9.140625" style="16" customWidth="1"/>
    <col min="2" max="2" width="17.140625" style="16" customWidth="1"/>
    <col min="3" max="13" width="5.00390625" style="16" customWidth="1"/>
    <col min="14" max="14" width="5.421875" style="16" customWidth="1"/>
    <col min="15" max="15" width="5.28125" style="16" customWidth="1"/>
    <col min="16" max="16" width="8.00390625" style="16" customWidth="1"/>
    <col min="17" max="24" width="5.28125" style="16" customWidth="1"/>
    <col min="25" max="16384" width="9.140625" style="16" customWidth="1"/>
  </cols>
  <sheetData>
    <row r="1" spans="3:24" ht="12.7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3:24" ht="12.75">
      <c r="C2" s="41" t="s">
        <v>87</v>
      </c>
      <c r="D2" s="42"/>
      <c r="E2" s="42"/>
      <c r="F2" s="42"/>
      <c r="G2" s="42"/>
      <c r="H2" s="42"/>
      <c r="I2" s="42"/>
      <c r="J2" s="42"/>
      <c r="K2" s="42"/>
      <c r="L2" s="42"/>
      <c r="M2" s="43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3:15" ht="12.75">
      <c r="C3" s="18">
        <v>1993</v>
      </c>
      <c r="D3" s="18">
        <v>1994</v>
      </c>
      <c r="E3" s="18">
        <v>1995</v>
      </c>
      <c r="F3" s="18">
        <v>1996</v>
      </c>
      <c r="G3" s="18">
        <v>1997</v>
      </c>
      <c r="H3" s="18">
        <v>1998</v>
      </c>
      <c r="I3" s="18">
        <v>1999</v>
      </c>
      <c r="J3" s="18">
        <v>2000</v>
      </c>
      <c r="K3" s="18">
        <v>2001</v>
      </c>
      <c r="L3" s="18">
        <v>2002</v>
      </c>
      <c r="M3" s="18">
        <v>2003</v>
      </c>
      <c r="N3" s="21" t="s">
        <v>93</v>
      </c>
      <c r="O3" s="21" t="s">
        <v>95</v>
      </c>
    </row>
    <row r="4" spans="2:15" ht="12.75">
      <c r="B4" s="18" t="s">
        <v>88</v>
      </c>
      <c r="C4" s="19">
        <v>0.6412772159377594</v>
      </c>
      <c r="D4" s="19">
        <v>-0.09523447304919361</v>
      </c>
      <c r="E4" s="19">
        <v>0.2919223410788102</v>
      </c>
      <c r="F4" s="19">
        <v>0.5251627086708445</v>
      </c>
      <c r="G4" s="19">
        <v>0.5170950053075685</v>
      </c>
      <c r="H4" s="19">
        <v>0.4655954945420638</v>
      </c>
      <c r="I4" s="19">
        <v>0.434696063183244</v>
      </c>
      <c r="J4" s="19">
        <v>-0.07409049161627866</v>
      </c>
      <c r="K4" s="19">
        <v>-0.053817960913980833</v>
      </c>
      <c r="L4" s="19">
        <v>-0.23199661165757146</v>
      </c>
      <c r="M4" s="19">
        <v>0.3530955155003999</v>
      </c>
      <c r="N4" s="20">
        <f aca="true" t="shared" si="0" ref="N4:N9">((1+C4)*(1+D4)*(1+E4)*(1+F4)*(1+G4)*(1+H4)*(1+I4)*(1+J4)*(1+K4)*(1+L4)*(1+M4))^(1/11)-1</f>
        <v>0.21473378421982803</v>
      </c>
      <c r="O4" s="19">
        <f aca="true" t="shared" si="1" ref="O4:O9">STDEV(C4:M4)</f>
        <v>0.30690859071606624</v>
      </c>
    </row>
    <row r="5" spans="2:15" ht="12.75">
      <c r="B5" s="18" t="s">
        <v>89</v>
      </c>
      <c r="C5" s="19">
        <v>0.5603174775443015</v>
      </c>
      <c r="D5" s="19">
        <v>0.06876239441643922</v>
      </c>
      <c r="E5" s="19">
        <v>0.14158042428894244</v>
      </c>
      <c r="F5" s="19">
        <v>0.4230313067496623</v>
      </c>
      <c r="G5" s="19">
        <v>0.6817206707726358</v>
      </c>
      <c r="H5" s="19">
        <v>0.40243146760270515</v>
      </c>
      <c r="I5" s="19">
        <v>-0.044398659640075645</v>
      </c>
      <c r="J5" s="19">
        <v>0.003850439834706741</v>
      </c>
      <c r="K5" s="19">
        <v>0.050199305008405665</v>
      </c>
      <c r="L5" s="19">
        <v>0.10894085276182501</v>
      </c>
      <c r="M5" s="19">
        <v>0.3984278172013435</v>
      </c>
      <c r="N5" s="20">
        <f t="shared" si="0"/>
        <v>0.23264457175219788</v>
      </c>
      <c r="O5" s="19">
        <f t="shared" si="1"/>
        <v>0.24685679099765873</v>
      </c>
    </row>
    <row r="6" spans="2:16" ht="12.75">
      <c r="B6" s="18" t="s">
        <v>90</v>
      </c>
      <c r="C6" s="19">
        <v>0.8215902655987704</v>
      </c>
      <c r="D6" s="19">
        <v>-0.01169239975055526</v>
      </c>
      <c r="E6" s="19">
        <v>-0.04343872305658801</v>
      </c>
      <c r="F6" s="19">
        <v>0.348723294506591</v>
      </c>
      <c r="G6" s="30">
        <v>0.9071493992594037</v>
      </c>
      <c r="H6" s="19">
        <v>0.37648308851021134</v>
      </c>
      <c r="I6" s="19">
        <v>-0.12747653538147427</v>
      </c>
      <c r="J6" s="19">
        <v>0.08716650359382655</v>
      </c>
      <c r="K6" s="19">
        <v>0.13763741428134782</v>
      </c>
      <c r="L6" s="19">
        <v>-0.01353359686690213</v>
      </c>
      <c r="M6" s="19">
        <v>0.2840059090426463</v>
      </c>
      <c r="N6" s="20">
        <f t="shared" si="0"/>
        <v>0.2125916858444452</v>
      </c>
      <c r="O6" s="19">
        <f t="shared" si="1"/>
        <v>0.3451237630135876</v>
      </c>
      <c r="P6" s="35"/>
    </row>
    <row r="7" spans="2:15" ht="12.75">
      <c r="B7" s="18" t="s">
        <v>91</v>
      </c>
      <c r="C7" s="30">
        <v>0.6831485309376399</v>
      </c>
      <c r="D7" s="19">
        <v>0.5434021486427599</v>
      </c>
      <c r="E7" s="19">
        <v>0.1384203968871066</v>
      </c>
      <c r="F7" s="19">
        <v>0.41311896666960773</v>
      </c>
      <c r="G7" s="19">
        <v>0.5987368009065441</v>
      </c>
      <c r="H7" s="30">
        <v>0.8148600269146248</v>
      </c>
      <c r="I7" s="19">
        <v>-0.11914541231003457</v>
      </c>
      <c r="J7" s="19">
        <v>-0.17931533804522795</v>
      </c>
      <c r="K7" s="19">
        <v>0.059510743013292455</v>
      </c>
      <c r="L7" s="19">
        <v>0.18946351478355983</v>
      </c>
      <c r="M7" s="19">
        <v>0.42322607925283734</v>
      </c>
      <c r="N7" s="44">
        <f t="shared" si="0"/>
        <v>0.2846179814283387</v>
      </c>
      <c r="O7" s="19">
        <f t="shared" si="1"/>
        <v>0.3291709698489613</v>
      </c>
    </row>
    <row r="8" spans="2:15" ht="12.75">
      <c r="B8" s="18" t="s">
        <v>92</v>
      </c>
      <c r="C8" s="19">
        <v>0.20903565052284506</v>
      </c>
      <c r="D8" s="19">
        <v>0.1729657634591686</v>
      </c>
      <c r="E8" s="19">
        <v>0.4840564759309406</v>
      </c>
      <c r="F8" s="19">
        <v>0.3628036712164379</v>
      </c>
      <c r="G8" s="19">
        <v>0.5585735884864037</v>
      </c>
      <c r="H8" s="19">
        <v>0.25747004449735783</v>
      </c>
      <c r="I8" s="19">
        <v>-0.07415532201451668</v>
      </c>
      <c r="J8" s="19">
        <v>-0.1540838189831612</v>
      </c>
      <c r="K8" s="19">
        <v>0.17547088160526855</v>
      </c>
      <c r="L8" s="19">
        <v>-0.27359013382858915</v>
      </c>
      <c r="M8" s="19">
        <v>0.25898124304830283</v>
      </c>
      <c r="N8" s="45">
        <f t="shared" si="0"/>
        <v>0.15179123524630955</v>
      </c>
      <c r="O8" s="19">
        <f t="shared" si="1"/>
        <v>0.25773796216831857</v>
      </c>
    </row>
    <row r="9" spans="2:15" ht="12.75">
      <c r="B9" s="25" t="s">
        <v>97</v>
      </c>
      <c r="C9" s="28">
        <v>0.582899310642881</v>
      </c>
      <c r="D9" s="28">
        <v>-0.09153776142568253</v>
      </c>
      <c r="E9" s="28">
        <v>0.22148964908916347</v>
      </c>
      <c r="F9" s="28">
        <v>0.4597087490865778</v>
      </c>
      <c r="G9" s="28">
        <v>0.4350707431892883</v>
      </c>
      <c r="H9" s="28">
        <v>0.39576591580142345</v>
      </c>
      <c r="I9" s="28">
        <v>0.20073876559296758</v>
      </c>
      <c r="J9" s="28">
        <v>-0.09872030538516298</v>
      </c>
      <c r="K9" s="28">
        <v>-0.05013825999378057</v>
      </c>
      <c r="L9" s="28">
        <v>-0.23642320185515234</v>
      </c>
      <c r="M9" s="28">
        <v>0.33969180806434307</v>
      </c>
      <c r="N9" s="20">
        <f t="shared" si="0"/>
        <v>0.1656935213147661</v>
      </c>
      <c r="O9" s="27">
        <f t="shared" si="1"/>
        <v>0.27472266711660237</v>
      </c>
    </row>
    <row r="10" spans="2:13" s="37" customFormat="1" ht="12.75">
      <c r="B10" s="37" t="s">
        <v>110</v>
      </c>
      <c r="C10" s="38">
        <f>AVERAGE(C4:C8)</f>
        <v>0.5830738281082632</v>
      </c>
      <c r="D10" s="38">
        <f aca="true" t="shared" si="2" ref="D10:M10">AVERAGE(D4:D8)</f>
        <v>0.1356406867437238</v>
      </c>
      <c r="E10" s="38">
        <f t="shared" si="2"/>
        <v>0.2025081830258424</v>
      </c>
      <c r="F10" s="38">
        <f t="shared" si="2"/>
        <v>0.41456798956262875</v>
      </c>
      <c r="G10" s="38">
        <f t="shared" si="2"/>
        <v>0.6526550929465111</v>
      </c>
      <c r="H10" s="38">
        <f t="shared" si="2"/>
        <v>0.46336802441339253</v>
      </c>
      <c r="I10" s="38">
        <f t="shared" si="2"/>
        <v>0.01390402676742856</v>
      </c>
      <c r="J10" s="38">
        <f t="shared" si="2"/>
        <v>-0.0632945410432269</v>
      </c>
      <c r="K10" s="38">
        <f t="shared" si="2"/>
        <v>0.07380007659886674</v>
      </c>
      <c r="L10" s="38">
        <f t="shared" si="2"/>
        <v>-0.044143194961535584</v>
      </c>
      <c r="M10" s="38">
        <f t="shared" si="2"/>
        <v>0.34354731280910594</v>
      </c>
    </row>
    <row r="12" spans="3:13" ht="12.75">
      <c r="C12" s="41" t="s">
        <v>96</v>
      </c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3:15" ht="12.75">
      <c r="C13" s="18">
        <v>1993</v>
      </c>
      <c r="D13" s="18">
        <v>1994</v>
      </c>
      <c r="E13" s="18">
        <v>1995</v>
      </c>
      <c r="F13" s="18">
        <v>1996</v>
      </c>
      <c r="G13" s="18">
        <v>1997</v>
      </c>
      <c r="H13" s="18">
        <v>1998</v>
      </c>
      <c r="I13" s="18">
        <v>1999</v>
      </c>
      <c r="J13" s="18">
        <v>2000</v>
      </c>
      <c r="K13" s="18">
        <v>2001</v>
      </c>
      <c r="L13" s="18">
        <v>2002</v>
      </c>
      <c r="M13" s="18">
        <v>2003</v>
      </c>
      <c r="N13" s="21" t="s">
        <v>93</v>
      </c>
      <c r="O13" s="21" t="s">
        <v>95</v>
      </c>
    </row>
    <row r="14" spans="2:15" ht="12.75">
      <c r="B14" s="18" t="s">
        <v>88</v>
      </c>
      <c r="C14" s="19">
        <v>0.612169794403485</v>
      </c>
      <c r="D14" s="19">
        <v>-0.0601725401947512</v>
      </c>
      <c r="E14" s="19">
        <v>0.29379134575089944</v>
      </c>
      <c r="F14" s="19">
        <v>0.4636918074431067</v>
      </c>
      <c r="G14" s="19">
        <v>0.42342502708629465</v>
      </c>
      <c r="H14" s="19">
        <v>0.5530846652724182</v>
      </c>
      <c r="I14" s="19">
        <v>0.15179730695768295</v>
      </c>
      <c r="J14" s="19">
        <v>-0.058758223769561684</v>
      </c>
      <c r="K14" s="19">
        <v>0.06004878641244674</v>
      </c>
      <c r="L14" s="19">
        <v>-0.12405122222764525</v>
      </c>
      <c r="M14" s="19">
        <v>0.29588480460740557</v>
      </c>
      <c r="N14" s="20">
        <f aca="true" t="shared" si="3" ref="N14:N19">((1+C14)*(1+D14)*(1+E14)*(1+F14)*(1+G14)*(1+H14)*(1+I14)*(1+J14)*(1+K14)*(1+L14)*(1+M14))^(1/11)-1</f>
        <v>0.21180261478720142</v>
      </c>
      <c r="O14" s="19">
        <f aca="true" t="shared" si="4" ref="O14:O19">STDEV(C14:M14)</f>
        <v>0.2604247116368307</v>
      </c>
    </row>
    <row r="15" spans="2:15" ht="12.75">
      <c r="B15" s="18" t="s">
        <v>89</v>
      </c>
      <c r="C15" s="19">
        <v>0.54945560152692</v>
      </c>
      <c r="D15" s="19">
        <v>0.1443841608022107</v>
      </c>
      <c r="E15" s="19">
        <v>0.11255900989387718</v>
      </c>
      <c r="F15" s="19">
        <v>0.3953280835335092</v>
      </c>
      <c r="G15" s="19">
        <v>0.6728595952830122</v>
      </c>
      <c r="H15" s="19">
        <v>0.44522833603397455</v>
      </c>
      <c r="I15" s="19">
        <v>-0.08310089869998677</v>
      </c>
      <c r="J15" s="19">
        <v>0.02053049452695009</v>
      </c>
      <c r="K15" s="19">
        <v>0.04467975450103324</v>
      </c>
      <c r="L15" s="19">
        <v>0.12477144978224684</v>
      </c>
      <c r="M15" s="19">
        <v>0.42119822997472417</v>
      </c>
      <c r="N15" s="20">
        <f t="shared" si="3"/>
        <v>0.23724064828374725</v>
      </c>
      <c r="O15" s="19">
        <f t="shared" si="4"/>
        <v>0.24650591688019338</v>
      </c>
    </row>
    <row r="16" spans="2:15" ht="12.75">
      <c r="B16" s="18" t="s">
        <v>90</v>
      </c>
      <c r="C16" s="19">
        <v>0.7293933432362055</v>
      </c>
      <c r="D16" s="19">
        <v>-0.015172507871035449</v>
      </c>
      <c r="E16" s="19">
        <v>-0.040506042575893624</v>
      </c>
      <c r="F16" s="19">
        <v>0.373472500970708</v>
      </c>
      <c r="G16" s="30">
        <v>0.9159000159215539</v>
      </c>
      <c r="H16" s="19">
        <v>0.3727396197550957</v>
      </c>
      <c r="I16" s="19">
        <v>-0.12971291311984837</v>
      </c>
      <c r="J16" s="19">
        <v>0.10701103395118387</v>
      </c>
      <c r="K16" s="19">
        <v>0.12688002458300723</v>
      </c>
      <c r="L16" s="19">
        <v>-0.029582498016146364</v>
      </c>
      <c r="M16" s="19">
        <v>0.2861596584266211</v>
      </c>
      <c r="N16" s="20">
        <f t="shared" si="3"/>
        <v>0.20807246475307406</v>
      </c>
      <c r="O16" s="19">
        <f t="shared" si="4"/>
        <v>0.3342547320844129</v>
      </c>
    </row>
    <row r="17" spans="2:15" ht="12.75">
      <c r="B17" s="18" t="s">
        <v>91</v>
      </c>
      <c r="C17" s="30">
        <v>0.7621432418428625</v>
      </c>
      <c r="D17" s="19">
        <v>0.5602524813596986</v>
      </c>
      <c r="E17" s="19">
        <v>0.0716320292450554</v>
      </c>
      <c r="F17" s="19">
        <v>0.3780301293846032</v>
      </c>
      <c r="G17" s="19">
        <v>0.6230582487207638</v>
      </c>
      <c r="H17" s="30">
        <v>0.7365192955985982</v>
      </c>
      <c r="I17" s="19">
        <v>-0.16203998557873922</v>
      </c>
      <c r="J17" s="19">
        <v>-0.13893650277921613</v>
      </c>
      <c r="K17" s="19">
        <v>0.09418058634974802</v>
      </c>
      <c r="L17" s="19">
        <v>0.11618520569497859</v>
      </c>
      <c r="M17" s="19">
        <v>0.434989203335158</v>
      </c>
      <c r="N17" s="44">
        <f t="shared" si="3"/>
        <v>0.27496651927436355</v>
      </c>
      <c r="O17" s="19">
        <f t="shared" si="4"/>
        <v>0.33647666177821073</v>
      </c>
    </row>
    <row r="18" spans="2:15" ht="12.75">
      <c r="B18" s="23" t="s">
        <v>92</v>
      </c>
      <c r="C18" s="19">
        <v>0.19110433879869906</v>
      </c>
      <c r="D18" s="19">
        <v>0.13140303106956608</v>
      </c>
      <c r="E18" s="19">
        <v>0.24279744199207567</v>
      </c>
      <c r="F18" s="19">
        <v>0.3130233840803199</v>
      </c>
      <c r="G18" s="19">
        <v>0.614697911855526</v>
      </c>
      <c r="H18" s="19">
        <v>0.23236783285524046</v>
      </c>
      <c r="I18" s="19">
        <v>-0.11279829173600049</v>
      </c>
      <c r="J18" s="19">
        <v>-0.2044004569555991</v>
      </c>
      <c r="K18" s="19">
        <v>0.14286805620100537</v>
      </c>
      <c r="L18" s="19">
        <v>-0.22282114441094242</v>
      </c>
      <c r="M18" s="19">
        <v>0.2718507010787214</v>
      </c>
      <c r="N18" s="45">
        <f t="shared" si="3"/>
        <v>0.12031500773557768</v>
      </c>
      <c r="O18" s="24">
        <f t="shared" si="4"/>
        <v>0.24663379168034263</v>
      </c>
    </row>
    <row r="19" spans="2:15" ht="12.75">
      <c r="B19" s="25" t="s">
        <v>97</v>
      </c>
      <c r="C19" s="26">
        <v>0.5688532639616337</v>
      </c>
      <c r="D19" s="26">
        <v>0.1521389250331373</v>
      </c>
      <c r="E19" s="26">
        <v>0.13605475686120316</v>
      </c>
      <c r="F19" s="26">
        <v>0.3847091810824499</v>
      </c>
      <c r="G19" s="26">
        <v>0.6499881597734298</v>
      </c>
      <c r="H19" s="26">
        <v>0.4679879499030648</v>
      </c>
      <c r="I19" s="26">
        <v>-0.06715598465794648</v>
      </c>
      <c r="J19" s="26">
        <v>-0.05491073100524868</v>
      </c>
      <c r="K19" s="26">
        <v>0.09373144160944813</v>
      </c>
      <c r="L19" s="26">
        <v>-0.027099641835501953</v>
      </c>
      <c r="M19" s="26">
        <v>0.3420165194845264</v>
      </c>
      <c r="N19" s="20">
        <f t="shared" si="3"/>
        <v>0.21696707480565847</v>
      </c>
      <c r="O19" s="27">
        <f t="shared" si="4"/>
        <v>0.25536949485782645</v>
      </c>
    </row>
    <row r="20" spans="2:14" s="37" customFormat="1" ht="12.75">
      <c r="B20" s="37" t="s">
        <v>110</v>
      </c>
      <c r="C20" s="38">
        <f>AVERAGE(C14:C18)</f>
        <v>0.5688532639616344</v>
      </c>
      <c r="D20" s="38">
        <f aca="true" t="shared" si="5" ref="D20:L20">AVERAGE(D14:D18)</f>
        <v>0.15213892503313775</v>
      </c>
      <c r="E20" s="38">
        <f t="shared" si="5"/>
        <v>0.1360547568612028</v>
      </c>
      <c r="F20" s="38">
        <f t="shared" si="5"/>
        <v>0.38470918108244934</v>
      </c>
      <c r="G20" s="38">
        <f t="shared" si="5"/>
        <v>0.6499881597734302</v>
      </c>
      <c r="H20" s="38">
        <f t="shared" si="5"/>
        <v>0.46798794990306536</v>
      </c>
      <c r="I20" s="38">
        <f t="shared" si="5"/>
        <v>-0.06717095643537838</v>
      </c>
      <c r="J20" s="38">
        <f t="shared" si="5"/>
        <v>-0.05491073100524859</v>
      </c>
      <c r="K20" s="38">
        <f t="shared" si="5"/>
        <v>0.09373144160944813</v>
      </c>
      <c r="L20" s="38">
        <f t="shared" si="5"/>
        <v>-0.02709964183550172</v>
      </c>
      <c r="M20" s="38">
        <f>AVERAGE(M14:M18)</f>
        <v>0.34201651948452605</v>
      </c>
      <c r="N20" s="39"/>
    </row>
    <row r="21" spans="3:14" ht="12.7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1"/>
    </row>
    <row r="22" spans="2:15" ht="12.75">
      <c r="B22" s="16" t="s">
        <v>100</v>
      </c>
      <c r="C22" s="29">
        <f>(C14+C15)/2</f>
        <v>0.5808126979652024</v>
      </c>
      <c r="D22" s="29">
        <f aca="true" t="shared" si="6" ref="D22:M22">(D14+D15)/2</f>
        <v>0.04210581030372975</v>
      </c>
      <c r="E22" s="29">
        <f t="shared" si="6"/>
        <v>0.2031751778223883</v>
      </c>
      <c r="F22" s="29">
        <f t="shared" si="6"/>
        <v>0.4295099454883079</v>
      </c>
      <c r="G22" s="29">
        <f t="shared" si="6"/>
        <v>0.5481423111846534</v>
      </c>
      <c r="H22" s="29">
        <f t="shared" si="6"/>
        <v>0.4991565006531964</v>
      </c>
      <c r="I22" s="29">
        <f t="shared" si="6"/>
        <v>0.03434820412884809</v>
      </c>
      <c r="J22" s="29">
        <f t="shared" si="6"/>
        <v>-0.019113864621305796</v>
      </c>
      <c r="K22" s="29">
        <f t="shared" si="6"/>
        <v>0.05236427045673999</v>
      </c>
      <c r="L22" s="29">
        <f t="shared" si="6"/>
        <v>0.00036011377730079536</v>
      </c>
      <c r="M22" s="29">
        <f t="shared" si="6"/>
        <v>0.35854151729106487</v>
      </c>
      <c r="N22" s="20">
        <f>((1+C22)*(1+D22)*(1+E22)*(1+F22)*(1+G22)*(1+H22)*(1+I22)*(1+J22)*(1+K22)*(1+L22)*(1+M22))^(1/11)-1</f>
        <v>0.2276054453474996</v>
      </c>
      <c r="O22" s="19">
        <f>STDEV(C22:M22)</f>
        <v>0.23876595982447826</v>
      </c>
    </row>
    <row r="23" spans="2:15" ht="12.75">
      <c r="B23" s="16" t="s">
        <v>101</v>
      </c>
      <c r="C23" s="29">
        <f>(C17+C18)/2</f>
        <v>0.4766237903207808</v>
      </c>
      <c r="D23" s="29">
        <f aca="true" t="shared" si="7" ref="D23:M23">(D17+D18)/2</f>
        <v>0.34582775621463235</v>
      </c>
      <c r="E23" s="29">
        <f t="shared" si="7"/>
        <v>0.15721473561856553</v>
      </c>
      <c r="F23" s="29">
        <f t="shared" si="7"/>
        <v>0.3455267567324615</v>
      </c>
      <c r="G23" s="29">
        <f t="shared" si="7"/>
        <v>0.6188780802881448</v>
      </c>
      <c r="H23" s="29">
        <f t="shared" si="7"/>
        <v>0.4844435642269193</v>
      </c>
      <c r="I23" s="29">
        <f t="shared" si="7"/>
        <v>-0.13741913865736985</v>
      </c>
      <c r="J23" s="29">
        <f t="shared" si="7"/>
        <v>-0.17166847986740763</v>
      </c>
      <c r="K23" s="29">
        <f t="shared" si="7"/>
        <v>0.1185243212753767</v>
      </c>
      <c r="L23" s="29">
        <f t="shared" si="7"/>
        <v>-0.053317969357981915</v>
      </c>
      <c r="M23" s="29">
        <f t="shared" si="7"/>
        <v>0.35341995220693967</v>
      </c>
      <c r="N23" s="20">
        <f>((1+C23)*(1+D23)*(1+E23)*(1+F23)*(1+G23)*(1+H23)*(1+I23)*(1+J23)*(1+K23)*(1+L23)*(1+M23))^(1/11)-1</f>
        <v>0.2026746219020641</v>
      </c>
      <c r="O23" s="19">
        <f>STDEV(C23:M23)</f>
        <v>0.2670408314120766</v>
      </c>
    </row>
    <row r="24" spans="2:15" ht="12.75">
      <c r="B24" s="16" t="s">
        <v>102</v>
      </c>
      <c r="C24" s="29">
        <f>(C17+C18+C16)/3</f>
        <v>0.5608803079592557</v>
      </c>
      <c r="D24" s="29">
        <f aca="true" t="shared" si="8" ref="D24:M24">(D17+D18+D16)/3</f>
        <v>0.2254943348527431</v>
      </c>
      <c r="E24" s="29">
        <f t="shared" si="8"/>
        <v>0.0913078095537458</v>
      </c>
      <c r="F24" s="29">
        <f t="shared" si="8"/>
        <v>0.354842004811877</v>
      </c>
      <c r="G24" s="29">
        <f t="shared" si="8"/>
        <v>0.7178853921659479</v>
      </c>
      <c r="H24" s="29">
        <f t="shared" si="8"/>
        <v>0.4472089160696448</v>
      </c>
      <c r="I24" s="29">
        <f t="shared" si="8"/>
        <v>-0.13485039681152935</v>
      </c>
      <c r="J24" s="29">
        <f t="shared" si="8"/>
        <v>-0.07877530859454379</v>
      </c>
      <c r="K24" s="29">
        <f t="shared" si="8"/>
        <v>0.12130955571125353</v>
      </c>
      <c r="L24" s="29">
        <f t="shared" si="8"/>
        <v>-0.04540614557737007</v>
      </c>
      <c r="M24" s="29">
        <f t="shared" si="8"/>
        <v>0.3309998542801668</v>
      </c>
      <c r="N24" s="20">
        <f>((1+C24)*(1+D24)*(1+E24)*(1+F24)*(1+G24)*(1+H24)*(1+I24)*(1+J24)*(1+K24)*(1+L24)*(1+M24))^(1/11)-1</f>
        <v>0.20786975904295257</v>
      </c>
      <c r="O24" s="19">
        <f>STDEV(C24:M24)</f>
        <v>0.27486705983951576</v>
      </c>
    </row>
    <row r="25" spans="2:15" ht="12.75">
      <c r="B25" s="16" t="s">
        <v>103</v>
      </c>
      <c r="C25" s="29">
        <f>(C15+C16+C17+C18)/4</f>
        <v>0.5580241313511718</v>
      </c>
      <c r="D25" s="29">
        <f aca="true" t="shared" si="9" ref="D25:M25">(D15+D16+D17+D18)/4</f>
        <v>0.20521679134010998</v>
      </c>
      <c r="E25" s="29">
        <f t="shared" si="9"/>
        <v>0.09662060963877867</v>
      </c>
      <c r="F25" s="29">
        <f t="shared" si="9"/>
        <v>0.36496352449228503</v>
      </c>
      <c r="G25" s="29">
        <f t="shared" si="9"/>
        <v>0.706628942945214</v>
      </c>
      <c r="H25" s="29">
        <f t="shared" si="9"/>
        <v>0.44671377106072724</v>
      </c>
      <c r="I25" s="29">
        <f t="shared" si="9"/>
        <v>-0.12191302228364372</v>
      </c>
      <c r="J25" s="29">
        <f t="shared" si="9"/>
        <v>-0.05394885781417032</v>
      </c>
      <c r="K25" s="29">
        <f t="shared" si="9"/>
        <v>0.10215210540869846</v>
      </c>
      <c r="L25" s="29">
        <f t="shared" si="9"/>
        <v>-0.0028617467374658367</v>
      </c>
      <c r="M25" s="29">
        <f t="shared" si="9"/>
        <v>0.3535494482038062</v>
      </c>
      <c r="N25" s="20">
        <f>((1+C25)*(1+D25)*(1+E25)*(1+F25)*(1+G25)*(1+H25)*(1+I25)*(1+J25)*(1+K25)*(1+L25)*(1+M25))^(1/11)-1</f>
        <v>0.21574354972169374</v>
      </c>
      <c r="O25" s="19">
        <f>STDEV(C25:M25)</f>
        <v>0.26593972351567596</v>
      </c>
    </row>
    <row r="26" spans="2:15" ht="12.75">
      <c r="B26" s="16" t="s">
        <v>104</v>
      </c>
      <c r="C26" s="29">
        <f>(C15+C16+C17)/3</f>
        <v>0.6803307288686627</v>
      </c>
      <c r="D26" s="29">
        <f aca="true" t="shared" si="10" ref="D26:M26">(D15+D16+D17)/3</f>
        <v>0.22982137809695793</v>
      </c>
      <c r="E26" s="29">
        <f t="shared" si="10"/>
        <v>0.04789499885434632</v>
      </c>
      <c r="F26" s="29">
        <f t="shared" si="10"/>
        <v>0.3822769046296068</v>
      </c>
      <c r="G26" s="29">
        <f t="shared" si="10"/>
        <v>0.73727261997511</v>
      </c>
      <c r="H26" s="29">
        <f t="shared" si="10"/>
        <v>0.5181624171292228</v>
      </c>
      <c r="I26" s="29">
        <f t="shared" si="10"/>
        <v>-0.1249512657995248</v>
      </c>
      <c r="J26" s="29">
        <f t="shared" si="10"/>
        <v>-0.003798324767027387</v>
      </c>
      <c r="K26" s="29">
        <f t="shared" si="10"/>
        <v>0.08858012181126283</v>
      </c>
      <c r="L26" s="29">
        <f t="shared" si="10"/>
        <v>0.07045805248702636</v>
      </c>
      <c r="M26" s="29">
        <f t="shared" si="10"/>
        <v>0.38078236391216774</v>
      </c>
      <c r="N26" s="20">
        <f>((1+C26)*(1+D26)*(1+E26)*(1+F26)*(1+G26)*(1+H26)*(1+I26)*(1+J26)*(1+K26)*(1+L26)*(1+M26))^(1/11)-1</f>
        <v>0.2443246190555033</v>
      </c>
      <c r="O26" s="19">
        <f>STDEV(C26:M26)</f>
        <v>0.28769467407023364</v>
      </c>
    </row>
    <row r="29" spans="3:13" ht="12.75">
      <c r="C29" s="40" t="s">
        <v>94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3:13" ht="12.75">
      <c r="C30" s="18">
        <v>1992</v>
      </c>
      <c r="D30" s="18">
        <v>1993</v>
      </c>
      <c r="E30" s="18">
        <v>1994</v>
      </c>
      <c r="F30" s="18">
        <v>1995</v>
      </c>
      <c r="G30" s="18">
        <v>1996</v>
      </c>
      <c r="H30" s="18">
        <v>1997</v>
      </c>
      <c r="I30" s="18">
        <v>1998</v>
      </c>
      <c r="J30" s="18">
        <v>1999</v>
      </c>
      <c r="K30" s="18">
        <v>2000</v>
      </c>
      <c r="L30" s="18">
        <v>2001</v>
      </c>
      <c r="M30" s="18">
        <v>2002</v>
      </c>
    </row>
    <row r="31" spans="2:13" ht="12.75">
      <c r="B31" s="18" t="s">
        <v>88</v>
      </c>
      <c r="C31" s="22">
        <v>0.8159522393978169</v>
      </c>
      <c r="D31" s="22">
        <v>0.8052978153127311</v>
      </c>
      <c r="E31" s="22">
        <v>0.826768907770022</v>
      </c>
      <c r="F31" s="22">
        <v>0.8418575568217902</v>
      </c>
      <c r="G31" s="22">
        <v>0.8263490456323048</v>
      </c>
      <c r="H31" s="22">
        <v>0.8357287484611505</v>
      </c>
      <c r="I31" s="22">
        <v>0.8850624398559199</v>
      </c>
      <c r="J31" s="22">
        <v>0.8927685827636959</v>
      </c>
      <c r="K31" s="22">
        <v>0.8774060710255335</v>
      </c>
      <c r="L31" s="22">
        <v>0.8390809783255229</v>
      </c>
      <c r="M31" s="22">
        <v>0.8329421374992797</v>
      </c>
    </row>
    <row r="32" spans="2:13" ht="12.75">
      <c r="B32" s="18" t="s">
        <v>89</v>
      </c>
      <c r="C32" s="22">
        <v>0.12570622837839748</v>
      </c>
      <c r="D32" s="22">
        <v>0.12525518683626508</v>
      </c>
      <c r="E32" s="22">
        <v>0.11437009431553931</v>
      </c>
      <c r="F32" s="22">
        <v>0.10549031641890058</v>
      </c>
      <c r="G32" s="22">
        <v>0.11034074077728213</v>
      </c>
      <c r="H32" s="22">
        <v>0.10439017514804884</v>
      </c>
      <c r="I32" s="22">
        <v>0.07555242025616238</v>
      </c>
      <c r="J32" s="22">
        <v>0.07065854126159901</v>
      </c>
      <c r="K32" s="22">
        <v>0.08009265207754196</v>
      </c>
      <c r="L32" s="22">
        <v>0.10430887412110994</v>
      </c>
      <c r="M32" s="22">
        <v>0.1091479423917133</v>
      </c>
    </row>
    <row r="33" spans="2:13" ht="12.75">
      <c r="B33" s="18" t="s">
        <v>90</v>
      </c>
      <c r="C33" s="20">
        <v>0.04182680232749724</v>
      </c>
      <c r="D33" s="20">
        <v>0.047492476003023636</v>
      </c>
      <c r="E33" s="20">
        <v>0.03940757818615389</v>
      </c>
      <c r="F33" s="20">
        <v>0.035461296904777596</v>
      </c>
      <c r="G33" s="20">
        <v>0.042480862698572236</v>
      </c>
      <c r="H33" s="20">
        <v>0.040150900846339675</v>
      </c>
      <c r="I33" s="20">
        <v>0.026593874174734803</v>
      </c>
      <c r="J33" s="20">
        <v>0.025393305686624967</v>
      </c>
      <c r="K33" s="20">
        <v>0.03046047061356724</v>
      </c>
      <c r="L33" s="20">
        <v>0.04216832851174033</v>
      </c>
      <c r="M33" s="20">
        <v>0.042575832042491026</v>
      </c>
    </row>
    <row r="34" spans="2:13" ht="12.75">
      <c r="B34" s="18" t="s">
        <v>91</v>
      </c>
      <c r="C34" s="20">
        <v>0.012609030474396618</v>
      </c>
      <c r="D34" s="20">
        <v>0.016525844141441842</v>
      </c>
      <c r="E34" s="20">
        <v>0.015385430729856864</v>
      </c>
      <c r="F34" s="20">
        <v>0.013638576796390498</v>
      </c>
      <c r="G34" s="20">
        <v>0.01716967728966234</v>
      </c>
      <c r="H34" s="20">
        <v>0.01636032091756171</v>
      </c>
      <c r="I34" s="20">
        <v>0.010609623018978581</v>
      </c>
      <c r="J34" s="20">
        <v>0.009219676968858932</v>
      </c>
      <c r="K34" s="20">
        <v>0.009533771803193444</v>
      </c>
      <c r="L34" s="20">
        <v>0.011734870299461521</v>
      </c>
      <c r="M34" s="20">
        <v>0.012699346161537757</v>
      </c>
    </row>
    <row r="35" spans="2:13" ht="12.75">
      <c r="B35" s="18" t="s">
        <v>92</v>
      </c>
      <c r="C35" s="20">
        <v>0.0039056994218916886</v>
      </c>
      <c r="D35" s="20">
        <v>0.005428677706538351</v>
      </c>
      <c r="E35" s="20">
        <v>0.004067988998427991</v>
      </c>
      <c r="F35" s="20">
        <v>0.0035522530581410254</v>
      </c>
      <c r="G35" s="20">
        <v>0.003659673602178451</v>
      </c>
      <c r="H35" s="20">
        <v>0.003369854626899198</v>
      </c>
      <c r="I35" s="20">
        <v>0.0021816426942043565</v>
      </c>
      <c r="J35" s="20">
        <v>0.001959893319221136</v>
      </c>
      <c r="K35" s="20">
        <v>0.0025070344801639663</v>
      </c>
      <c r="L35" s="20">
        <v>0.0027069487421653026</v>
      </c>
      <c r="M35" s="20">
        <v>0.0026347419049781886</v>
      </c>
    </row>
    <row r="37" spans="3:13" ht="12.75">
      <c r="C37" s="31">
        <f>C19-C20</f>
        <v>0</v>
      </c>
      <c r="D37" s="31">
        <f aca="true" t="shared" si="11" ref="D37:M37">D19-D20</f>
        <v>-4.440892098500626E-16</v>
      </c>
      <c r="E37" s="31">
        <f t="shared" si="11"/>
        <v>3.608224830031759E-16</v>
      </c>
      <c r="F37" s="31">
        <f t="shared" si="11"/>
        <v>5.551115123125783E-16</v>
      </c>
      <c r="G37" s="31">
        <f t="shared" si="11"/>
        <v>0</v>
      </c>
      <c r="H37" s="31">
        <f t="shared" si="11"/>
        <v>-5.551115123125783E-16</v>
      </c>
      <c r="I37" s="31">
        <f t="shared" si="11"/>
        <v>1.4971777431899147E-05</v>
      </c>
      <c r="J37" s="31">
        <f t="shared" si="11"/>
        <v>-9.020562075079397E-17</v>
      </c>
      <c r="K37" s="31">
        <f t="shared" si="11"/>
        <v>0</v>
      </c>
      <c r="L37" s="31">
        <f t="shared" si="11"/>
        <v>-2.3245294578089215E-16</v>
      </c>
      <c r="M37" s="31">
        <f t="shared" si="11"/>
        <v>0</v>
      </c>
    </row>
  </sheetData>
  <mergeCells count="3">
    <mergeCell ref="C29:M29"/>
    <mergeCell ref="C12:M12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9"/>
  <sheetViews>
    <sheetView workbookViewId="0" topLeftCell="A1">
      <pane ySplit="7515" topLeftCell="BM70" activePane="topLeft" state="split"/>
      <selection pane="topLeft" activeCell="D28" sqref="D28"/>
      <selection pane="bottomLeft" activeCell="J77" sqref="H3:J77"/>
    </sheetView>
  </sheetViews>
  <sheetFormatPr defaultColWidth="9.140625" defaultRowHeight="12.75"/>
  <cols>
    <col min="8" max="8" width="8.421875" style="0" customWidth="1"/>
  </cols>
  <sheetData>
    <row r="1" spans="1:56" ht="12.75">
      <c r="A1" s="1"/>
      <c r="B1" s="1"/>
      <c r="D1" s="1"/>
      <c r="E1" s="1"/>
      <c r="F1" s="1"/>
      <c r="G1" s="1"/>
      <c r="I1" s="1"/>
      <c r="J1" s="1"/>
      <c r="K1" s="1"/>
      <c r="L1" s="1"/>
      <c r="N1" s="1"/>
      <c r="O1" s="1"/>
      <c r="P1" s="1"/>
      <c r="Q1" s="1"/>
      <c r="S1" s="1"/>
      <c r="T1" s="1"/>
      <c r="U1" s="1"/>
      <c r="V1" s="1"/>
      <c r="X1" s="1"/>
      <c r="Y1" s="1"/>
      <c r="Z1" s="1"/>
      <c r="AA1" s="1"/>
      <c r="AC1" s="1"/>
      <c r="AD1" s="1"/>
      <c r="AE1" s="1"/>
      <c r="AF1" s="1"/>
      <c r="AH1" s="1"/>
      <c r="AI1" s="1"/>
      <c r="AJ1" s="1"/>
      <c r="AK1" s="1"/>
      <c r="AM1" s="1"/>
      <c r="AN1" s="1"/>
      <c r="AO1" s="1"/>
      <c r="AP1" s="1"/>
      <c r="AR1" s="1"/>
      <c r="AS1" s="1"/>
      <c r="AT1" s="1"/>
      <c r="AU1" s="1"/>
      <c r="AW1" s="1"/>
      <c r="AX1" s="1"/>
      <c r="AY1" s="1"/>
      <c r="AZ1" s="1"/>
      <c r="BB1" s="1"/>
      <c r="BC1" s="1"/>
      <c r="BD1" s="1"/>
    </row>
    <row r="2" spans="1:56" ht="12.75">
      <c r="A2" s="1"/>
      <c r="B2" s="1" t="s">
        <v>0</v>
      </c>
      <c r="C2" s="3" t="s">
        <v>1</v>
      </c>
      <c r="D2" s="3" t="s">
        <v>1</v>
      </c>
      <c r="E2" s="3"/>
      <c r="F2" s="3"/>
      <c r="G2" s="1" t="s">
        <v>0</v>
      </c>
      <c r="H2" s="3" t="s">
        <v>2</v>
      </c>
      <c r="I2" s="3" t="s">
        <v>2</v>
      </c>
      <c r="J2" s="3"/>
      <c r="K2" s="3"/>
      <c r="L2" s="1" t="s">
        <v>0</v>
      </c>
      <c r="M2" s="3" t="s">
        <v>3</v>
      </c>
      <c r="N2" s="3" t="s">
        <v>3</v>
      </c>
      <c r="O2" s="3"/>
      <c r="P2" s="3"/>
      <c r="Q2" s="1" t="s">
        <v>0</v>
      </c>
      <c r="R2" s="3" t="s">
        <v>4</v>
      </c>
      <c r="S2" s="3" t="s">
        <v>4</v>
      </c>
      <c r="T2" s="3"/>
      <c r="U2" s="3"/>
      <c r="V2" s="1" t="s">
        <v>0</v>
      </c>
      <c r="W2" s="3" t="s">
        <v>5</v>
      </c>
      <c r="X2" s="3" t="s">
        <v>5</v>
      </c>
      <c r="Y2" s="3"/>
      <c r="Z2" s="3"/>
      <c r="AA2" s="1" t="s">
        <v>0</v>
      </c>
      <c r="AB2" s="3" t="s">
        <v>6</v>
      </c>
      <c r="AC2" s="3" t="s">
        <v>6</v>
      </c>
      <c r="AD2" s="3"/>
      <c r="AE2" s="3"/>
      <c r="AF2" s="1" t="s">
        <v>0</v>
      </c>
      <c r="AG2" s="3" t="s">
        <v>7</v>
      </c>
      <c r="AH2" s="3" t="s">
        <v>7</v>
      </c>
      <c r="AI2" s="3"/>
      <c r="AJ2" s="3"/>
      <c r="AK2" s="1" t="s">
        <v>0</v>
      </c>
      <c r="AL2" s="3" t="s">
        <v>8</v>
      </c>
      <c r="AM2" s="3" t="s">
        <v>8</v>
      </c>
      <c r="AN2" s="3"/>
      <c r="AO2" s="3"/>
      <c r="AP2" s="1" t="s">
        <v>0</v>
      </c>
      <c r="AQ2" s="3" t="s">
        <v>9</v>
      </c>
      <c r="AR2" s="3" t="s">
        <v>9</v>
      </c>
      <c r="AS2" s="3"/>
      <c r="AT2" s="3"/>
      <c r="AU2" s="1" t="s">
        <v>0</v>
      </c>
      <c r="AV2" s="3" t="s">
        <v>10</v>
      </c>
      <c r="AW2" s="3" t="s">
        <v>10</v>
      </c>
      <c r="AX2" s="3"/>
      <c r="AY2" s="3"/>
      <c r="AZ2" s="1" t="s">
        <v>0</v>
      </c>
      <c r="BA2" s="3" t="s">
        <v>11</v>
      </c>
      <c r="BB2" s="3" t="s">
        <v>11</v>
      </c>
      <c r="BC2" s="3"/>
      <c r="BD2" s="3"/>
    </row>
    <row r="3" spans="1:56" ht="12.75">
      <c r="A3" s="1">
        <v>1</v>
      </c>
      <c r="B3" s="1" t="s">
        <v>16</v>
      </c>
      <c r="C3" s="5">
        <v>0.8714902807775375</v>
      </c>
      <c r="D3" s="4">
        <v>10626.09</v>
      </c>
      <c r="E3" s="9">
        <f>C3*D3</f>
        <v>9260.534157667384</v>
      </c>
      <c r="F3" s="8"/>
      <c r="G3" s="1" t="s">
        <v>12</v>
      </c>
      <c r="H3" s="5">
        <v>-0.1304176939514239</v>
      </c>
      <c r="I3" s="4">
        <v>8780.05</v>
      </c>
      <c r="J3" s="9">
        <f>H3*I3</f>
        <v>-1145.0738737781994</v>
      </c>
      <c r="K3" s="8"/>
      <c r="L3" s="1" t="s">
        <v>16</v>
      </c>
      <c r="M3" s="5">
        <v>0.30875241779497076</v>
      </c>
      <c r="N3" s="4">
        <v>10735.48</v>
      </c>
      <c r="O3" s="9">
        <f>M3*N3</f>
        <v>3314.6054061895525</v>
      </c>
      <c r="P3" s="8"/>
      <c r="Q3" s="1" t="s">
        <v>12</v>
      </c>
      <c r="R3" s="5">
        <v>0.839881620139022</v>
      </c>
      <c r="S3" s="4">
        <v>17023.69</v>
      </c>
      <c r="T3" s="9">
        <f>R3*S3</f>
        <v>14297.884337944466</v>
      </c>
      <c r="U3" s="8"/>
      <c r="V3" s="1" t="s">
        <v>12</v>
      </c>
      <c r="W3" s="5">
        <v>0.47230499042895663</v>
      </c>
      <c r="X3" s="4">
        <v>24561.54</v>
      </c>
      <c r="Y3" s="9">
        <f>W3*X3</f>
        <v>11600.537914620436</v>
      </c>
      <c r="Z3" s="8"/>
      <c r="AA3" s="1" t="s">
        <v>12</v>
      </c>
      <c r="AB3" s="5">
        <v>0.5351837405332598</v>
      </c>
      <c r="AC3" s="4">
        <v>39644.66</v>
      </c>
      <c r="AD3" s="9">
        <f>AB3*AC3</f>
        <v>21217.177430969306</v>
      </c>
      <c r="AE3" s="8"/>
      <c r="AF3" s="1" t="s">
        <v>12</v>
      </c>
      <c r="AG3" s="5">
        <v>1.0410771015682518</v>
      </c>
      <c r="AH3" s="4">
        <v>80917.75</v>
      </c>
      <c r="AI3" s="9">
        <f>AG3*AH3</f>
        <v>84241.6166354244</v>
      </c>
      <c r="AJ3" s="8"/>
      <c r="AK3" s="1" t="s">
        <v>12</v>
      </c>
      <c r="AL3" s="5">
        <v>-0.2903253961147515</v>
      </c>
      <c r="AM3" s="4">
        <v>76396.44</v>
      </c>
      <c r="AN3" s="9">
        <f>AL3*AM3</f>
        <v>-22179.826704756848</v>
      </c>
      <c r="AO3" s="8"/>
      <c r="AP3" s="1" t="s">
        <v>12</v>
      </c>
      <c r="AQ3" s="5">
        <v>-0.11138746027501673</v>
      </c>
      <c r="AR3" s="4">
        <v>70218.81</v>
      </c>
      <c r="AS3" s="9">
        <f>AQ3*AR3</f>
        <v>-7821.494909433947</v>
      </c>
      <c r="AT3" s="8"/>
      <c r="AU3" s="1" t="s">
        <v>12</v>
      </c>
      <c r="AV3" s="5">
        <v>-0.4095412637866204</v>
      </c>
      <c r="AW3" s="4">
        <v>41461.42</v>
      </c>
      <c r="AX3" s="9">
        <f>AV3*AW3</f>
        <v>-16980.16234518786</v>
      </c>
      <c r="AY3" s="8"/>
      <c r="AZ3" s="1" t="s">
        <v>12</v>
      </c>
      <c r="BA3" s="5">
        <v>0.45787672063820384</v>
      </c>
      <c r="BB3" s="4">
        <v>57686.55</v>
      </c>
      <c r="BC3" s="9">
        <f>BA3*BB3</f>
        <v>26413.32833893178</v>
      </c>
      <c r="BD3" s="8"/>
    </row>
    <row r="4" spans="1:56" ht="12.75">
      <c r="A4" s="1">
        <v>2</v>
      </c>
      <c r="B4" s="1" t="s">
        <v>12</v>
      </c>
      <c r="C4" s="5">
        <v>0.6894776216605738</v>
      </c>
      <c r="D4" s="4">
        <v>10390.15</v>
      </c>
      <c r="E4" s="9">
        <f aca="true" t="shared" si="0" ref="E4:E17">C4*D4</f>
        <v>7163.7759106966105</v>
      </c>
      <c r="F4" s="8"/>
      <c r="G4" s="1" t="s">
        <v>16</v>
      </c>
      <c r="H4" s="5">
        <v>-0.20446239661473353</v>
      </c>
      <c r="I4" s="4">
        <v>8375.86</v>
      </c>
      <c r="J4" s="9">
        <f aca="true" t="shared" si="1" ref="J4:J17">H4*I4</f>
        <v>-1712.5484093094822</v>
      </c>
      <c r="K4" s="8"/>
      <c r="L4" s="1" t="s">
        <v>12</v>
      </c>
      <c r="M4" s="5">
        <v>0.12282982459142648</v>
      </c>
      <c r="N4" s="4">
        <v>9485.84</v>
      </c>
      <c r="O4" s="9">
        <f aca="true" t="shared" si="2" ref="O4:O17">M4*N4</f>
        <v>1165.144063302337</v>
      </c>
      <c r="P4" s="8"/>
      <c r="Q4" s="1" t="s">
        <v>16</v>
      </c>
      <c r="R4" s="5">
        <v>0.3696656198041752</v>
      </c>
      <c r="S4" s="4">
        <v>14438.98</v>
      </c>
      <c r="T4" s="9">
        <f aca="true" t="shared" si="3" ref="T4:T17">R4*S4</f>
        <v>5337.594491040089</v>
      </c>
      <c r="U4" s="8"/>
      <c r="V4" s="1" t="s">
        <v>14</v>
      </c>
      <c r="W4" s="5">
        <v>1.1460014673514305</v>
      </c>
      <c r="X4" s="4">
        <v>20039.9</v>
      </c>
      <c r="Y4" s="9">
        <f aca="true" t="shared" si="4" ref="Y4:Y17">W4*X4</f>
        <v>22965.754805575933</v>
      </c>
      <c r="Z4" s="8"/>
      <c r="AA4" s="1" t="s">
        <v>14</v>
      </c>
      <c r="AB4" s="5">
        <v>0.3639316239316239</v>
      </c>
      <c r="AC4" s="4">
        <v>27316</v>
      </c>
      <c r="AD4" s="9">
        <f aca="true" t="shared" si="5" ref="AD4:AD17">AB4*AC4</f>
        <v>9941.156239316238</v>
      </c>
      <c r="AE4" s="8"/>
      <c r="AF4" s="1" t="s">
        <v>13</v>
      </c>
      <c r="AG4" s="5">
        <v>0.3413382594417078</v>
      </c>
      <c r="AH4" s="4">
        <v>41225.97</v>
      </c>
      <c r="AI4" s="9">
        <f aca="true" t="shared" si="6" ref="AI4:AI17">AG4*AH4</f>
        <v>14072.000843596063</v>
      </c>
      <c r="AJ4" s="8"/>
      <c r="AK4" s="1" t="s">
        <v>13</v>
      </c>
      <c r="AL4" s="5">
        <v>0.03320581484315244</v>
      </c>
      <c r="AM4" s="4">
        <v>51476.52</v>
      </c>
      <c r="AN4" s="9">
        <f aca="true" t="shared" si="7" ref="AN4:AN17">AL4*AM4</f>
        <v>1709.3197918898331</v>
      </c>
      <c r="AO4" s="8"/>
      <c r="AP4" s="1" t="s">
        <v>13</v>
      </c>
      <c r="AQ4" s="5">
        <v>-0.15506516587677732</v>
      </c>
      <c r="AR4" s="4">
        <v>44870.65</v>
      </c>
      <c r="AS4" s="9">
        <f aca="true" t="shared" si="8" ref="AS4:AS17">AQ4*AR4</f>
        <v>-6957.874785248819</v>
      </c>
      <c r="AT4" s="8"/>
      <c r="AU4" s="1" t="s">
        <v>13</v>
      </c>
      <c r="AV4" s="5">
        <v>-0.28220858895705525</v>
      </c>
      <c r="AW4" s="4">
        <v>31185.34</v>
      </c>
      <c r="AX4" s="9">
        <f aca="true" t="shared" si="9" ref="AX4:AX17">AV4*AW4</f>
        <v>-8800.770797546013</v>
      </c>
      <c r="AY4" s="8"/>
      <c r="AZ4" s="1" t="s">
        <v>13</v>
      </c>
      <c r="BA4" s="5">
        <v>0.4864468864468865</v>
      </c>
      <c r="BB4" s="4">
        <v>44775.26</v>
      </c>
      <c r="BC4" s="9">
        <f aca="true" t="shared" si="10" ref="BC4:BC17">BA4*BB4</f>
        <v>21780.78581684982</v>
      </c>
      <c r="BD4" s="8"/>
    </row>
    <row r="5" spans="1:56" ht="12.75">
      <c r="A5" s="1">
        <v>3</v>
      </c>
      <c r="B5" s="1" t="s">
        <v>15</v>
      </c>
      <c r="C5" s="5">
        <v>0.652027027027027</v>
      </c>
      <c r="D5" s="4">
        <v>8023.5</v>
      </c>
      <c r="E5" s="9">
        <f t="shared" si="0"/>
        <v>5231.538851351351</v>
      </c>
      <c r="F5" s="8"/>
      <c r="G5" s="1" t="s">
        <v>15</v>
      </c>
      <c r="H5" s="5">
        <v>-0.1813224267211997</v>
      </c>
      <c r="I5" s="4">
        <v>6436.84</v>
      </c>
      <c r="J5" s="9">
        <f t="shared" si="1"/>
        <v>-1167.143449216087</v>
      </c>
      <c r="K5" s="8"/>
      <c r="L5" s="1" t="s">
        <v>15</v>
      </c>
      <c r="M5" s="5">
        <v>0.14571190674437973</v>
      </c>
      <c r="N5" s="4">
        <v>7167.07</v>
      </c>
      <c r="O5" s="9">
        <f t="shared" si="2"/>
        <v>1044.3274354704415</v>
      </c>
      <c r="P5" s="8"/>
      <c r="Q5" s="1" t="s">
        <v>17</v>
      </c>
      <c r="R5" s="5">
        <v>0.7259876766944546</v>
      </c>
      <c r="S5" s="4">
        <v>10167.92</v>
      </c>
      <c r="T5" s="9">
        <f t="shared" si="3"/>
        <v>7381.784617615079</v>
      </c>
      <c r="U5" s="8"/>
      <c r="V5" s="1" t="s">
        <v>16</v>
      </c>
      <c r="W5" s="5">
        <v>0.19314809819260859</v>
      </c>
      <c r="X5" s="4">
        <v>16908.02</v>
      </c>
      <c r="Y5" s="9">
        <f t="shared" si="4"/>
        <v>3265.75190720259</v>
      </c>
      <c r="Z5" s="8"/>
      <c r="AA5" s="1" t="s">
        <v>16</v>
      </c>
      <c r="AB5" s="5">
        <v>0.41600723490843294</v>
      </c>
      <c r="AC5" s="4">
        <v>21576.8</v>
      </c>
      <c r="AD5" s="9">
        <f t="shared" si="5"/>
        <v>8976.104906172275</v>
      </c>
      <c r="AE5" s="8"/>
      <c r="AF5" s="1" t="s">
        <v>14</v>
      </c>
      <c r="AG5" s="5">
        <v>0.07457074821406184</v>
      </c>
      <c r="AH5" s="4">
        <v>29877.94</v>
      </c>
      <c r="AI5" s="9">
        <f t="shared" si="6"/>
        <v>2228.020340894847</v>
      </c>
      <c r="AJ5" s="8"/>
      <c r="AK5" s="1" t="s">
        <v>14</v>
      </c>
      <c r="AL5" s="5">
        <v>0.13925822253323994</v>
      </c>
      <c r="AM5" s="4">
        <v>50654.25</v>
      </c>
      <c r="AN5" s="9">
        <f t="shared" si="7"/>
        <v>7054.020818754369</v>
      </c>
      <c r="AO5" s="8"/>
      <c r="AP5" s="1" t="s">
        <v>14</v>
      </c>
      <c r="AQ5" s="5">
        <v>-0.10554873054873048</v>
      </c>
      <c r="AR5" s="4">
        <v>44422.35</v>
      </c>
      <c r="AS5" s="9">
        <f t="shared" si="8"/>
        <v>-4688.722650491398</v>
      </c>
      <c r="AT5" s="8"/>
      <c r="AU5" s="1" t="s">
        <v>14</v>
      </c>
      <c r="AV5" s="5">
        <v>-0.32413872038457137</v>
      </c>
      <c r="AW5" s="4">
        <v>29146.18</v>
      </c>
      <c r="AX5" s="9">
        <f t="shared" si="9"/>
        <v>-9447.405489298386</v>
      </c>
      <c r="AY5" s="8"/>
      <c r="AZ5" s="1" t="s">
        <v>14</v>
      </c>
      <c r="BA5" s="5">
        <v>0.23928873835732412</v>
      </c>
      <c r="BB5" s="4">
        <v>34994.58</v>
      </c>
      <c r="BC5" s="9">
        <f t="shared" si="10"/>
        <v>8373.808897544448</v>
      </c>
      <c r="BD5" s="8"/>
    </row>
    <row r="6" spans="1:56" ht="12.75">
      <c r="A6" s="1">
        <v>4</v>
      </c>
      <c r="B6" s="1" t="s">
        <v>17</v>
      </c>
      <c r="C6" s="5">
        <v>0.614576033637001</v>
      </c>
      <c r="D6" s="4">
        <v>5391.11</v>
      </c>
      <c r="E6" s="9">
        <f t="shared" si="0"/>
        <v>3313.2470007007723</v>
      </c>
      <c r="F6" s="8"/>
      <c r="G6" s="1" t="s">
        <v>13</v>
      </c>
      <c r="H6" s="5">
        <v>-0.06730065837600574</v>
      </c>
      <c r="I6" s="4">
        <v>4837.93</v>
      </c>
      <c r="J6" s="9">
        <f t="shared" si="1"/>
        <v>-325.5958741770295</v>
      </c>
      <c r="K6" s="8"/>
      <c r="L6" s="1" t="s">
        <v>17</v>
      </c>
      <c r="M6" s="5">
        <v>0.44148380355276884</v>
      </c>
      <c r="N6" s="4">
        <v>6191.19</v>
      </c>
      <c r="O6" s="9">
        <f t="shared" si="2"/>
        <v>2733.310109717867</v>
      </c>
      <c r="P6" s="8"/>
      <c r="Q6" s="1" t="s">
        <v>14</v>
      </c>
      <c r="R6" s="5">
        <v>0.654126213592233</v>
      </c>
      <c r="S6" s="4">
        <v>9468.08</v>
      </c>
      <c r="T6" s="9">
        <f t="shared" si="3"/>
        <v>6193.319320388349</v>
      </c>
      <c r="U6" s="8"/>
      <c r="V6" s="1" t="s">
        <v>13</v>
      </c>
      <c r="W6" s="5">
        <v>0.8801234023799032</v>
      </c>
      <c r="X6" s="4">
        <v>14657.79</v>
      </c>
      <c r="Y6" s="9">
        <f t="shared" si="4"/>
        <v>12900.664006170122</v>
      </c>
      <c r="Z6" s="8"/>
      <c r="AA6" s="1" t="s">
        <v>13</v>
      </c>
      <c r="AB6" s="5">
        <v>0.14205344585091417</v>
      </c>
      <c r="AC6" s="4">
        <v>19836.96</v>
      </c>
      <c r="AD6" s="9">
        <f t="shared" si="5"/>
        <v>2817.9085232067505</v>
      </c>
      <c r="AE6" s="8"/>
      <c r="AF6" s="1" t="s">
        <v>15</v>
      </c>
      <c r="AG6" s="5">
        <v>0.5464868701206529</v>
      </c>
      <c r="AH6" s="4">
        <v>26242.79</v>
      </c>
      <c r="AI6" s="9">
        <f t="shared" si="6"/>
        <v>14341.34017033357</v>
      </c>
      <c r="AJ6" s="8"/>
      <c r="AK6" s="1" t="s">
        <v>15</v>
      </c>
      <c r="AL6" s="5">
        <v>-0.24839375860486457</v>
      </c>
      <c r="AM6" s="4">
        <v>20779.07</v>
      </c>
      <c r="AN6" s="9">
        <f t="shared" si="7"/>
        <v>-5161.391297613583</v>
      </c>
      <c r="AO6" s="8"/>
      <c r="AP6" s="1" t="s">
        <v>15</v>
      </c>
      <c r="AQ6" s="5">
        <v>-0.015722790413677412</v>
      </c>
      <c r="AR6" s="4">
        <v>19997.72</v>
      </c>
      <c r="AS6" s="9">
        <f t="shared" si="8"/>
        <v>-314.4199603114051</v>
      </c>
      <c r="AT6" s="8"/>
      <c r="AU6" s="1" t="s">
        <v>15</v>
      </c>
      <c r="AV6" s="5">
        <v>-0.22161910669975182</v>
      </c>
      <c r="AW6" s="4">
        <v>15382.87</v>
      </c>
      <c r="AX6" s="9">
        <f t="shared" si="9"/>
        <v>-3409.1379078784116</v>
      </c>
      <c r="AY6" s="8"/>
      <c r="AZ6" s="1" t="s">
        <v>15</v>
      </c>
      <c r="BA6" s="5">
        <v>0.2512452679816697</v>
      </c>
      <c r="BB6" s="4">
        <v>18874.54</v>
      </c>
      <c r="BC6" s="9">
        <f t="shared" si="10"/>
        <v>4742.138860330744</v>
      </c>
      <c r="BD6" s="8"/>
    </row>
    <row r="7" spans="1:56" ht="12.75">
      <c r="A7" s="1">
        <v>5</v>
      </c>
      <c r="B7" s="1" t="s">
        <v>13</v>
      </c>
      <c r="C7" s="5">
        <v>0.5913853317811406</v>
      </c>
      <c r="D7" s="4">
        <v>4481.86</v>
      </c>
      <c r="E7" s="9">
        <f t="shared" si="0"/>
        <v>2650.5062630966227</v>
      </c>
      <c r="F7" s="8"/>
      <c r="G7" s="1" t="s">
        <v>14</v>
      </c>
      <c r="H7" s="5">
        <v>0.07447774750227065</v>
      </c>
      <c r="I7" s="4">
        <v>4532.91</v>
      </c>
      <c r="J7" s="9">
        <f t="shared" si="1"/>
        <v>337.60092643051763</v>
      </c>
      <c r="K7" s="8"/>
      <c r="L7" s="1" t="s">
        <v>14</v>
      </c>
      <c r="M7" s="5">
        <v>0.393068469991547</v>
      </c>
      <c r="N7" s="4">
        <v>5902.35</v>
      </c>
      <c r="O7" s="9">
        <f t="shared" si="2"/>
        <v>2320.0276838546074</v>
      </c>
      <c r="P7" s="8"/>
      <c r="Q7" s="1" t="s">
        <v>15</v>
      </c>
      <c r="R7" s="5">
        <v>0.2910610465116279</v>
      </c>
      <c r="S7" s="4">
        <v>8979.11</v>
      </c>
      <c r="T7" s="9">
        <f t="shared" si="3"/>
        <v>2613.469153343023</v>
      </c>
      <c r="U7" s="8"/>
      <c r="V7" s="1" t="s">
        <v>15</v>
      </c>
      <c r="W7" s="5">
        <v>0.3352096819589079</v>
      </c>
      <c r="X7" s="4">
        <v>11719.73</v>
      </c>
      <c r="Y7" s="9">
        <f t="shared" si="4"/>
        <v>3928.5669659442715</v>
      </c>
      <c r="Z7" s="8"/>
      <c r="AA7" s="1" t="s">
        <v>17</v>
      </c>
      <c r="AB7" s="5">
        <v>0.35741017964071853</v>
      </c>
      <c r="AC7" s="4">
        <v>14385.9</v>
      </c>
      <c r="AD7" s="9">
        <f t="shared" si="5"/>
        <v>5141.667103293413</v>
      </c>
      <c r="AE7" s="8"/>
      <c r="AF7" s="1" t="s">
        <v>16</v>
      </c>
      <c r="AG7" s="5">
        <v>-0.1118473574964074</v>
      </c>
      <c r="AH7" s="4">
        <v>20867.99</v>
      </c>
      <c r="AI7" s="9">
        <f t="shared" si="6"/>
        <v>-2334.029537761455</v>
      </c>
      <c r="AJ7" s="8"/>
      <c r="AK7" s="1" t="s">
        <v>16</v>
      </c>
      <c r="AL7" s="5">
        <v>-0.056898876404494314</v>
      </c>
      <c r="AM7" s="4">
        <v>19216.34</v>
      </c>
      <c r="AN7" s="9">
        <f t="shared" si="7"/>
        <v>-1093.3881546067403</v>
      </c>
      <c r="AO7" s="8"/>
      <c r="AP7" s="1" t="s">
        <v>16</v>
      </c>
      <c r="AQ7" s="5">
        <v>-0.004003049942813641</v>
      </c>
      <c r="AR7" s="4">
        <v>18602.26</v>
      </c>
      <c r="AS7" s="9">
        <f t="shared" si="8"/>
        <v>-74.46577582920447</v>
      </c>
      <c r="AT7" s="8"/>
      <c r="AU7" s="1" t="s">
        <v>17</v>
      </c>
      <c r="AV7" s="5">
        <v>-0.056147144240077496</v>
      </c>
      <c r="AW7" s="4">
        <v>12035.68</v>
      </c>
      <c r="AX7" s="9">
        <f t="shared" si="9"/>
        <v>-675.769060987416</v>
      </c>
      <c r="AY7" s="8"/>
      <c r="AZ7" s="1" t="s">
        <v>16</v>
      </c>
      <c r="BA7" s="5">
        <v>0.430109090909091</v>
      </c>
      <c r="BB7" s="4">
        <v>16145.96</v>
      </c>
      <c r="BC7" s="9">
        <f t="shared" si="10"/>
        <v>6944.524177454547</v>
      </c>
      <c r="BD7" s="8"/>
    </row>
    <row r="8" spans="1:56" ht="12.75">
      <c r="A8" s="1">
        <v>6</v>
      </c>
      <c r="B8" s="1" t="s">
        <v>14</v>
      </c>
      <c r="C8" s="5">
        <v>0.41335044929396636</v>
      </c>
      <c r="D8" s="4">
        <v>4394.08</v>
      </c>
      <c r="E8" s="9">
        <f t="shared" si="0"/>
        <v>1816.2949422336317</v>
      </c>
      <c r="F8" s="8"/>
      <c r="G8" s="1" t="s">
        <v>17</v>
      </c>
      <c r="H8" s="5">
        <v>-0.16927083333333337</v>
      </c>
      <c r="I8" s="4">
        <v>4513.98</v>
      </c>
      <c r="J8" s="9">
        <f t="shared" si="1"/>
        <v>-764.0851562500001</v>
      </c>
      <c r="K8" s="8"/>
      <c r="L8" s="1" t="s">
        <v>13</v>
      </c>
      <c r="M8" s="5">
        <v>0.2580392156862745</v>
      </c>
      <c r="N8" s="4">
        <v>5845.82</v>
      </c>
      <c r="O8" s="9">
        <f t="shared" si="2"/>
        <v>1508.4508078431372</v>
      </c>
      <c r="P8" s="8"/>
      <c r="Q8" s="1" t="s">
        <v>13</v>
      </c>
      <c r="R8" s="5">
        <v>0.4145885286783042</v>
      </c>
      <c r="S8" s="4">
        <v>7976.82</v>
      </c>
      <c r="T8" s="9">
        <f t="shared" si="3"/>
        <v>3307.0980673316703</v>
      </c>
      <c r="U8" s="8"/>
      <c r="V8" s="1" t="s">
        <v>17</v>
      </c>
      <c r="W8" s="5">
        <v>0.12221755564888692</v>
      </c>
      <c r="X8" s="4">
        <v>10863.92</v>
      </c>
      <c r="Y8" s="9">
        <f t="shared" si="4"/>
        <v>1327.7617471650556</v>
      </c>
      <c r="Z8" s="8"/>
      <c r="AA8" s="1" t="s">
        <v>19</v>
      </c>
      <c r="AB8" s="5">
        <v>0.9675161019322318</v>
      </c>
      <c r="AC8" s="4">
        <v>13859.64</v>
      </c>
      <c r="AD8" s="9">
        <f t="shared" si="5"/>
        <v>13409.424866984036</v>
      </c>
      <c r="AE8" s="8"/>
      <c r="AF8" s="1" t="s">
        <v>17</v>
      </c>
      <c r="AG8" s="5">
        <v>-0.11786600496277921</v>
      </c>
      <c r="AH8" s="4">
        <v>12405.31</v>
      </c>
      <c r="AI8" s="9">
        <f t="shared" si="6"/>
        <v>-1462.1643300248145</v>
      </c>
      <c r="AJ8" s="8"/>
      <c r="AK8" s="1" t="s">
        <v>17</v>
      </c>
      <c r="AL8" s="5">
        <v>0.00031254883575559944</v>
      </c>
      <c r="AM8" s="4">
        <v>12035.68</v>
      </c>
      <c r="AN8" s="9">
        <f t="shared" si="7"/>
        <v>3.761737771526953</v>
      </c>
      <c r="AO8" s="8"/>
      <c r="AP8" s="1" t="s">
        <v>17</v>
      </c>
      <c r="AQ8" s="5">
        <v>0.1296672394938292</v>
      </c>
      <c r="AR8" s="4">
        <v>13180.64</v>
      </c>
      <c r="AS8" s="9">
        <f t="shared" si="8"/>
        <v>1709.0972035619448</v>
      </c>
      <c r="AT8" s="8"/>
      <c r="AU8" s="1" t="s">
        <v>16</v>
      </c>
      <c r="AV8" s="5">
        <v>-0.3421052631578947</v>
      </c>
      <c r="AW8" s="4">
        <v>11805.08</v>
      </c>
      <c r="AX8" s="9">
        <f t="shared" si="9"/>
        <v>-4038.5799999999995</v>
      </c>
      <c r="AY8" s="8"/>
      <c r="AZ8" s="1" t="s">
        <v>17</v>
      </c>
      <c r="BA8" s="5">
        <v>0.21728937728937714</v>
      </c>
      <c r="BB8" s="4">
        <v>14127.27</v>
      </c>
      <c r="BC8" s="9">
        <f t="shared" si="10"/>
        <v>3069.705701098899</v>
      </c>
      <c r="BD8" s="8"/>
    </row>
    <row r="9" spans="1:56" ht="12.75">
      <c r="A9" s="1">
        <v>7</v>
      </c>
      <c r="B9" s="1" t="s">
        <v>18</v>
      </c>
      <c r="C9" s="5">
        <v>0.5499669093315684</v>
      </c>
      <c r="D9" s="4">
        <v>2780.82</v>
      </c>
      <c r="E9" s="9">
        <f t="shared" si="0"/>
        <v>1529.3589808074123</v>
      </c>
      <c r="F9" s="8"/>
      <c r="G9" s="1" t="s">
        <v>21</v>
      </c>
      <c r="H9" s="5">
        <v>-0.421784472769409</v>
      </c>
      <c r="I9" s="4">
        <v>3405.99</v>
      </c>
      <c r="J9" s="9">
        <f t="shared" si="1"/>
        <v>-1436.5936964078792</v>
      </c>
      <c r="K9" s="8"/>
      <c r="L9" s="1" t="s">
        <v>19</v>
      </c>
      <c r="M9" s="5">
        <v>0.6845637583892619</v>
      </c>
      <c r="N9" s="4">
        <v>4238.65</v>
      </c>
      <c r="O9" s="9">
        <f t="shared" si="2"/>
        <v>2901.6261744966446</v>
      </c>
      <c r="P9" s="8"/>
      <c r="Q9" s="1" t="s">
        <v>19</v>
      </c>
      <c r="R9" s="5">
        <v>0.6084234490608991</v>
      </c>
      <c r="S9" s="4">
        <v>6772.88</v>
      </c>
      <c r="T9" s="9">
        <f t="shared" si="3"/>
        <v>4120.7790096755825</v>
      </c>
      <c r="U9" s="8"/>
      <c r="V9" s="1" t="s">
        <v>18</v>
      </c>
      <c r="W9" s="5">
        <v>0.715625</v>
      </c>
      <c r="X9" s="4">
        <v>7090.46</v>
      </c>
      <c r="Y9" s="9">
        <f t="shared" si="4"/>
        <v>5074.1104374999995</v>
      </c>
      <c r="Z9" s="8"/>
      <c r="AA9" s="1" t="s">
        <v>15</v>
      </c>
      <c r="AB9" s="5">
        <v>0.1880269814502531</v>
      </c>
      <c r="AC9" s="4">
        <v>13648.98</v>
      </c>
      <c r="AD9" s="9">
        <f t="shared" si="5"/>
        <v>2566.3765092748754</v>
      </c>
      <c r="AE9" s="8"/>
      <c r="AF9" s="1" t="s">
        <v>19</v>
      </c>
      <c r="AG9" s="5">
        <v>-0.2574153145459721</v>
      </c>
      <c r="AH9" s="4">
        <v>10240.63</v>
      </c>
      <c r="AI9" s="9">
        <f t="shared" si="6"/>
        <v>-2636.094992598918</v>
      </c>
      <c r="AJ9" s="8"/>
      <c r="AK9" s="1" t="s">
        <v>21</v>
      </c>
      <c r="AL9" s="5">
        <v>-0.08910891089108908</v>
      </c>
      <c r="AM9" s="4">
        <v>8797.78</v>
      </c>
      <c r="AN9" s="9">
        <f t="shared" si="7"/>
        <v>-783.9605940594057</v>
      </c>
      <c r="AO9" s="8"/>
      <c r="AP9" s="1" t="s">
        <v>21</v>
      </c>
      <c r="AQ9" s="5">
        <v>-0.03571428571428581</v>
      </c>
      <c r="AR9" s="4">
        <v>8485.32</v>
      </c>
      <c r="AS9" s="9">
        <f t="shared" si="8"/>
        <v>-303.0471428571436</v>
      </c>
      <c r="AT9" s="8"/>
      <c r="AU9" s="1" t="s">
        <v>18</v>
      </c>
      <c r="AV9" s="5">
        <v>0.08712498616185105</v>
      </c>
      <c r="AW9" s="4">
        <v>8462.48</v>
      </c>
      <c r="AX9" s="9">
        <f t="shared" si="9"/>
        <v>737.2934528949412</v>
      </c>
      <c r="AY9" s="8"/>
      <c r="AZ9" s="1" t="s">
        <v>18</v>
      </c>
      <c r="BA9" s="5">
        <v>0.2525458248472505</v>
      </c>
      <c r="BB9" s="4">
        <v>10755.39</v>
      </c>
      <c r="BC9" s="9">
        <f t="shared" si="10"/>
        <v>2716.2288391038696</v>
      </c>
      <c r="BD9" s="8"/>
    </row>
    <row r="10" spans="1:56" ht="12.75">
      <c r="A10" s="1">
        <v>8</v>
      </c>
      <c r="B10" s="1" t="s">
        <v>24</v>
      </c>
      <c r="C10" s="5">
        <v>0.20583190394511153</v>
      </c>
      <c r="D10" s="4">
        <v>2149.67</v>
      </c>
      <c r="E10" s="9">
        <f t="shared" si="0"/>
        <v>442.4706689536879</v>
      </c>
      <c r="F10" s="8"/>
      <c r="G10" s="1" t="s">
        <v>18</v>
      </c>
      <c r="H10" s="5">
        <v>0.017506404782237528</v>
      </c>
      <c r="I10" s="4">
        <v>2718.28</v>
      </c>
      <c r="J10" s="9">
        <f t="shared" si="1"/>
        <v>47.58730999146063</v>
      </c>
      <c r="K10" s="8"/>
      <c r="L10" s="1" t="s">
        <v>18</v>
      </c>
      <c r="M10" s="5">
        <v>0.48426353336130923</v>
      </c>
      <c r="N10" s="4">
        <v>3885.5</v>
      </c>
      <c r="O10" s="9">
        <f t="shared" si="2"/>
        <v>1881.605958875367</v>
      </c>
      <c r="P10" s="8"/>
      <c r="Q10" s="1" t="s">
        <v>18</v>
      </c>
      <c r="R10" s="5">
        <v>0.17613797003109988</v>
      </c>
      <c r="S10" s="4">
        <v>4429.15</v>
      </c>
      <c r="T10" s="9">
        <f t="shared" si="3"/>
        <v>780.1414899632459</v>
      </c>
      <c r="U10" s="8"/>
      <c r="V10" s="1" t="s">
        <v>19</v>
      </c>
      <c r="W10" s="5">
        <v>0.0530195800896438</v>
      </c>
      <c r="X10" s="4">
        <v>7086.81</v>
      </c>
      <c r="Y10" s="9">
        <f t="shared" si="4"/>
        <v>375.7396903750886</v>
      </c>
      <c r="Z10" s="8"/>
      <c r="AA10" s="1" t="s">
        <v>18</v>
      </c>
      <c r="AB10" s="5">
        <v>0.02522068095838592</v>
      </c>
      <c r="AC10" s="4">
        <v>7123.75</v>
      </c>
      <c r="AD10" s="9">
        <f t="shared" si="5"/>
        <v>179.66582597730172</v>
      </c>
      <c r="AE10" s="8"/>
      <c r="AF10" s="1" t="s">
        <v>21</v>
      </c>
      <c r="AG10" s="5">
        <v>0.4027777777777779</v>
      </c>
      <c r="AH10" s="4">
        <v>9655.5</v>
      </c>
      <c r="AI10" s="9">
        <f t="shared" si="6"/>
        <v>3889.0208333333344</v>
      </c>
      <c r="AJ10" s="8"/>
      <c r="AK10" s="1" t="s">
        <v>19</v>
      </c>
      <c r="AL10" s="5">
        <v>-0.14328976118373127</v>
      </c>
      <c r="AM10" s="4">
        <v>8686.85</v>
      </c>
      <c r="AN10" s="9">
        <f t="shared" si="7"/>
        <v>-1244.736661938896</v>
      </c>
      <c r="AO10" s="8"/>
      <c r="AP10" s="1" t="s">
        <v>19</v>
      </c>
      <c r="AQ10" s="5">
        <v>-0.0246543469506465</v>
      </c>
      <c r="AR10" s="4">
        <v>8373.41</v>
      </c>
      <c r="AS10" s="9">
        <f t="shared" si="8"/>
        <v>-206.44095530001292</v>
      </c>
      <c r="AT10" s="8"/>
      <c r="AU10" s="1" t="s">
        <v>19</v>
      </c>
      <c r="AV10" s="5">
        <v>-0.019726580420222017</v>
      </c>
      <c r="AW10" s="4">
        <v>8091.3</v>
      </c>
      <c r="AX10" s="9">
        <f t="shared" si="9"/>
        <v>-159.6136801541424</v>
      </c>
      <c r="AY10" s="8"/>
      <c r="AZ10" s="1" t="s">
        <v>19</v>
      </c>
      <c r="BA10" s="5">
        <v>0.045862972669412194</v>
      </c>
      <c r="BB10" s="4">
        <v>8306.23</v>
      </c>
      <c r="BC10" s="9">
        <f t="shared" si="10"/>
        <v>380.9483994758516</v>
      </c>
      <c r="BD10" s="8"/>
    </row>
    <row r="11" spans="1:56" ht="12.75">
      <c r="A11" s="1">
        <v>9</v>
      </c>
      <c r="B11" s="1" t="s">
        <v>21</v>
      </c>
      <c r="C11" s="5">
        <v>0.10076530612244894</v>
      </c>
      <c r="D11" s="4">
        <v>1950.31</v>
      </c>
      <c r="E11" s="9">
        <f t="shared" si="0"/>
        <v>196.5235841836734</v>
      </c>
      <c r="F11" s="8"/>
      <c r="G11" s="1" t="s">
        <v>19</v>
      </c>
      <c r="H11" s="5">
        <v>0.3443609022556391</v>
      </c>
      <c r="I11" s="4">
        <v>2538.71</v>
      </c>
      <c r="J11" s="9">
        <f t="shared" si="1"/>
        <v>874.2324661654135</v>
      </c>
      <c r="K11" s="8"/>
      <c r="L11" s="1" t="s">
        <v>21</v>
      </c>
      <c r="M11" s="5">
        <v>-0.09218436873747493</v>
      </c>
      <c r="N11" s="4">
        <v>3093.01</v>
      </c>
      <c r="O11" s="9">
        <f t="shared" si="2"/>
        <v>-285.12717434869734</v>
      </c>
      <c r="P11" s="8"/>
      <c r="Q11" s="1" t="s">
        <v>21</v>
      </c>
      <c r="R11" s="5">
        <v>0.19646799116997804</v>
      </c>
      <c r="S11" s="4">
        <v>3700.56</v>
      </c>
      <c r="T11" s="9">
        <f t="shared" si="3"/>
        <v>727.041589403974</v>
      </c>
      <c r="U11" s="8"/>
      <c r="V11" s="1" t="s">
        <v>21</v>
      </c>
      <c r="W11" s="5">
        <v>0.4926199261992621</v>
      </c>
      <c r="X11" s="4">
        <v>5523.23</v>
      </c>
      <c r="Y11" s="9">
        <f t="shared" si="4"/>
        <v>2720.8531549815502</v>
      </c>
      <c r="Z11" s="8"/>
      <c r="AA11" s="1" t="s">
        <v>21</v>
      </c>
      <c r="AB11" s="5">
        <v>0.24598269468479583</v>
      </c>
      <c r="AC11" s="4">
        <v>6885.63</v>
      </c>
      <c r="AD11" s="9">
        <f t="shared" si="5"/>
        <v>1693.7458220024707</v>
      </c>
      <c r="AE11" s="8"/>
      <c r="AF11" s="1" t="s">
        <v>18</v>
      </c>
      <c r="AG11" s="5">
        <v>0.030203635369686843</v>
      </c>
      <c r="AH11" s="4">
        <v>7172.68</v>
      </c>
      <c r="AI11" s="9">
        <f t="shared" si="6"/>
        <v>216.64101134344543</v>
      </c>
      <c r="AJ11" s="8"/>
      <c r="AK11" s="1" t="s">
        <v>18</v>
      </c>
      <c r="AL11" s="5">
        <v>0.1744494560891483</v>
      </c>
      <c r="AM11" s="4">
        <v>8056.41</v>
      </c>
      <c r="AN11" s="9">
        <f t="shared" si="7"/>
        <v>1405.4363425311753</v>
      </c>
      <c r="AO11" s="8"/>
      <c r="AP11" s="1" t="s">
        <v>18</v>
      </c>
      <c r="AQ11" s="5">
        <v>0.02033209081667242</v>
      </c>
      <c r="AR11" s="4">
        <v>8008.63</v>
      </c>
      <c r="AS11" s="9">
        <f t="shared" si="8"/>
        <v>162.83219247712725</v>
      </c>
      <c r="AT11" s="8"/>
      <c r="AU11" s="1" t="s">
        <v>22</v>
      </c>
      <c r="AV11" s="5">
        <v>0.16485969387755106</v>
      </c>
      <c r="AW11" s="4">
        <v>6640.93</v>
      </c>
      <c r="AX11" s="9">
        <f t="shared" si="9"/>
        <v>1094.8216868622453</v>
      </c>
      <c r="AY11" s="8"/>
      <c r="AZ11" s="1" t="s">
        <v>20</v>
      </c>
      <c r="BA11" s="5">
        <v>0.6279409378549408</v>
      </c>
      <c r="BB11" s="4">
        <v>7358.3</v>
      </c>
      <c r="BC11" s="9">
        <f t="shared" si="10"/>
        <v>4620.577803018011</v>
      </c>
      <c r="BD11" s="8"/>
    </row>
    <row r="12" spans="1:56" ht="12.75">
      <c r="A12" s="1">
        <v>10</v>
      </c>
      <c r="B12" s="1" t="s">
        <v>19</v>
      </c>
      <c r="C12" s="5">
        <v>0.461079723791588</v>
      </c>
      <c r="D12" s="4">
        <v>1906.27</v>
      </c>
      <c r="E12" s="9">
        <f t="shared" si="0"/>
        <v>878.9424450721905</v>
      </c>
      <c r="F12" s="8"/>
      <c r="G12" s="1" t="s">
        <v>24</v>
      </c>
      <c r="H12" s="5">
        <v>0.06258890469416789</v>
      </c>
      <c r="I12" s="4">
        <v>2257.72</v>
      </c>
      <c r="J12" s="9">
        <f t="shared" si="1"/>
        <v>141.30822190611673</v>
      </c>
      <c r="K12" s="8"/>
      <c r="L12" s="1" t="s">
        <v>24</v>
      </c>
      <c r="M12" s="5">
        <v>0.2958500669344042</v>
      </c>
      <c r="N12" s="4">
        <v>2894.66</v>
      </c>
      <c r="O12" s="9">
        <f t="shared" si="2"/>
        <v>856.3853547523424</v>
      </c>
      <c r="P12" s="8"/>
      <c r="Q12" s="1" t="s">
        <v>24</v>
      </c>
      <c r="R12" s="5">
        <v>0.09194214876033069</v>
      </c>
      <c r="S12" s="4">
        <v>3127.82</v>
      </c>
      <c r="T12" s="9">
        <f t="shared" si="3"/>
        <v>287.57849173553757</v>
      </c>
      <c r="U12" s="8"/>
      <c r="V12" s="1" t="s">
        <v>23</v>
      </c>
      <c r="W12" s="5">
        <v>0.23135423615743833</v>
      </c>
      <c r="X12" s="4">
        <v>2953.95</v>
      </c>
      <c r="Y12" s="9">
        <f t="shared" si="4"/>
        <v>683.4088458972649</v>
      </c>
      <c r="Z12" s="8"/>
      <c r="AA12" s="1" t="s">
        <v>24</v>
      </c>
      <c r="AB12" s="5">
        <v>0.9763694951664879</v>
      </c>
      <c r="AC12" s="4">
        <v>5004.52</v>
      </c>
      <c r="AD12" s="9">
        <f t="shared" si="5"/>
        <v>4886.260665950592</v>
      </c>
      <c r="AE12" s="8"/>
      <c r="AF12" s="1" t="s">
        <v>26</v>
      </c>
      <c r="AG12" s="5">
        <v>0.19758526482770788</v>
      </c>
      <c r="AH12" s="4">
        <v>5283.13</v>
      </c>
      <c r="AI12" s="9">
        <f t="shared" si="6"/>
        <v>1043.8686401692084</v>
      </c>
      <c r="AJ12" s="8"/>
      <c r="AK12" s="1" t="s">
        <v>26</v>
      </c>
      <c r="AL12" s="5">
        <v>0.14747222017808514</v>
      </c>
      <c r="AM12" s="4">
        <v>5956.46</v>
      </c>
      <c r="AN12" s="9">
        <f t="shared" si="7"/>
        <v>878.412380601957</v>
      </c>
      <c r="AO12" s="8"/>
      <c r="AP12" s="1" t="s">
        <v>22</v>
      </c>
      <c r="AQ12" s="5">
        <v>0.1942117288651941</v>
      </c>
      <c r="AR12" s="4">
        <v>5834.49</v>
      </c>
      <c r="AS12" s="9">
        <f t="shared" si="8"/>
        <v>1133.1263899466865</v>
      </c>
      <c r="AT12" s="8"/>
      <c r="AU12" s="1" t="s">
        <v>21</v>
      </c>
      <c r="AV12" s="5">
        <v>-0.43558776167471824</v>
      </c>
      <c r="AW12" s="4">
        <v>4908.91</v>
      </c>
      <c r="AX12" s="9">
        <f t="shared" si="9"/>
        <v>-2138.261119162641</v>
      </c>
      <c r="AY12" s="8"/>
      <c r="AZ12" s="1" t="s">
        <v>21</v>
      </c>
      <c r="BA12" s="5">
        <v>0.3951497860199715</v>
      </c>
      <c r="BB12" s="4">
        <v>6596.13</v>
      </c>
      <c r="BC12" s="9">
        <f t="shared" si="10"/>
        <v>2606.459358059915</v>
      </c>
      <c r="BD12" s="8"/>
    </row>
    <row r="13" spans="1:56" ht="12.75">
      <c r="A13" s="1">
        <v>11</v>
      </c>
      <c r="B13" s="1" t="s">
        <v>23</v>
      </c>
      <c r="C13" s="5">
        <v>0.5262661214218309</v>
      </c>
      <c r="D13" s="4">
        <v>1824.89</v>
      </c>
      <c r="E13" s="9">
        <f t="shared" si="0"/>
        <v>960.3777823214851</v>
      </c>
      <c r="F13" s="8"/>
      <c r="G13" s="1" t="s">
        <v>20</v>
      </c>
      <c r="H13" s="5">
        <v>0.3786549707602338</v>
      </c>
      <c r="I13" s="4">
        <v>1768.98</v>
      </c>
      <c r="J13" s="9">
        <f t="shared" si="1"/>
        <v>669.8330701754384</v>
      </c>
      <c r="K13" s="8"/>
      <c r="L13" s="1" t="s">
        <v>23</v>
      </c>
      <c r="M13" s="5">
        <v>0.5203555045871557</v>
      </c>
      <c r="N13" s="4">
        <v>1808.03</v>
      </c>
      <c r="O13" s="9">
        <f t="shared" si="2"/>
        <v>940.8183629587152</v>
      </c>
      <c r="P13" s="8"/>
      <c r="Q13" s="1" t="s">
        <v>23</v>
      </c>
      <c r="R13" s="5">
        <v>0.4133509334339054</v>
      </c>
      <c r="S13" s="4">
        <v>2462.49</v>
      </c>
      <c r="T13" s="9">
        <f t="shared" si="3"/>
        <v>1017.8725400716576</v>
      </c>
      <c r="U13" s="8"/>
      <c r="V13" s="1" t="s">
        <v>22</v>
      </c>
      <c r="W13" s="5">
        <v>1.247991967871486</v>
      </c>
      <c r="X13" s="4">
        <v>2733.19</v>
      </c>
      <c r="Y13" s="9">
        <f t="shared" si="4"/>
        <v>3410.9991666666665</v>
      </c>
      <c r="Z13" s="8"/>
      <c r="AA13" s="1" t="s">
        <v>29</v>
      </c>
      <c r="AB13" s="5">
        <v>1.82083235363273</v>
      </c>
      <c r="AC13" s="4">
        <v>4614.01</v>
      </c>
      <c r="AD13" s="9">
        <f t="shared" si="5"/>
        <v>8401.338687984953</v>
      </c>
      <c r="AE13" s="8"/>
      <c r="AF13" s="1" t="s">
        <v>22</v>
      </c>
      <c r="AG13" s="5">
        <v>-0.3298812062138289</v>
      </c>
      <c r="AH13" s="4">
        <v>4560.48</v>
      </c>
      <c r="AI13" s="9">
        <f t="shared" si="6"/>
        <v>-1504.4166433140422</v>
      </c>
      <c r="AJ13" s="8"/>
      <c r="AK13" s="1" t="s">
        <v>22</v>
      </c>
      <c r="AL13" s="5">
        <v>0.19363636363636383</v>
      </c>
      <c r="AM13" s="4">
        <v>5040.27</v>
      </c>
      <c r="AN13" s="9">
        <f t="shared" si="7"/>
        <v>975.9795545454556</v>
      </c>
      <c r="AO13" s="8"/>
      <c r="AP13" s="1" t="s">
        <v>26</v>
      </c>
      <c r="AQ13" s="5">
        <v>-0.05342140704162124</v>
      </c>
      <c r="AR13" s="4">
        <v>5539.06</v>
      </c>
      <c r="AS13" s="9">
        <f t="shared" si="8"/>
        <v>-295.90437888796254</v>
      </c>
      <c r="AT13" s="8"/>
      <c r="AU13" s="1" t="s">
        <v>20</v>
      </c>
      <c r="AV13" s="5">
        <v>0.43325581395348833</v>
      </c>
      <c r="AW13" s="4">
        <v>4653.13</v>
      </c>
      <c r="AX13" s="9">
        <f t="shared" si="9"/>
        <v>2015.9956255813952</v>
      </c>
      <c r="AY13" s="8"/>
      <c r="AZ13" s="1" t="s">
        <v>22</v>
      </c>
      <c r="BA13" s="5">
        <v>0.0635094442923625</v>
      </c>
      <c r="BB13" s="4">
        <v>6535.59</v>
      </c>
      <c r="BC13" s="9">
        <f t="shared" si="10"/>
        <v>415.0716890227214</v>
      </c>
      <c r="BD13" s="8"/>
    </row>
    <row r="14" spans="1:56" ht="12.75">
      <c r="A14" s="1">
        <v>12</v>
      </c>
      <c r="B14" s="1" t="s">
        <v>27</v>
      </c>
      <c r="C14" s="5">
        <v>1.278118609406953</v>
      </c>
      <c r="D14" s="4">
        <v>1405.82</v>
      </c>
      <c r="E14" s="9">
        <f t="shared" si="0"/>
        <v>1796.8047034764825</v>
      </c>
      <c r="F14" s="8"/>
      <c r="G14" s="1" t="s">
        <v>23</v>
      </c>
      <c r="H14" s="5">
        <v>-0.281121187139324</v>
      </c>
      <c r="I14" s="4">
        <v>1246.72</v>
      </c>
      <c r="J14" s="9">
        <f t="shared" si="1"/>
        <v>-350.47940643033803</v>
      </c>
      <c r="K14" s="8"/>
      <c r="L14" s="1" t="s">
        <v>20</v>
      </c>
      <c r="M14" s="5">
        <v>0.030752916224814575</v>
      </c>
      <c r="N14" s="4">
        <v>1779.7</v>
      </c>
      <c r="O14" s="9">
        <f t="shared" si="2"/>
        <v>54.7309650053025</v>
      </c>
      <c r="P14" s="8"/>
      <c r="Q14" s="1" t="s">
        <v>26</v>
      </c>
      <c r="R14" s="5">
        <v>1.0065832784726796</v>
      </c>
      <c r="S14" s="4">
        <v>2439.58</v>
      </c>
      <c r="T14" s="9">
        <f t="shared" si="3"/>
        <v>2455.6404344963794</v>
      </c>
      <c r="U14" s="8"/>
      <c r="V14" s="1" t="s">
        <v>26</v>
      </c>
      <c r="W14" s="5">
        <v>0.07956036745406814</v>
      </c>
      <c r="X14" s="4">
        <v>2673.49</v>
      </c>
      <c r="Y14" s="9">
        <f t="shared" si="4"/>
        <v>212.7038467847766</v>
      </c>
      <c r="Z14" s="8"/>
      <c r="AA14" s="1" t="s">
        <v>26</v>
      </c>
      <c r="AB14" s="5">
        <v>0.7242060477131136</v>
      </c>
      <c r="AC14" s="4">
        <v>4495.48</v>
      </c>
      <c r="AD14" s="9">
        <f t="shared" si="5"/>
        <v>3255.6538033733477</v>
      </c>
      <c r="AE14" s="8"/>
      <c r="AF14" s="1" t="s">
        <v>31</v>
      </c>
      <c r="AG14" s="5">
        <v>0.6164825046040519</v>
      </c>
      <c r="AH14" s="4">
        <v>3726.39</v>
      </c>
      <c r="AI14" s="9">
        <f t="shared" si="6"/>
        <v>2297.254240331493</v>
      </c>
      <c r="AJ14" s="8"/>
      <c r="AK14" s="1" t="s">
        <v>24</v>
      </c>
      <c r="AL14" s="5">
        <v>-0.23237835379718053</v>
      </c>
      <c r="AM14" s="4">
        <v>3688.38</v>
      </c>
      <c r="AN14" s="9">
        <f t="shared" si="7"/>
        <v>-857.0996725784447</v>
      </c>
      <c r="AO14" s="8"/>
      <c r="AP14" s="1" t="s">
        <v>24</v>
      </c>
      <c r="AQ14" s="5">
        <v>0.18187203791469186</v>
      </c>
      <c r="AR14" s="4">
        <v>4262.12</v>
      </c>
      <c r="AS14" s="9">
        <f t="shared" si="8"/>
        <v>775.1604502369664</v>
      </c>
      <c r="AT14" s="8"/>
      <c r="AU14" s="1" t="s">
        <v>26</v>
      </c>
      <c r="AV14" s="5">
        <v>-0.2940379403794038</v>
      </c>
      <c r="AW14" s="4">
        <v>3823.72</v>
      </c>
      <c r="AX14" s="9">
        <f t="shared" si="9"/>
        <v>-1124.318753387534</v>
      </c>
      <c r="AY14" s="8"/>
      <c r="AZ14" s="1" t="s">
        <v>23</v>
      </c>
      <c r="BA14" s="5">
        <v>0.2039555006180469</v>
      </c>
      <c r="BB14" s="4">
        <v>5853.31</v>
      </c>
      <c r="BC14" s="9">
        <f t="shared" si="10"/>
        <v>1193.8147713226201</v>
      </c>
      <c r="BD14" s="8"/>
    </row>
    <row r="15" spans="1:56" ht="12.75">
      <c r="A15" s="1">
        <v>13</v>
      </c>
      <c r="B15" s="1" t="s">
        <v>20</v>
      </c>
      <c r="C15" s="5">
        <v>-0.010130246020260358</v>
      </c>
      <c r="D15" s="4">
        <v>1316.01</v>
      </c>
      <c r="E15" s="9">
        <f t="shared" si="0"/>
        <v>-13.331505065122833</v>
      </c>
      <c r="F15" s="8"/>
      <c r="G15" s="1" t="s">
        <v>27</v>
      </c>
      <c r="H15" s="5">
        <v>-0.24416517055655296</v>
      </c>
      <c r="I15" s="4">
        <v>1162.16</v>
      </c>
      <c r="J15" s="9">
        <f t="shared" si="1"/>
        <v>-283.7589946140036</v>
      </c>
      <c r="K15" s="8"/>
      <c r="L15" s="1" t="s">
        <v>26</v>
      </c>
      <c r="M15" s="5">
        <v>0.4176388240783948</v>
      </c>
      <c r="N15" s="4">
        <v>1276.62</v>
      </c>
      <c r="O15" s="9">
        <f t="shared" si="2"/>
        <v>533.1660755949604</v>
      </c>
      <c r="P15" s="8"/>
      <c r="Q15" s="1" t="s">
        <v>20</v>
      </c>
      <c r="R15" s="5">
        <v>0.220679012345679</v>
      </c>
      <c r="S15" s="4">
        <v>2122.78</v>
      </c>
      <c r="T15" s="9">
        <f t="shared" si="3"/>
        <v>468.45299382716047</v>
      </c>
      <c r="U15" s="8"/>
      <c r="V15" s="1" t="s">
        <v>24</v>
      </c>
      <c r="W15" s="5">
        <v>-0.11920529801324509</v>
      </c>
      <c r="X15" s="4">
        <v>2581.88</v>
      </c>
      <c r="Y15" s="9">
        <f t="shared" si="4"/>
        <v>-307.77377483443723</v>
      </c>
      <c r="Z15" s="8"/>
      <c r="AA15" s="1" t="s">
        <v>22</v>
      </c>
      <c r="AB15" s="5">
        <v>0.46627958910227774</v>
      </c>
      <c r="AC15" s="4">
        <v>3961.5</v>
      </c>
      <c r="AD15" s="9">
        <f t="shared" si="5"/>
        <v>1847.1665922286732</v>
      </c>
      <c r="AE15" s="8"/>
      <c r="AF15" s="1" t="s">
        <v>29</v>
      </c>
      <c r="AG15" s="5">
        <v>-0.1917145953154955</v>
      </c>
      <c r="AH15" s="4">
        <v>3709.38</v>
      </c>
      <c r="AI15" s="9">
        <f t="shared" si="6"/>
        <v>-711.1422855713928</v>
      </c>
      <c r="AJ15" s="8"/>
      <c r="AK15" s="1" t="s">
        <v>31</v>
      </c>
      <c r="AL15" s="5">
        <v>-0.26402734263742533</v>
      </c>
      <c r="AM15" s="4">
        <v>2733.02</v>
      </c>
      <c r="AN15" s="9">
        <f t="shared" si="7"/>
        <v>-721.5920079749362</v>
      </c>
      <c r="AO15" s="8"/>
      <c r="AP15" s="1" t="s">
        <v>20</v>
      </c>
      <c r="AQ15" s="5">
        <v>0.4024787997390735</v>
      </c>
      <c r="AR15" s="4">
        <v>3342.01</v>
      </c>
      <c r="AS15" s="9">
        <f t="shared" si="8"/>
        <v>1345.0881735159812</v>
      </c>
      <c r="AT15" s="8"/>
      <c r="AU15" s="1" t="s">
        <v>24</v>
      </c>
      <c r="AV15" s="5">
        <v>-0.1468671679197996</v>
      </c>
      <c r="AW15" s="4">
        <v>3773.89</v>
      </c>
      <c r="AX15" s="9">
        <f t="shared" si="9"/>
        <v>-554.2605363408525</v>
      </c>
      <c r="AY15" s="8"/>
      <c r="AZ15" s="1" t="s">
        <v>24</v>
      </c>
      <c r="BA15" s="5">
        <v>0.25793184488836673</v>
      </c>
      <c r="BB15" s="4">
        <v>4607.65</v>
      </c>
      <c r="BC15" s="9">
        <f t="shared" si="10"/>
        <v>1188.4596650998828</v>
      </c>
      <c r="BD15" s="8"/>
    </row>
    <row r="16" spans="1:56" ht="12.75">
      <c r="A16" s="1">
        <v>14</v>
      </c>
      <c r="B16" s="1" t="s">
        <v>33</v>
      </c>
      <c r="C16" s="5">
        <v>1.128874388254486</v>
      </c>
      <c r="D16" s="4">
        <v>1148.8</v>
      </c>
      <c r="E16" s="9">
        <f t="shared" si="0"/>
        <v>1296.8508972267534</v>
      </c>
      <c r="F16" s="8"/>
      <c r="G16" s="1" t="s">
        <v>31</v>
      </c>
      <c r="H16" s="5">
        <v>-0.04347826086956519</v>
      </c>
      <c r="I16" s="4">
        <v>1009.77</v>
      </c>
      <c r="J16" s="9">
        <f t="shared" si="1"/>
        <v>-43.90304347826084</v>
      </c>
      <c r="K16" s="8"/>
      <c r="L16" s="1" t="s">
        <v>33</v>
      </c>
      <c r="M16" s="5">
        <v>0.2740434332988624</v>
      </c>
      <c r="N16" s="4">
        <v>1110.2</v>
      </c>
      <c r="O16" s="9">
        <f t="shared" si="2"/>
        <v>304.243019648397</v>
      </c>
      <c r="P16" s="8"/>
      <c r="Q16" s="1" t="s">
        <v>31</v>
      </c>
      <c r="R16" s="5">
        <v>0.7581699346405228</v>
      </c>
      <c r="S16" s="4">
        <v>1689.66</v>
      </c>
      <c r="T16" s="9">
        <f t="shared" si="3"/>
        <v>1281.0494117647058</v>
      </c>
      <c r="U16" s="8"/>
      <c r="V16" s="1" t="s">
        <v>20</v>
      </c>
      <c r="W16" s="5">
        <v>0.18541930046354826</v>
      </c>
      <c r="X16" s="4">
        <v>2465.85</v>
      </c>
      <c r="Y16" s="9">
        <f t="shared" si="4"/>
        <v>457.2161820480405</v>
      </c>
      <c r="Z16" s="8"/>
      <c r="AA16" s="1" t="s">
        <v>27</v>
      </c>
      <c r="AB16" s="5">
        <v>0.8268120590121872</v>
      </c>
      <c r="AC16" s="4">
        <v>3807.7</v>
      </c>
      <c r="AD16" s="9">
        <f t="shared" si="5"/>
        <v>3148.252277100705</v>
      </c>
      <c r="AE16" s="8"/>
      <c r="AF16" s="1" t="s">
        <v>24</v>
      </c>
      <c r="AG16" s="5">
        <v>-0.40244565217391304</v>
      </c>
      <c r="AH16" s="4">
        <v>2935.2</v>
      </c>
      <c r="AI16" s="9">
        <f t="shared" si="6"/>
        <v>-1181.2584782608694</v>
      </c>
      <c r="AJ16" s="8"/>
      <c r="AK16" s="1" t="s">
        <v>23</v>
      </c>
      <c r="AL16" s="5">
        <v>0.0515072394967957</v>
      </c>
      <c r="AM16" s="4">
        <v>2590.27</v>
      </c>
      <c r="AN16" s="9">
        <f t="shared" si="7"/>
        <v>133.417657251365</v>
      </c>
      <c r="AO16" s="8"/>
      <c r="AP16" s="1" t="s">
        <v>23</v>
      </c>
      <c r="AQ16" s="5">
        <v>0.30632054176072243</v>
      </c>
      <c r="AR16" s="4">
        <v>3268.99</v>
      </c>
      <c r="AS16" s="9">
        <f t="shared" si="8"/>
        <v>1001.358787810384</v>
      </c>
      <c r="AT16" s="8"/>
      <c r="AU16" s="1" t="s">
        <v>23</v>
      </c>
      <c r="AV16" s="5">
        <v>0.04847071021254523</v>
      </c>
      <c r="AW16" s="4">
        <v>3312.8</v>
      </c>
      <c r="AX16" s="9">
        <f t="shared" si="9"/>
        <v>160.57376879211986</v>
      </c>
      <c r="AY16" s="8"/>
      <c r="AZ16" s="1" t="s">
        <v>25</v>
      </c>
      <c r="BA16" s="5">
        <v>0.28378378378378377</v>
      </c>
      <c r="BB16" s="4">
        <v>4586.99</v>
      </c>
      <c r="BC16" s="9">
        <f t="shared" si="10"/>
        <v>1301.7133783783784</v>
      </c>
      <c r="BD16" s="8"/>
    </row>
    <row r="17" spans="1:56" ht="12.75">
      <c r="A17" s="1">
        <v>15</v>
      </c>
      <c r="B17" s="1" t="s">
        <v>31</v>
      </c>
      <c r="C17" s="5">
        <v>1.109467455621302</v>
      </c>
      <c r="D17" s="4">
        <v>1142.95</v>
      </c>
      <c r="E17" s="9">
        <f t="shared" si="0"/>
        <v>1268.065828402367</v>
      </c>
      <c r="F17" s="8"/>
      <c r="G17" s="1" t="s">
        <v>26</v>
      </c>
      <c r="H17" s="5">
        <v>-0.03685393258426961</v>
      </c>
      <c r="I17" s="4">
        <v>948.86</v>
      </c>
      <c r="J17" s="9">
        <f t="shared" si="1"/>
        <v>-34.969222471910065</v>
      </c>
      <c r="K17" s="8"/>
      <c r="L17" s="1" t="s">
        <v>31</v>
      </c>
      <c r="M17" s="5">
        <v>0.12170087976539579</v>
      </c>
      <c r="N17" s="4">
        <v>1042.59</v>
      </c>
      <c r="O17" s="9">
        <f t="shared" si="2"/>
        <v>126.88412023460398</v>
      </c>
      <c r="P17" s="8"/>
      <c r="Q17" s="1" t="s">
        <v>33</v>
      </c>
      <c r="R17" s="5">
        <v>0.18831168831168843</v>
      </c>
      <c r="S17" s="4">
        <v>1438.42</v>
      </c>
      <c r="T17" s="9">
        <f t="shared" si="3"/>
        <v>270.8712987012989</v>
      </c>
      <c r="U17" s="8"/>
      <c r="V17" s="1" t="s">
        <v>31</v>
      </c>
      <c r="W17" s="5">
        <v>0.3159851301115242</v>
      </c>
      <c r="X17" s="4">
        <v>2149.43</v>
      </c>
      <c r="Y17" s="9">
        <f t="shared" si="4"/>
        <v>679.1879182156134</v>
      </c>
      <c r="Z17" s="8"/>
      <c r="AA17" s="1" t="s">
        <v>23</v>
      </c>
      <c r="AB17" s="5">
        <v>0.24043775056885908</v>
      </c>
      <c r="AC17" s="4">
        <v>3579.4</v>
      </c>
      <c r="AD17" s="9">
        <f t="shared" si="5"/>
        <v>860.6228843861742</v>
      </c>
      <c r="AE17" s="8"/>
      <c r="AF17" s="1" t="s">
        <v>35</v>
      </c>
      <c r="AG17" s="5">
        <v>0.43760757314974197</v>
      </c>
      <c r="AH17" s="4">
        <v>2704.5</v>
      </c>
      <c r="AI17" s="9">
        <f t="shared" si="6"/>
        <v>1183.5096815834772</v>
      </c>
      <c r="AJ17" s="8"/>
      <c r="AK17" s="1" t="s">
        <v>29</v>
      </c>
      <c r="AL17" s="5">
        <v>-0.29679282252242967</v>
      </c>
      <c r="AM17" s="4">
        <v>2583.32</v>
      </c>
      <c r="AN17" s="9">
        <f t="shared" si="7"/>
        <v>-766.710834278643</v>
      </c>
      <c r="AO17" s="8"/>
      <c r="AP17" s="1" t="s">
        <v>27</v>
      </c>
      <c r="AQ17" s="5">
        <v>0.17136659436008683</v>
      </c>
      <c r="AR17" s="4">
        <v>2792.37</v>
      </c>
      <c r="AS17" s="9">
        <f t="shared" si="8"/>
        <v>478.51893709327567</v>
      </c>
      <c r="AT17" s="8"/>
      <c r="AU17" s="1" t="s">
        <v>27</v>
      </c>
      <c r="AV17" s="5">
        <v>-0.0625</v>
      </c>
      <c r="AW17" s="4">
        <v>2794.13</v>
      </c>
      <c r="AX17" s="9">
        <f t="shared" si="9"/>
        <v>-174.633125</v>
      </c>
      <c r="AY17" s="8"/>
      <c r="AZ17" s="1" t="s">
        <v>26</v>
      </c>
      <c r="BA17" s="5">
        <v>0.22533589251439534</v>
      </c>
      <c r="BB17" s="4">
        <v>4536.67</v>
      </c>
      <c r="BC17" s="9">
        <f t="shared" si="10"/>
        <v>1022.274583493282</v>
      </c>
      <c r="BD17" s="8"/>
    </row>
    <row r="18" spans="1:56" ht="12.75">
      <c r="A18" s="1"/>
      <c r="B18" s="1"/>
      <c r="C18" s="6">
        <f>AVERAGE(C3:C17)</f>
        <v>0.612169794403485</v>
      </c>
      <c r="D18" s="7">
        <f>SUM(D3:D17)</f>
        <v>58932.329999999994</v>
      </c>
      <c r="E18" s="7">
        <f>SUM(E3:E17)</f>
        <v>37791.9605111253</v>
      </c>
      <c r="F18" s="6">
        <f>E18/D18</f>
        <v>0.6412772159377594</v>
      </c>
      <c r="G18" s="2"/>
      <c r="H18" s="6">
        <f>AVERAGE(H3:H17)</f>
        <v>-0.0601725401947512</v>
      </c>
      <c r="I18" s="7">
        <f>SUM(I3:I17)</f>
        <v>54534.759999999995</v>
      </c>
      <c r="J18" s="7">
        <f>SUM(J3:J17)</f>
        <v>-5193.589131464241</v>
      </c>
      <c r="K18" s="6">
        <f>J18/I18</f>
        <v>-0.09523447304919361</v>
      </c>
      <c r="L18" s="2"/>
      <c r="M18" s="6">
        <f>AVERAGE(M3:M17)</f>
        <v>0.29379134575089944</v>
      </c>
      <c r="N18" s="7">
        <f>SUM(N3:N17)</f>
        <v>66456.71</v>
      </c>
      <c r="O18" s="7">
        <f>SUM(O3:O17)</f>
        <v>19400.19836359558</v>
      </c>
      <c r="P18" s="6">
        <f>O18/N18</f>
        <v>0.2919223410788102</v>
      </c>
      <c r="Q18" s="2"/>
      <c r="R18" s="6">
        <f>AVERAGE(R3:R17)</f>
        <v>0.4636918074431067</v>
      </c>
      <c r="S18" s="7">
        <f>SUM(S3:S17)</f>
        <v>96237.94000000002</v>
      </c>
      <c r="T18" s="7">
        <f>SUM(T3:T17)</f>
        <v>50540.577247302215</v>
      </c>
      <c r="U18" s="6">
        <f>T18/S18</f>
        <v>0.5251627086708445</v>
      </c>
      <c r="V18" s="2"/>
      <c r="W18" s="6">
        <f>AVERAGE(W3:W17)</f>
        <v>0.42342502708629465</v>
      </c>
      <c r="X18" s="7">
        <f>SUM(X3:X17)</f>
        <v>134009.19</v>
      </c>
      <c r="Y18" s="7">
        <f>SUM(Y3:Y17)</f>
        <v>69295.48281431296</v>
      </c>
      <c r="Z18" s="6">
        <f>Y18/X18</f>
        <v>0.5170950053075685</v>
      </c>
      <c r="AA18" s="2"/>
      <c r="AB18" s="6">
        <f>AVERAGE(AB3:AB17)</f>
        <v>0.5530846652724182</v>
      </c>
      <c r="AC18" s="7">
        <f>SUM(AC3:AC17)</f>
        <v>189740.93000000005</v>
      </c>
      <c r="AD18" s="7">
        <f>SUM(AD3:AD17)</f>
        <v>88342.52213822113</v>
      </c>
      <c r="AE18" s="6">
        <f>AD18/AC18</f>
        <v>0.4655954945420638</v>
      </c>
      <c r="AF18" s="2"/>
      <c r="AG18" s="6">
        <f>AVERAGE(AG3:AG17)</f>
        <v>0.15179730695768295</v>
      </c>
      <c r="AH18" s="7">
        <f>SUM(AH3:AH17)</f>
        <v>261525.64000000004</v>
      </c>
      <c r="AI18" s="7">
        <f>SUM(AI3:AI17)</f>
        <v>113684.16612947834</v>
      </c>
      <c r="AJ18" s="6">
        <f>AI18/AH18</f>
        <v>0.434696063183244</v>
      </c>
      <c r="AK18" s="2"/>
      <c r="AL18" s="6">
        <f>AVERAGE(AL3:AL17)</f>
        <v>-0.058758223769561684</v>
      </c>
      <c r="AM18" s="7">
        <f>SUM(AM3:AM17)</f>
        <v>278691.06000000006</v>
      </c>
      <c r="AN18" s="7">
        <f>SUM(AN3:AN17)</f>
        <v>-20648.357644461816</v>
      </c>
      <c r="AO18" s="6">
        <f>AN18/AM18</f>
        <v>-0.07409049161627866</v>
      </c>
      <c r="AP18" s="2"/>
      <c r="AQ18" s="6">
        <f>AVERAGE(AQ3:AQ17)</f>
        <v>0.06004878641244674</v>
      </c>
      <c r="AR18" s="7">
        <f>SUM(AR3:AR17)</f>
        <v>261198.83</v>
      </c>
      <c r="AS18" s="7">
        <f>SUM(AS3:AS17)</f>
        <v>-14057.188423717524</v>
      </c>
      <c r="AT18" s="6">
        <f>AS18/AR18</f>
        <v>-0.053817960913980833</v>
      </c>
      <c r="AU18" s="2"/>
      <c r="AV18" s="6">
        <f>AVERAGE(AV3:AV17)</f>
        <v>-0.12405122222764525</v>
      </c>
      <c r="AW18" s="7">
        <f>SUM(AW3:AW17)</f>
        <v>187477.86</v>
      </c>
      <c r="AX18" s="7">
        <f>SUM(AX3:AX17)</f>
        <v>-43494.228280812546</v>
      </c>
      <c r="AY18" s="6">
        <f>AX18/AW18</f>
        <v>-0.23199661165757146</v>
      </c>
      <c r="AZ18" s="2"/>
      <c r="BA18" s="6">
        <f>AVERAGE(BA3:BA17)</f>
        <v>0.29588480460740557</v>
      </c>
      <c r="BB18" s="7">
        <f>SUM(BB3:BB17)</f>
        <v>245740.41999999998</v>
      </c>
      <c r="BC18" s="7">
        <f>SUM(BC3:BC17)</f>
        <v>86769.84027918478</v>
      </c>
      <c r="BD18" s="6">
        <f>BC18/BB18</f>
        <v>0.3530955155003999</v>
      </c>
    </row>
    <row r="19" spans="1:56" ht="12.75">
      <c r="A19" s="1"/>
      <c r="B19" s="1"/>
      <c r="C19" s="5"/>
      <c r="D19" s="5">
        <f>D18/D$89</f>
        <v>0.8159522393978169</v>
      </c>
      <c r="E19" s="4"/>
      <c r="F19" s="4"/>
      <c r="G19" s="1"/>
      <c r="H19" s="5"/>
      <c r="I19" s="5">
        <f>I18/I$89</f>
        <v>0.8052978153127311</v>
      </c>
      <c r="J19" s="4"/>
      <c r="K19" s="4"/>
      <c r="L19" s="1"/>
      <c r="M19" s="5"/>
      <c r="N19" s="5">
        <f>N18/N$89</f>
        <v>0.826768907770022</v>
      </c>
      <c r="O19" s="4"/>
      <c r="P19" s="4"/>
      <c r="Q19" s="1"/>
      <c r="R19" s="5"/>
      <c r="S19" s="5">
        <f>S18/S$89</f>
        <v>0.8418575568217902</v>
      </c>
      <c r="T19" s="4"/>
      <c r="U19" s="4"/>
      <c r="V19" s="1"/>
      <c r="W19" s="5"/>
      <c r="X19" s="5">
        <f>X18/X$89</f>
        <v>0.8263490456323048</v>
      </c>
      <c r="Y19" s="4"/>
      <c r="Z19" s="4"/>
      <c r="AA19" s="1"/>
      <c r="AB19" s="5"/>
      <c r="AC19" s="5">
        <f>AC18/AC$89</f>
        <v>0.8357287484611505</v>
      </c>
      <c r="AD19" s="4"/>
      <c r="AE19" s="4"/>
      <c r="AF19" s="1"/>
      <c r="AG19" s="5"/>
      <c r="AH19" s="5">
        <f>AH18/AH$89</f>
        <v>0.8850624398559199</v>
      </c>
      <c r="AI19" s="4"/>
      <c r="AJ19" s="4"/>
      <c r="AK19" s="1"/>
      <c r="AL19" s="5"/>
      <c r="AM19" s="5">
        <f>AM18/AM$89</f>
        <v>0.8927685827636959</v>
      </c>
      <c r="AN19" s="4"/>
      <c r="AO19" s="4"/>
      <c r="AP19" s="1"/>
      <c r="AQ19" s="5"/>
      <c r="AR19" s="5">
        <f>AR18/AR$89</f>
        <v>0.8774060710255335</v>
      </c>
      <c r="AS19" s="4"/>
      <c r="AT19" s="4"/>
      <c r="AU19" s="1"/>
      <c r="AV19" s="5"/>
      <c r="AW19" s="5">
        <f>AW18/AW$89</f>
        <v>0.8390809783255229</v>
      </c>
      <c r="AX19" s="4"/>
      <c r="AY19" s="4"/>
      <c r="AZ19" s="1"/>
      <c r="BA19" s="5"/>
      <c r="BB19" s="5">
        <f>BB18/BB$89</f>
        <v>0.8329421374992797</v>
      </c>
      <c r="BC19" s="4"/>
      <c r="BD19" s="4"/>
    </row>
    <row r="20" spans="1:56" ht="12.75">
      <c r="A20" s="1">
        <v>1</v>
      </c>
      <c r="B20" s="1" t="s">
        <v>26</v>
      </c>
      <c r="C20" s="5">
        <v>0.5505226480836236</v>
      </c>
      <c r="D20" s="4">
        <v>1040.63</v>
      </c>
      <c r="E20" s="9">
        <f>C20*D20</f>
        <v>572.8903832752613</v>
      </c>
      <c r="F20" s="8"/>
      <c r="G20" s="1" t="s">
        <v>33</v>
      </c>
      <c r="H20" s="5">
        <v>-0.2590038314176245</v>
      </c>
      <c r="I20" s="4">
        <v>898.19</v>
      </c>
      <c r="J20" s="9">
        <f>H20*I20</f>
        <v>-232.63465134099616</v>
      </c>
      <c r="K20" s="8"/>
      <c r="L20" s="1" t="s">
        <v>22</v>
      </c>
      <c r="M20" s="5">
        <v>0.3411371237458196</v>
      </c>
      <c r="N20" s="4">
        <v>1018.03</v>
      </c>
      <c r="O20" s="9">
        <f>M20*N20</f>
        <v>347.2878260869567</v>
      </c>
      <c r="P20" s="8"/>
      <c r="Q20" s="1" t="s">
        <v>34</v>
      </c>
      <c r="R20" s="5">
        <v>0.5371900826446281</v>
      </c>
      <c r="S20" s="4">
        <v>1435.7</v>
      </c>
      <c r="T20" s="9">
        <f>R20*S20</f>
        <v>771.2438016528926</v>
      </c>
      <c r="U20" s="8"/>
      <c r="V20" s="1" t="s">
        <v>27</v>
      </c>
      <c r="W20" s="5">
        <v>0.9342431761786603</v>
      </c>
      <c r="X20" s="4">
        <v>2093.33</v>
      </c>
      <c r="Y20" s="9">
        <f>W20*X20</f>
        <v>1955.6792679900748</v>
      </c>
      <c r="Z20" s="8"/>
      <c r="AA20" s="1" t="s">
        <v>20</v>
      </c>
      <c r="AB20" s="5">
        <v>0.17028083896196233</v>
      </c>
      <c r="AC20" s="4">
        <v>2825.01</v>
      </c>
      <c r="AD20" s="9">
        <f>AB20*AC20</f>
        <v>481.0450728759333</v>
      </c>
      <c r="AE20" s="8"/>
      <c r="AF20" s="1" t="s">
        <v>20</v>
      </c>
      <c r="AG20" s="5">
        <v>-0.05315917375455648</v>
      </c>
      <c r="AH20" s="4">
        <v>2614.21</v>
      </c>
      <c r="AI20" s="9">
        <f>AG20*AH20</f>
        <v>-138.96924362089908</v>
      </c>
      <c r="AJ20" s="8"/>
      <c r="AK20" s="1" t="s">
        <v>20</v>
      </c>
      <c r="AL20" s="5">
        <v>-0.016361886429258843</v>
      </c>
      <c r="AM20" s="4">
        <v>2461.69</v>
      </c>
      <c r="AN20" s="9">
        <f>AL20*AM20</f>
        <v>-40.2778922040422</v>
      </c>
      <c r="AO20" s="8"/>
      <c r="AP20" s="1" t="s">
        <v>29</v>
      </c>
      <c r="AQ20" s="5">
        <v>0.063499046781053</v>
      </c>
      <c r="AR20" s="4">
        <v>2605.55</v>
      </c>
      <c r="AS20" s="9">
        <f>AQ20*AR20</f>
        <v>165.44994134037267</v>
      </c>
      <c r="AT20" s="8"/>
      <c r="AU20" s="1" t="s">
        <v>29</v>
      </c>
      <c r="AV20" s="5">
        <v>-0.02950910093767245</v>
      </c>
      <c r="AW20" s="4">
        <v>2494.34</v>
      </c>
      <c r="AX20" s="9">
        <f>AV20*AW20</f>
        <v>-73.6057308328739</v>
      </c>
      <c r="AY20" s="8"/>
      <c r="AZ20" s="1" t="s">
        <v>27</v>
      </c>
      <c r="BA20" s="5">
        <v>0.394074074074074</v>
      </c>
      <c r="BB20" s="4">
        <v>3817.78</v>
      </c>
      <c r="BC20" s="9">
        <f>BA20*BB20</f>
        <v>1504.4881185185184</v>
      </c>
      <c r="BD20" s="8"/>
    </row>
    <row r="21" spans="1:56" ht="12.75">
      <c r="A21" s="1">
        <v>2</v>
      </c>
      <c r="B21" s="1" t="s">
        <v>22</v>
      </c>
      <c r="C21" s="5">
        <v>0.029457364341085368</v>
      </c>
      <c r="D21" s="4">
        <v>885.24</v>
      </c>
      <c r="E21" s="9">
        <f aca="true" t="shared" si="11" ref="E21:E34">C21*D21</f>
        <v>26.07683720930241</v>
      </c>
      <c r="F21" s="8"/>
      <c r="G21" s="1" t="s">
        <v>32</v>
      </c>
      <c r="H21" s="5">
        <v>0.3119148936170213</v>
      </c>
      <c r="I21" s="4">
        <v>878.7</v>
      </c>
      <c r="J21" s="9">
        <f aca="true" t="shared" si="12" ref="J21:J34">H21*I21</f>
        <v>274.07961702127665</v>
      </c>
      <c r="K21" s="8"/>
      <c r="L21" s="1" t="s">
        <v>34</v>
      </c>
      <c r="M21" s="5">
        <v>0.6202069385270845</v>
      </c>
      <c r="N21" s="4">
        <v>938.47</v>
      </c>
      <c r="O21" s="9">
        <f aca="true" t="shared" si="13" ref="O21:O34">M21*N21</f>
        <v>582.045605599513</v>
      </c>
      <c r="P21" s="8"/>
      <c r="Q21" s="1" t="s">
        <v>32</v>
      </c>
      <c r="R21" s="5">
        <v>0.5628042843232715</v>
      </c>
      <c r="S21" s="4">
        <v>1318.72</v>
      </c>
      <c r="T21" s="9">
        <f aca="true" t="shared" si="14" ref="T21:T34">R21*S21</f>
        <v>742.1812658227846</v>
      </c>
      <c r="U21" s="8"/>
      <c r="V21" s="1" t="s">
        <v>34</v>
      </c>
      <c r="W21" s="5">
        <v>0.19354838709677424</v>
      </c>
      <c r="X21" s="4">
        <v>1707.4</v>
      </c>
      <c r="Y21" s="9">
        <f aca="true" t="shared" si="15" ref="Y21:Y34">W21*X21</f>
        <v>330.46451612903235</v>
      </c>
      <c r="Z21" s="8"/>
      <c r="AA21" s="1" t="s">
        <v>34</v>
      </c>
      <c r="AB21" s="5">
        <v>0.5421785421785423</v>
      </c>
      <c r="AC21" s="4">
        <v>2608.71</v>
      </c>
      <c r="AD21" s="9">
        <f aca="true" t="shared" si="16" ref="AD21:AD34">AB21*AC21</f>
        <v>1414.3865847665852</v>
      </c>
      <c r="AE21" s="8"/>
      <c r="AF21" s="1" t="s">
        <v>23</v>
      </c>
      <c r="AG21" s="5">
        <v>-0.2639762403913347</v>
      </c>
      <c r="AH21" s="4">
        <v>2557.01</v>
      </c>
      <c r="AI21" s="9">
        <f aca="true" t="shared" si="17" ref="AI21:AI34">AG21*AH21</f>
        <v>-674.9898864430469</v>
      </c>
      <c r="AJ21" s="8"/>
      <c r="AK21" s="1" t="s">
        <v>27</v>
      </c>
      <c r="AL21" s="5">
        <v>0.01207464324917673</v>
      </c>
      <c r="AM21" s="4">
        <v>2426.06</v>
      </c>
      <c r="AN21" s="9">
        <f aca="true" t="shared" si="18" ref="AN21:AN34">AL21*AM21</f>
        <v>29.2938090010977</v>
      </c>
      <c r="AO21" s="8"/>
      <c r="AP21" s="1" t="s">
        <v>31</v>
      </c>
      <c r="AQ21" s="5">
        <v>-0.07933436532507732</v>
      </c>
      <c r="AR21" s="4">
        <v>2472.45</v>
      </c>
      <c r="AS21" s="9">
        <f aca="true" t="shared" si="19" ref="AS21:AS34">AQ21*AR21</f>
        <v>-196.1502515479874</v>
      </c>
      <c r="AT21" s="8"/>
      <c r="AU21" s="1" t="s">
        <v>32</v>
      </c>
      <c r="AV21" s="5">
        <v>-0.04462699822380101</v>
      </c>
      <c r="AW21" s="4">
        <v>2302.34</v>
      </c>
      <c r="AX21" s="9">
        <f aca="true" t="shared" si="20" ref="AX21:AX34">AV21*AW21</f>
        <v>-102.74652309058601</v>
      </c>
      <c r="AY21" s="8"/>
      <c r="AZ21" s="1" t="s">
        <v>28</v>
      </c>
      <c r="BA21" s="5">
        <v>0.49299416681700614</v>
      </c>
      <c r="BB21" s="4">
        <v>3247.1</v>
      </c>
      <c r="BC21" s="9">
        <f aca="true" t="shared" si="21" ref="BC21:BC34">BA21*BB21</f>
        <v>1600.8013590715007</v>
      </c>
      <c r="BD21" s="8"/>
    </row>
    <row r="22" spans="1:56" ht="12.75">
      <c r="A22" s="1">
        <v>3</v>
      </c>
      <c r="B22" s="1" t="s">
        <v>34</v>
      </c>
      <c r="C22" s="5">
        <v>0.21179624664879348</v>
      </c>
      <c r="D22" s="4">
        <v>814.8</v>
      </c>
      <c r="E22" s="9">
        <f t="shared" si="11"/>
        <v>172.57158176943693</v>
      </c>
      <c r="F22" s="8"/>
      <c r="G22" s="1" t="s">
        <v>22</v>
      </c>
      <c r="H22" s="5">
        <v>-0.09939759036144591</v>
      </c>
      <c r="I22" s="4">
        <v>779.01</v>
      </c>
      <c r="J22" s="9">
        <f t="shared" si="12"/>
        <v>-77.43171686746997</v>
      </c>
      <c r="K22" s="8"/>
      <c r="L22" s="1" t="s">
        <v>32</v>
      </c>
      <c r="M22" s="5">
        <v>-0.0006487187804086192</v>
      </c>
      <c r="N22" s="4">
        <v>862.51</v>
      </c>
      <c r="O22" s="9">
        <f t="shared" si="13"/>
        <v>-0.5595264352902382</v>
      </c>
      <c r="P22" s="8"/>
      <c r="Q22" s="1" t="s">
        <v>22</v>
      </c>
      <c r="R22" s="5">
        <v>0.24189526184538646</v>
      </c>
      <c r="S22" s="4">
        <v>1237.13</v>
      </c>
      <c r="T22" s="9">
        <f t="shared" si="14"/>
        <v>299.255885286783</v>
      </c>
      <c r="U22" s="8"/>
      <c r="V22" s="1" t="s">
        <v>29</v>
      </c>
      <c r="W22" s="5">
        <v>1.5210432720806168</v>
      </c>
      <c r="X22" s="4">
        <v>1686.11</v>
      </c>
      <c r="Y22" s="9">
        <f t="shared" si="15"/>
        <v>2564.646271487849</v>
      </c>
      <c r="Z22" s="8"/>
      <c r="AA22" s="1" t="s">
        <v>31</v>
      </c>
      <c r="AB22" s="5">
        <v>0.22711864406779658</v>
      </c>
      <c r="AC22" s="4">
        <v>2458.56</v>
      </c>
      <c r="AD22" s="9">
        <f t="shared" si="16"/>
        <v>558.384813559322</v>
      </c>
      <c r="AE22" s="8"/>
      <c r="AF22" s="1" t="s">
        <v>27</v>
      </c>
      <c r="AG22" s="5">
        <v>-0.3602528089887641</v>
      </c>
      <c r="AH22" s="4">
        <v>2426.06</v>
      </c>
      <c r="AI22" s="9">
        <f t="shared" si="17"/>
        <v>-873.994929775281</v>
      </c>
      <c r="AJ22" s="8"/>
      <c r="AK22" s="1" t="s">
        <v>35</v>
      </c>
      <c r="AL22" s="5">
        <v>-0.26878180185573186</v>
      </c>
      <c r="AM22" s="4">
        <v>1969.45</v>
      </c>
      <c r="AN22" s="9">
        <f t="shared" si="18"/>
        <v>-529.3523196647711</v>
      </c>
      <c r="AO22" s="8"/>
      <c r="AP22" s="1" t="s">
        <v>32</v>
      </c>
      <c r="AQ22" s="5">
        <v>0.19058947924927305</v>
      </c>
      <c r="AR22" s="4">
        <v>2253</v>
      </c>
      <c r="AS22" s="9">
        <f t="shared" si="19"/>
        <v>429.3980967486122</v>
      </c>
      <c r="AT22" s="8"/>
      <c r="AU22" s="1" t="s">
        <v>28</v>
      </c>
      <c r="AV22" s="5">
        <v>0.3695437324987647</v>
      </c>
      <c r="AW22" s="4">
        <v>2245.23</v>
      </c>
      <c r="AX22" s="9">
        <f t="shared" si="20"/>
        <v>829.7106745182015</v>
      </c>
      <c r="AY22" s="8"/>
      <c r="AZ22" s="1" t="s">
        <v>29</v>
      </c>
      <c r="BA22" s="5">
        <v>0.2601591361182154</v>
      </c>
      <c r="BB22" s="4">
        <v>3066.29</v>
      </c>
      <c r="BC22" s="9">
        <f t="shared" si="21"/>
        <v>797.7233574879227</v>
      </c>
      <c r="BD22" s="8"/>
    </row>
    <row r="23" spans="1:56" ht="12.75">
      <c r="A23" s="1">
        <v>4</v>
      </c>
      <c r="B23" s="1" t="s">
        <v>30</v>
      </c>
      <c r="C23" s="5">
        <v>1.536443148688047</v>
      </c>
      <c r="D23" s="4">
        <v>717.51</v>
      </c>
      <c r="E23" s="9">
        <f t="shared" si="11"/>
        <v>1102.4133236151606</v>
      </c>
      <c r="F23" s="8"/>
      <c r="G23" s="1" t="s">
        <v>28</v>
      </c>
      <c r="H23" s="5">
        <v>0.15051740357478827</v>
      </c>
      <c r="I23" s="4">
        <v>657.08</v>
      </c>
      <c r="J23" s="9">
        <f t="shared" si="12"/>
        <v>98.90197554092188</v>
      </c>
      <c r="K23" s="8"/>
      <c r="L23" s="1" t="s">
        <v>27</v>
      </c>
      <c r="M23" s="5">
        <v>-0.27197149643705465</v>
      </c>
      <c r="N23" s="4">
        <v>839.14</v>
      </c>
      <c r="O23" s="9">
        <f t="shared" si="13"/>
        <v>-228.22216152019004</v>
      </c>
      <c r="P23" s="8"/>
      <c r="Q23" s="1" t="s">
        <v>35</v>
      </c>
      <c r="R23" s="5">
        <v>0.7784011220196354</v>
      </c>
      <c r="S23" s="4">
        <v>1195.57</v>
      </c>
      <c r="T23" s="9">
        <f t="shared" si="14"/>
        <v>930.6330294530154</v>
      </c>
      <c r="U23" s="8"/>
      <c r="V23" s="1" t="s">
        <v>32</v>
      </c>
      <c r="W23" s="5">
        <v>0.21433021806853603</v>
      </c>
      <c r="X23" s="4">
        <v>1586.54</v>
      </c>
      <c r="Y23" s="9">
        <f t="shared" si="15"/>
        <v>340.04346417445515</v>
      </c>
      <c r="Z23" s="8"/>
      <c r="AA23" s="1" t="s">
        <v>35</v>
      </c>
      <c r="AB23" s="5">
        <v>0.48593350383631706</v>
      </c>
      <c r="AC23" s="4">
        <v>1949.15</v>
      </c>
      <c r="AD23" s="9">
        <f t="shared" si="16"/>
        <v>947.1572890025575</v>
      </c>
      <c r="AE23" s="8"/>
      <c r="AF23" s="1" t="s">
        <v>32</v>
      </c>
      <c r="AG23" s="5">
        <v>1.0384267631103072</v>
      </c>
      <c r="AH23" s="4">
        <v>2315.81</v>
      </c>
      <c r="AI23" s="9">
        <f t="shared" si="17"/>
        <v>2404.7990822784805</v>
      </c>
      <c r="AJ23" s="8"/>
      <c r="AK23" s="1" t="s">
        <v>32</v>
      </c>
      <c r="AL23" s="5">
        <v>-0.16101131071190944</v>
      </c>
      <c r="AM23" s="4">
        <v>1925.3</v>
      </c>
      <c r="AN23" s="9">
        <f t="shared" si="18"/>
        <v>-309.9950765136392</v>
      </c>
      <c r="AO23" s="8"/>
      <c r="AP23" s="1" t="s">
        <v>34</v>
      </c>
      <c r="AQ23" s="5">
        <v>0.10303707844233267</v>
      </c>
      <c r="AR23" s="4">
        <v>1976.83</v>
      </c>
      <c r="AS23" s="9">
        <f t="shared" si="19"/>
        <v>203.6867877771565</v>
      </c>
      <c r="AT23" s="8"/>
      <c r="AU23" s="1" t="s">
        <v>25</v>
      </c>
      <c r="AV23" s="5">
        <v>0.13534246575342457</v>
      </c>
      <c r="AW23" s="4">
        <v>1963.5</v>
      </c>
      <c r="AX23" s="9">
        <f t="shared" si="20"/>
        <v>265.7449315068491</v>
      </c>
      <c r="AY23" s="8"/>
      <c r="AZ23" s="1" t="s">
        <v>30</v>
      </c>
      <c r="BA23" s="5">
        <v>0.2560307017543859</v>
      </c>
      <c r="BB23" s="4">
        <v>2949.72</v>
      </c>
      <c r="BC23" s="9">
        <f t="shared" si="21"/>
        <v>755.2188815789472</v>
      </c>
      <c r="BD23" s="8"/>
    </row>
    <row r="24" spans="1:56" ht="12.75">
      <c r="A24" s="1">
        <v>5</v>
      </c>
      <c r="B24" s="1" t="s">
        <v>36</v>
      </c>
      <c r="C24" s="5">
        <v>0.8568155784650631</v>
      </c>
      <c r="D24" s="4">
        <v>695.62</v>
      </c>
      <c r="E24" s="9">
        <f t="shared" si="11"/>
        <v>596.0180526918672</v>
      </c>
      <c r="F24" s="8"/>
      <c r="G24" s="1" t="s">
        <v>30</v>
      </c>
      <c r="H24" s="5">
        <v>-0.16436781609195394</v>
      </c>
      <c r="I24" s="4">
        <v>590.81</v>
      </c>
      <c r="J24" s="9">
        <f t="shared" si="12"/>
        <v>-97.1101494252873</v>
      </c>
      <c r="K24" s="8"/>
      <c r="L24" s="1" t="s">
        <v>35</v>
      </c>
      <c r="M24" s="5">
        <v>0.3632887189292544</v>
      </c>
      <c r="N24" s="4">
        <v>716.53</v>
      </c>
      <c r="O24" s="9">
        <f t="shared" si="13"/>
        <v>260.30726577437866</v>
      </c>
      <c r="P24" s="8"/>
      <c r="Q24" s="1" t="s">
        <v>27</v>
      </c>
      <c r="R24" s="5">
        <v>0.31484502446982043</v>
      </c>
      <c r="S24" s="4">
        <v>1091.78</v>
      </c>
      <c r="T24" s="9">
        <f t="shared" si="14"/>
        <v>343.7415008156606</v>
      </c>
      <c r="U24" s="8"/>
      <c r="V24" s="1" t="s">
        <v>33</v>
      </c>
      <c r="W24" s="5">
        <v>0.03893442622950816</v>
      </c>
      <c r="X24" s="4">
        <v>1469.33</v>
      </c>
      <c r="Y24" s="9">
        <f t="shared" si="15"/>
        <v>57.207520491803216</v>
      </c>
      <c r="Z24" s="8"/>
      <c r="AA24" s="1" t="s">
        <v>28</v>
      </c>
      <c r="AB24" s="5">
        <v>0.48876883707705443</v>
      </c>
      <c r="AC24" s="4">
        <v>1650.06</v>
      </c>
      <c r="AD24" s="9">
        <f t="shared" si="16"/>
        <v>806.4979073073644</v>
      </c>
      <c r="AE24" s="8"/>
      <c r="AF24" s="1" t="s">
        <v>34</v>
      </c>
      <c r="AG24" s="5">
        <v>-0.22185342538502395</v>
      </c>
      <c r="AH24" s="4">
        <v>2012.74</v>
      </c>
      <c r="AI24" s="9">
        <f t="shared" si="17"/>
        <v>-446.5332634094531</v>
      </c>
      <c r="AJ24" s="8"/>
      <c r="AK24" s="1" t="s">
        <v>34</v>
      </c>
      <c r="AL24" s="5">
        <v>-0.08428595802764027</v>
      </c>
      <c r="AM24" s="4">
        <v>1818.85</v>
      </c>
      <c r="AN24" s="9">
        <f t="shared" si="18"/>
        <v>-153.3035147585735</v>
      </c>
      <c r="AO24" s="8"/>
      <c r="AP24" s="1" t="s">
        <v>35</v>
      </c>
      <c r="AQ24" s="5">
        <v>-0.032337290216946424</v>
      </c>
      <c r="AR24" s="4">
        <v>1896.18</v>
      </c>
      <c r="AS24" s="9">
        <f t="shared" si="19"/>
        <v>-61.317322963569474</v>
      </c>
      <c r="AT24" s="8"/>
      <c r="AU24" s="1" t="s">
        <v>31</v>
      </c>
      <c r="AV24" s="5">
        <v>-0.26313577133249266</v>
      </c>
      <c r="AW24" s="4">
        <v>1788.93</v>
      </c>
      <c r="AX24" s="9">
        <f t="shared" si="20"/>
        <v>-470.7314754098361</v>
      </c>
      <c r="AY24" s="8"/>
      <c r="AZ24" s="1" t="s">
        <v>31</v>
      </c>
      <c r="BA24" s="5">
        <v>0.41814033086138047</v>
      </c>
      <c r="BB24" s="4">
        <v>2471.98</v>
      </c>
      <c r="BC24" s="9">
        <f t="shared" si="21"/>
        <v>1033.6345350827153</v>
      </c>
      <c r="BD24" s="8"/>
    </row>
    <row r="25" spans="1:56" ht="12.75">
      <c r="A25" s="1">
        <v>6</v>
      </c>
      <c r="B25" s="1" t="s">
        <v>32</v>
      </c>
      <c r="C25" s="5">
        <v>0.7642642642642645</v>
      </c>
      <c r="D25" s="4">
        <v>643.75</v>
      </c>
      <c r="E25" s="9">
        <f t="shared" si="11"/>
        <v>491.9951201201203</v>
      </c>
      <c r="F25" s="8"/>
      <c r="G25" s="1" t="s">
        <v>34</v>
      </c>
      <c r="H25" s="5">
        <v>-0.273008849557522</v>
      </c>
      <c r="I25" s="4">
        <v>589.74</v>
      </c>
      <c r="J25" s="9">
        <f t="shared" si="12"/>
        <v>-161.00423893805305</v>
      </c>
      <c r="K25" s="8"/>
      <c r="L25" s="1" t="s">
        <v>28</v>
      </c>
      <c r="M25" s="5">
        <v>0.09839193240665045</v>
      </c>
      <c r="N25" s="4">
        <v>699.19</v>
      </c>
      <c r="O25" s="9">
        <f t="shared" si="13"/>
        <v>68.79465521940594</v>
      </c>
      <c r="P25" s="8"/>
      <c r="Q25" s="1" t="s">
        <v>28</v>
      </c>
      <c r="R25" s="5">
        <v>0.3126550868486353</v>
      </c>
      <c r="S25" s="4">
        <v>876.49</v>
      </c>
      <c r="T25" s="9">
        <f t="shared" si="14"/>
        <v>274.03905707196037</v>
      </c>
      <c r="U25" s="8"/>
      <c r="V25" s="1" t="s">
        <v>35</v>
      </c>
      <c r="W25" s="5">
        <v>0.2334384858044165</v>
      </c>
      <c r="X25" s="4">
        <v>1389.43</v>
      </c>
      <c r="Y25" s="9">
        <f t="shared" si="15"/>
        <v>324.34643533123045</v>
      </c>
      <c r="Z25" s="8"/>
      <c r="AA25" s="1" t="s">
        <v>25</v>
      </c>
      <c r="AB25" s="5">
        <v>0.5302158273381294</v>
      </c>
      <c r="AC25" s="4">
        <v>1608.65</v>
      </c>
      <c r="AD25" s="9">
        <f t="shared" si="16"/>
        <v>852.931690647482</v>
      </c>
      <c r="AE25" s="8"/>
      <c r="AF25" s="1" t="s">
        <v>37</v>
      </c>
      <c r="AG25" s="5">
        <v>0.407444922765257</v>
      </c>
      <c r="AH25" s="4">
        <v>1379.19</v>
      </c>
      <c r="AI25" s="9">
        <f t="shared" si="17"/>
        <v>561.9439630286148</v>
      </c>
      <c r="AJ25" s="8"/>
      <c r="AK25" s="1" t="s">
        <v>25</v>
      </c>
      <c r="AL25" s="5">
        <v>0.07767624020887731</v>
      </c>
      <c r="AM25" s="4">
        <v>1607.96</v>
      </c>
      <c r="AN25" s="9">
        <f t="shared" si="18"/>
        <v>124.90028720626637</v>
      </c>
      <c r="AO25" s="8"/>
      <c r="AP25" s="1" t="s">
        <v>25</v>
      </c>
      <c r="AQ25" s="5">
        <v>0.10539067231980614</v>
      </c>
      <c r="AR25" s="4">
        <v>1755.3</v>
      </c>
      <c r="AS25" s="9">
        <f t="shared" si="19"/>
        <v>184.99224712295572</v>
      </c>
      <c r="AT25" s="8"/>
      <c r="AU25" s="1" t="s">
        <v>30</v>
      </c>
      <c r="AV25" s="5">
        <v>0.4557063048683161</v>
      </c>
      <c r="AW25" s="4">
        <v>1532.16</v>
      </c>
      <c r="AX25" s="9">
        <f t="shared" si="20"/>
        <v>698.2149720670392</v>
      </c>
      <c r="AY25" s="8"/>
      <c r="AZ25" s="1" t="s">
        <v>32</v>
      </c>
      <c r="BA25" s="5">
        <v>0.09923309319079698</v>
      </c>
      <c r="BB25" s="4">
        <v>2459.6</v>
      </c>
      <c r="BC25" s="9">
        <f t="shared" si="21"/>
        <v>244.07371601208425</v>
      </c>
      <c r="BD25" s="8"/>
    </row>
    <row r="26" spans="1:56" ht="12.75">
      <c r="A26" s="1">
        <v>7</v>
      </c>
      <c r="B26" s="1" t="s">
        <v>35</v>
      </c>
      <c r="C26" s="5">
        <v>0.5479041916167666</v>
      </c>
      <c r="D26" s="4">
        <v>622.8</v>
      </c>
      <c r="E26" s="9">
        <f t="shared" si="11"/>
        <v>341.23473053892224</v>
      </c>
      <c r="F26" s="8"/>
      <c r="G26" s="1" t="s">
        <v>35</v>
      </c>
      <c r="H26" s="5">
        <v>0.011605415860734825</v>
      </c>
      <c r="I26" s="4">
        <v>586.89</v>
      </c>
      <c r="J26" s="9">
        <f t="shared" si="12"/>
        <v>6.811102514506661</v>
      </c>
      <c r="K26" s="8"/>
      <c r="L26" s="1" t="s">
        <v>30</v>
      </c>
      <c r="M26" s="5">
        <v>0.004126547455295615</v>
      </c>
      <c r="N26" s="4">
        <v>583.06</v>
      </c>
      <c r="O26" s="9">
        <f t="shared" si="13"/>
        <v>2.406024759284661</v>
      </c>
      <c r="P26" s="8"/>
      <c r="Q26" s="1" t="s">
        <v>30</v>
      </c>
      <c r="R26" s="5">
        <v>0.2698630136986302</v>
      </c>
      <c r="S26" s="4">
        <v>727.85</v>
      </c>
      <c r="T26" s="9">
        <f t="shared" si="14"/>
        <v>196.41979452054798</v>
      </c>
      <c r="U26" s="8"/>
      <c r="V26" s="1" t="s">
        <v>30</v>
      </c>
      <c r="W26" s="5">
        <v>0.6796116504854368</v>
      </c>
      <c r="X26" s="4">
        <v>1207.48</v>
      </c>
      <c r="Y26" s="9">
        <f t="shared" si="15"/>
        <v>820.6174757281552</v>
      </c>
      <c r="Z26" s="8"/>
      <c r="AA26" s="1" t="s">
        <v>30</v>
      </c>
      <c r="AB26" s="5">
        <v>0.31470777135517025</v>
      </c>
      <c r="AC26" s="4">
        <v>1574.64</v>
      </c>
      <c r="AD26" s="9">
        <f t="shared" si="16"/>
        <v>495.5514450867053</v>
      </c>
      <c r="AE26" s="8"/>
      <c r="AF26" s="1" t="s">
        <v>28</v>
      </c>
      <c r="AG26" s="5">
        <v>-0.1697860962566845</v>
      </c>
      <c r="AH26" s="4">
        <v>1332.08</v>
      </c>
      <c r="AI26" s="9">
        <f t="shared" si="17"/>
        <v>-226.1686631016043</v>
      </c>
      <c r="AJ26" s="8"/>
      <c r="AK26" s="1" t="s">
        <v>46</v>
      </c>
      <c r="AL26" s="5">
        <v>0.18875709128416696</v>
      </c>
      <c r="AM26" s="4">
        <v>1565.88</v>
      </c>
      <c r="AN26" s="9">
        <f t="shared" si="18"/>
        <v>295.5709541000514</v>
      </c>
      <c r="AO26" s="8"/>
      <c r="AP26" s="1" t="s">
        <v>28</v>
      </c>
      <c r="AQ26" s="5">
        <v>0.2724795640326976</v>
      </c>
      <c r="AR26" s="4">
        <v>1719.06</v>
      </c>
      <c r="AS26" s="9">
        <f t="shared" si="19"/>
        <v>468.40871934604905</v>
      </c>
      <c r="AT26" s="8"/>
      <c r="AU26" s="1" t="s">
        <v>33</v>
      </c>
      <c r="AV26" s="5">
        <v>0.21155288822205542</v>
      </c>
      <c r="AW26" s="4">
        <v>1403.49</v>
      </c>
      <c r="AX26" s="9">
        <f t="shared" si="20"/>
        <v>296.91236309077254</v>
      </c>
      <c r="AY26" s="8"/>
      <c r="AZ26" s="1" t="s">
        <v>33</v>
      </c>
      <c r="BA26" s="5">
        <v>0.4786377708978329</v>
      </c>
      <c r="BB26" s="4">
        <v>2038.96</v>
      </c>
      <c r="BC26" s="9">
        <f t="shared" si="21"/>
        <v>975.9232693498453</v>
      </c>
      <c r="BD26" s="8"/>
    </row>
    <row r="27" spans="1:56" ht="12.75">
      <c r="A27" s="1">
        <v>8</v>
      </c>
      <c r="B27" s="1" t="s">
        <v>28</v>
      </c>
      <c r="C27" s="5">
        <v>0.7986463620981386</v>
      </c>
      <c r="D27" s="4">
        <v>593.09</v>
      </c>
      <c r="E27" s="9">
        <f t="shared" si="11"/>
        <v>473.66917089678503</v>
      </c>
      <c r="F27" s="8"/>
      <c r="G27" s="1" t="s">
        <v>36</v>
      </c>
      <c r="H27" s="5">
        <v>-0.17149907464528058</v>
      </c>
      <c r="I27" s="4">
        <v>572.03</v>
      </c>
      <c r="J27" s="9">
        <f t="shared" si="12"/>
        <v>-98.10261566933984</v>
      </c>
      <c r="K27" s="8"/>
      <c r="L27" s="1" t="s">
        <v>38</v>
      </c>
      <c r="M27" s="5">
        <v>0.24606780845858078</v>
      </c>
      <c r="N27" s="4">
        <v>577.85</v>
      </c>
      <c r="O27" s="9">
        <f t="shared" si="13"/>
        <v>142.1902831177909</v>
      </c>
      <c r="P27" s="8"/>
      <c r="Q27" s="1" t="s">
        <v>41</v>
      </c>
      <c r="R27" s="5">
        <v>0.8301043219076008</v>
      </c>
      <c r="S27" s="4">
        <v>660.78</v>
      </c>
      <c r="T27" s="9">
        <f t="shared" si="14"/>
        <v>548.5163338301044</v>
      </c>
      <c r="U27" s="8"/>
      <c r="V27" s="1" t="s">
        <v>28</v>
      </c>
      <c r="W27" s="5">
        <v>0.3296786389413988</v>
      </c>
      <c r="X27" s="4">
        <v>1133.36</v>
      </c>
      <c r="Y27" s="9">
        <f t="shared" si="15"/>
        <v>373.6445822306237</v>
      </c>
      <c r="Z27" s="8"/>
      <c r="AA27" s="1" t="s">
        <v>33</v>
      </c>
      <c r="AB27" s="5">
        <v>-0.03287310979618674</v>
      </c>
      <c r="AC27" s="4">
        <v>1400.4</v>
      </c>
      <c r="AD27" s="9">
        <f t="shared" si="16"/>
        <v>-46.03550295857991</v>
      </c>
      <c r="AE27" s="8"/>
      <c r="AF27" s="1" t="s">
        <v>25</v>
      </c>
      <c r="AG27" s="5">
        <v>-0.27973671838269865</v>
      </c>
      <c r="AH27" s="4">
        <v>1294.43</v>
      </c>
      <c r="AI27" s="9">
        <f t="shared" si="17"/>
        <v>-362.0996003761166</v>
      </c>
      <c r="AJ27" s="8"/>
      <c r="AK27" s="1" t="s">
        <v>37</v>
      </c>
      <c r="AL27" s="5">
        <v>0.07988485066570727</v>
      </c>
      <c r="AM27" s="4">
        <v>1486.41</v>
      </c>
      <c r="AN27" s="9">
        <f t="shared" si="18"/>
        <v>118.74164087801395</v>
      </c>
      <c r="AO27" s="8"/>
      <c r="AP27" s="1" t="s">
        <v>37</v>
      </c>
      <c r="AQ27" s="5">
        <v>-0.0476507830723093</v>
      </c>
      <c r="AR27" s="4">
        <v>1408.03</v>
      </c>
      <c r="AS27" s="9">
        <f t="shared" si="19"/>
        <v>-67.09373208930366</v>
      </c>
      <c r="AT27" s="8"/>
      <c r="AU27" s="1" t="s">
        <v>34</v>
      </c>
      <c r="AV27" s="5">
        <v>-0.2951013513513513</v>
      </c>
      <c r="AW27" s="4">
        <v>1369.09</v>
      </c>
      <c r="AX27" s="9">
        <f t="shared" si="20"/>
        <v>-404.0203091216215</v>
      </c>
      <c r="AY27" s="8"/>
      <c r="AZ27" s="1" t="s">
        <v>34</v>
      </c>
      <c r="BA27" s="5">
        <v>0.2734243949197219</v>
      </c>
      <c r="BB27" s="4">
        <v>1725.67</v>
      </c>
      <c r="BC27" s="9">
        <f t="shared" si="21"/>
        <v>471.84027558111654</v>
      </c>
      <c r="BD27" s="8"/>
    </row>
    <row r="28" spans="1:56" ht="12.75">
      <c r="A28" s="1">
        <v>9</v>
      </c>
      <c r="B28" s="1" t="s">
        <v>38</v>
      </c>
      <c r="C28" s="5">
        <v>0.8249694002447978</v>
      </c>
      <c r="D28" s="4">
        <v>518.76</v>
      </c>
      <c r="E28" s="9">
        <f t="shared" si="11"/>
        <v>427.9611260709913</v>
      </c>
      <c r="F28" s="8"/>
      <c r="G28" s="1" t="s">
        <v>38</v>
      </c>
      <c r="H28" s="5">
        <v>-0.0405767940979207</v>
      </c>
      <c r="I28" s="4">
        <v>479.91</v>
      </c>
      <c r="J28" s="9">
        <f t="shared" si="12"/>
        <v>-19.473209255533124</v>
      </c>
      <c r="K28" s="8"/>
      <c r="L28" s="1" t="s">
        <v>36</v>
      </c>
      <c r="M28" s="5">
        <v>-0.03648548026805665</v>
      </c>
      <c r="N28" s="4">
        <v>540.29</v>
      </c>
      <c r="O28" s="9">
        <f t="shared" si="13"/>
        <v>-19.712740134028323</v>
      </c>
      <c r="P28" s="8"/>
      <c r="Q28" s="1" t="s">
        <v>36</v>
      </c>
      <c r="R28" s="5">
        <v>0.21792890262751152</v>
      </c>
      <c r="S28" s="4">
        <v>644.97</v>
      </c>
      <c r="T28" s="9">
        <f t="shared" si="14"/>
        <v>140.55760432766613</v>
      </c>
      <c r="U28" s="8"/>
      <c r="V28" s="1" t="s">
        <v>25</v>
      </c>
      <c r="W28" s="5">
        <v>3.1246290801186944</v>
      </c>
      <c r="X28" s="4">
        <v>1059.99</v>
      </c>
      <c r="Y28" s="9">
        <f t="shared" si="15"/>
        <v>3312.075578635015</v>
      </c>
      <c r="Z28" s="8"/>
      <c r="AA28" s="1" t="s">
        <v>36</v>
      </c>
      <c r="AB28" s="5">
        <v>0.31639818256918617</v>
      </c>
      <c r="AC28" s="4">
        <v>1268.74</v>
      </c>
      <c r="AD28" s="9">
        <f t="shared" si="16"/>
        <v>401.4270301528293</v>
      </c>
      <c r="AE28" s="8"/>
      <c r="AF28" s="1" t="s">
        <v>33</v>
      </c>
      <c r="AG28" s="5">
        <v>-0.27872195785180154</v>
      </c>
      <c r="AH28" s="4">
        <v>987.71</v>
      </c>
      <c r="AI28" s="9">
        <f t="shared" si="17"/>
        <v>-275.2964649898029</v>
      </c>
      <c r="AJ28" s="8"/>
      <c r="AK28" s="1" t="s">
        <v>28</v>
      </c>
      <c r="AL28" s="5">
        <v>0.09753853232114107</v>
      </c>
      <c r="AM28" s="4">
        <v>1402.3</v>
      </c>
      <c r="AN28" s="9">
        <f t="shared" si="18"/>
        <v>136.77828387393612</v>
      </c>
      <c r="AO28" s="8"/>
      <c r="AP28" s="1" t="s">
        <v>41</v>
      </c>
      <c r="AQ28" s="5">
        <v>0.08605851979345958</v>
      </c>
      <c r="AR28" s="4">
        <v>1341.7</v>
      </c>
      <c r="AS28" s="9">
        <f t="shared" si="19"/>
        <v>115.46471600688471</v>
      </c>
      <c r="AT28" s="8"/>
      <c r="AU28" s="1" t="s">
        <v>36</v>
      </c>
      <c r="AV28" s="5">
        <v>0.42185338865836775</v>
      </c>
      <c r="AW28" s="4">
        <v>1324.19</v>
      </c>
      <c r="AX28" s="9">
        <f t="shared" si="20"/>
        <v>558.614038727524</v>
      </c>
      <c r="AY28" s="8"/>
      <c r="AZ28" s="1" t="s">
        <v>35</v>
      </c>
      <c r="BA28" s="5">
        <v>0.3259385665529009</v>
      </c>
      <c r="BB28" s="4">
        <v>1567.81</v>
      </c>
      <c r="BC28" s="9">
        <f t="shared" si="21"/>
        <v>511.0097440273035</v>
      </c>
      <c r="BD28" s="8"/>
    </row>
    <row r="29" spans="1:56" ht="12.75">
      <c r="A29" s="1">
        <v>10</v>
      </c>
      <c r="B29" s="1" t="s">
        <v>41</v>
      </c>
      <c r="C29" s="5">
        <v>0.8792372881355932</v>
      </c>
      <c r="D29" s="4">
        <v>504.62</v>
      </c>
      <c r="E29" s="9">
        <f t="shared" si="11"/>
        <v>443.68072033898306</v>
      </c>
      <c r="F29" s="8"/>
      <c r="G29" s="1" t="s">
        <v>43</v>
      </c>
      <c r="H29" s="5">
        <v>0.06552006552006562</v>
      </c>
      <c r="I29" s="4">
        <v>470.14</v>
      </c>
      <c r="J29" s="9">
        <f t="shared" si="12"/>
        <v>30.803603603603648</v>
      </c>
      <c r="K29" s="8"/>
      <c r="L29" s="1" t="s">
        <v>77</v>
      </c>
      <c r="M29" s="5">
        <v>0.19909502262443435</v>
      </c>
      <c r="N29" s="4">
        <v>527.87</v>
      </c>
      <c r="O29" s="9">
        <f t="shared" si="13"/>
        <v>105.09628959276016</v>
      </c>
      <c r="P29" s="8"/>
      <c r="Q29" s="1" t="s">
        <v>38</v>
      </c>
      <c r="R29" s="5">
        <v>0.10687237026647978</v>
      </c>
      <c r="S29" s="4">
        <v>620.29</v>
      </c>
      <c r="T29" s="9">
        <f t="shared" si="14"/>
        <v>66.29186255259474</v>
      </c>
      <c r="U29" s="8"/>
      <c r="V29" s="1" t="s">
        <v>36</v>
      </c>
      <c r="W29" s="5">
        <v>0.5361675126903553</v>
      </c>
      <c r="X29" s="4">
        <v>974.35</v>
      </c>
      <c r="Y29" s="9">
        <f t="shared" si="15"/>
        <v>522.4148159898477</v>
      </c>
      <c r="Z29" s="8"/>
      <c r="AA29" s="1" t="s">
        <v>41</v>
      </c>
      <c r="AB29" s="5">
        <v>0.18082191780821932</v>
      </c>
      <c r="AC29" s="4">
        <v>1247.48</v>
      </c>
      <c r="AD29" s="9">
        <f t="shared" si="16"/>
        <v>225.57172602739743</v>
      </c>
      <c r="AE29" s="8"/>
      <c r="AF29" s="1" t="s">
        <v>45</v>
      </c>
      <c r="AG29" s="5">
        <v>0.03520480945587945</v>
      </c>
      <c r="AH29" s="4">
        <v>972.3</v>
      </c>
      <c r="AI29" s="9">
        <f t="shared" si="17"/>
        <v>34.22963623395159</v>
      </c>
      <c r="AJ29" s="8"/>
      <c r="AK29" s="1" t="s">
        <v>33</v>
      </c>
      <c r="AL29" s="5">
        <v>0.27803958529688977</v>
      </c>
      <c r="AM29" s="4">
        <v>1228.59</v>
      </c>
      <c r="AN29" s="9">
        <f t="shared" si="18"/>
        <v>341.5966540999058</v>
      </c>
      <c r="AO29" s="8"/>
      <c r="AP29" s="1" t="s">
        <v>46</v>
      </c>
      <c r="AQ29" s="5">
        <v>-0.14707158351409977</v>
      </c>
      <c r="AR29" s="4">
        <v>1335.18</v>
      </c>
      <c r="AS29" s="9">
        <f t="shared" si="19"/>
        <v>-196.36703687635574</v>
      </c>
      <c r="AT29" s="8"/>
      <c r="AU29" s="1" t="s">
        <v>35</v>
      </c>
      <c r="AV29" s="5">
        <v>-0.25634517766497456</v>
      </c>
      <c r="AW29" s="4">
        <v>1314.72</v>
      </c>
      <c r="AX29" s="9">
        <f t="shared" si="20"/>
        <v>-337.02213197969536</v>
      </c>
      <c r="AY29" s="8"/>
      <c r="AZ29" s="1" t="s">
        <v>36</v>
      </c>
      <c r="BA29" s="5">
        <v>0.38845654993514933</v>
      </c>
      <c r="BB29" s="4">
        <v>1559.47</v>
      </c>
      <c r="BC29" s="9">
        <f t="shared" si="21"/>
        <v>605.7863359273673</v>
      </c>
      <c r="BD29" s="8"/>
    </row>
    <row r="30" spans="1:56" ht="12.75">
      <c r="A30" s="1">
        <v>11</v>
      </c>
      <c r="B30" s="1" t="s">
        <v>77</v>
      </c>
      <c r="C30" s="5">
        <v>-0.14749262536873153</v>
      </c>
      <c r="D30" s="4">
        <v>488.82</v>
      </c>
      <c r="E30" s="9">
        <f t="shared" si="11"/>
        <v>-72.09734513274334</v>
      </c>
      <c r="F30" s="8"/>
      <c r="G30" s="1" t="s">
        <v>77</v>
      </c>
      <c r="H30" s="5">
        <v>-0.23529411764705876</v>
      </c>
      <c r="I30" s="4">
        <v>439.89</v>
      </c>
      <c r="J30" s="9">
        <f t="shared" si="12"/>
        <v>-103.50352941176467</v>
      </c>
      <c r="K30" s="8"/>
      <c r="L30" s="1" t="s">
        <v>43</v>
      </c>
      <c r="M30" s="5">
        <v>-0.07455803228285929</v>
      </c>
      <c r="N30" s="4">
        <v>423.29</v>
      </c>
      <c r="O30" s="9">
        <f t="shared" si="13"/>
        <v>-31.559669485011508</v>
      </c>
      <c r="P30" s="8"/>
      <c r="Q30" s="1" t="s">
        <v>53</v>
      </c>
      <c r="R30" s="5">
        <v>0.38243468593663144</v>
      </c>
      <c r="S30" s="4">
        <v>489.8</v>
      </c>
      <c r="T30" s="9">
        <f t="shared" si="14"/>
        <v>187.31650917176208</v>
      </c>
      <c r="U30" s="8"/>
      <c r="V30" s="1" t="s">
        <v>38</v>
      </c>
      <c r="W30" s="5">
        <v>0.37531677648251405</v>
      </c>
      <c r="X30" s="4">
        <v>832.5</v>
      </c>
      <c r="Y30" s="9">
        <f t="shared" si="15"/>
        <v>312.45121642169295</v>
      </c>
      <c r="Z30" s="8"/>
      <c r="AA30" s="1" t="s">
        <v>32</v>
      </c>
      <c r="AB30" s="5">
        <v>-0.24337266974516858</v>
      </c>
      <c r="AC30" s="4">
        <v>1161.61</v>
      </c>
      <c r="AD30" s="9">
        <f t="shared" si="16"/>
        <v>-282.70412690268523</v>
      </c>
      <c r="AE30" s="8"/>
      <c r="AF30" s="1" t="s">
        <v>41</v>
      </c>
      <c r="AG30" s="5">
        <v>-0.22099767981438512</v>
      </c>
      <c r="AH30" s="4">
        <v>960.23</v>
      </c>
      <c r="AI30" s="9">
        <f t="shared" si="17"/>
        <v>-212.20860208816703</v>
      </c>
      <c r="AJ30" s="8"/>
      <c r="AK30" s="1" t="s">
        <v>36</v>
      </c>
      <c r="AL30" s="5">
        <v>-0.08216168717047445</v>
      </c>
      <c r="AM30" s="4">
        <v>918.05</v>
      </c>
      <c r="AN30" s="9">
        <f t="shared" si="18"/>
        <v>-75.42853690685406</v>
      </c>
      <c r="AO30" s="8"/>
      <c r="AP30" s="1" t="s">
        <v>33</v>
      </c>
      <c r="AQ30" s="5">
        <v>-0.016961651917403953</v>
      </c>
      <c r="AR30" s="4">
        <v>1181.98</v>
      </c>
      <c r="AS30" s="9">
        <f t="shared" si="19"/>
        <v>-20.048333333333126</v>
      </c>
      <c r="AT30" s="8"/>
      <c r="AU30" s="1" t="s">
        <v>41</v>
      </c>
      <c r="AV30" s="5">
        <v>-0.09429477020602228</v>
      </c>
      <c r="AW30" s="4">
        <v>1193.99</v>
      </c>
      <c r="AX30" s="9">
        <f t="shared" si="20"/>
        <v>-112.58701267828854</v>
      </c>
      <c r="AY30" s="8"/>
      <c r="AZ30" s="1" t="s">
        <v>37</v>
      </c>
      <c r="BA30" s="5">
        <v>0.583885772565018</v>
      </c>
      <c r="BB30" s="4">
        <v>1504.16</v>
      </c>
      <c r="BC30" s="9">
        <f t="shared" si="21"/>
        <v>878.2576236613975</v>
      </c>
      <c r="BD30" s="8"/>
    </row>
    <row r="31" spans="1:56" ht="12.75">
      <c r="A31" s="1">
        <v>12</v>
      </c>
      <c r="B31" s="1" t="s">
        <v>43</v>
      </c>
      <c r="C31" s="5">
        <v>0.0016406890894173909</v>
      </c>
      <c r="D31" s="4">
        <v>450.06</v>
      </c>
      <c r="E31" s="9">
        <f t="shared" si="11"/>
        <v>0.738408531583191</v>
      </c>
      <c r="F31" s="8"/>
      <c r="G31" s="1" t="s">
        <v>41</v>
      </c>
      <c r="H31" s="5">
        <v>-0.1533258173618941</v>
      </c>
      <c r="I31" s="4">
        <v>419.32</v>
      </c>
      <c r="J31" s="9">
        <f t="shared" si="12"/>
        <v>-64.29258173618943</v>
      </c>
      <c r="K31" s="8"/>
      <c r="L31" s="1" t="s">
        <v>39</v>
      </c>
      <c r="M31" s="5">
        <v>-0.0010224948875254825</v>
      </c>
      <c r="N31" s="4">
        <v>376.71</v>
      </c>
      <c r="O31" s="9">
        <f t="shared" si="13"/>
        <v>-0.3851840490797245</v>
      </c>
      <c r="P31" s="8"/>
      <c r="Q31" s="1" t="s">
        <v>42</v>
      </c>
      <c r="R31" s="5">
        <v>0.3419037199124726</v>
      </c>
      <c r="S31" s="4">
        <v>454.34</v>
      </c>
      <c r="T31" s="9">
        <f t="shared" si="14"/>
        <v>155.34053610503278</v>
      </c>
      <c r="U31" s="8"/>
      <c r="V31" s="1" t="s">
        <v>41</v>
      </c>
      <c r="W31" s="5">
        <v>0.18892508143322484</v>
      </c>
      <c r="X31" s="4">
        <v>775.01</v>
      </c>
      <c r="Y31" s="9">
        <f t="shared" si="15"/>
        <v>146.4188273615636</v>
      </c>
      <c r="Z31" s="8"/>
      <c r="AA31" s="1" t="s">
        <v>46</v>
      </c>
      <c r="AB31" s="5">
        <v>1.5329411764705885</v>
      </c>
      <c r="AC31" s="4">
        <v>1017.69</v>
      </c>
      <c r="AD31" s="9">
        <f t="shared" si="16"/>
        <v>1560.0589058823532</v>
      </c>
      <c r="AE31" s="8"/>
      <c r="AF31" s="1" t="s">
        <v>46</v>
      </c>
      <c r="AG31" s="5">
        <v>-0.09939619136089184</v>
      </c>
      <c r="AH31" s="4">
        <v>916.76</v>
      </c>
      <c r="AI31" s="9">
        <f t="shared" si="17"/>
        <v>-91.1224523920112</v>
      </c>
      <c r="AJ31" s="8"/>
      <c r="AK31" s="1" t="s">
        <v>30</v>
      </c>
      <c r="AL31" s="5">
        <v>-0.047417442845046565</v>
      </c>
      <c r="AM31" s="4">
        <v>836.33</v>
      </c>
      <c r="AN31" s="9">
        <f t="shared" si="18"/>
        <v>-39.6566299745978</v>
      </c>
      <c r="AO31" s="8"/>
      <c r="AP31" s="1" t="s">
        <v>30</v>
      </c>
      <c r="AQ31" s="5">
        <v>0.11377777777777776</v>
      </c>
      <c r="AR31" s="4">
        <v>1081.8</v>
      </c>
      <c r="AS31" s="9">
        <f t="shared" si="19"/>
        <v>123.08479999999997</v>
      </c>
      <c r="AT31" s="8"/>
      <c r="AU31" s="1" t="s">
        <v>44</v>
      </c>
      <c r="AV31" s="5">
        <v>0.30315789473684207</v>
      </c>
      <c r="AW31" s="4">
        <v>1163.99</v>
      </c>
      <c r="AX31" s="9">
        <f t="shared" si="20"/>
        <v>352.8727578947368</v>
      </c>
      <c r="AY31" s="8"/>
      <c r="AZ31" s="1" t="s">
        <v>38</v>
      </c>
      <c r="BA31" s="5">
        <v>0.3437427443696308</v>
      </c>
      <c r="BB31" s="4">
        <v>1499.3</v>
      </c>
      <c r="BC31" s="9">
        <f t="shared" si="21"/>
        <v>515.3734966333875</v>
      </c>
      <c r="BD31" s="8"/>
    </row>
    <row r="32" spans="1:56" ht="12.75">
      <c r="A32" s="1">
        <v>13</v>
      </c>
      <c r="B32" s="1" t="s">
        <v>39</v>
      </c>
      <c r="C32" s="5">
        <v>0.19586374695863729</v>
      </c>
      <c r="D32" s="4">
        <v>379.22</v>
      </c>
      <c r="E32" s="9">
        <f t="shared" si="11"/>
        <v>74.27545012165443</v>
      </c>
      <c r="F32" s="8"/>
      <c r="G32" s="1" t="s">
        <v>49</v>
      </c>
      <c r="H32" s="5">
        <v>0.04402515723270417</v>
      </c>
      <c r="I32" s="4">
        <v>404.62</v>
      </c>
      <c r="J32" s="9">
        <f t="shared" si="12"/>
        <v>17.813459119496763</v>
      </c>
      <c r="K32" s="8"/>
      <c r="L32" s="1" t="s">
        <v>53</v>
      </c>
      <c r="M32" s="5">
        <v>0.23388203017832643</v>
      </c>
      <c r="N32" s="4">
        <v>373.52</v>
      </c>
      <c r="O32" s="9">
        <f t="shared" si="13"/>
        <v>87.35961591220848</v>
      </c>
      <c r="P32" s="8"/>
      <c r="Q32" s="1" t="s">
        <v>77</v>
      </c>
      <c r="R32" s="5">
        <v>-0.16603773584905657</v>
      </c>
      <c r="S32" s="4">
        <v>439.89</v>
      </c>
      <c r="T32" s="9">
        <f t="shared" si="14"/>
        <v>-73.03833962264149</v>
      </c>
      <c r="U32" s="8"/>
      <c r="V32" s="1" t="s">
        <v>42</v>
      </c>
      <c r="W32" s="5">
        <v>0.5996738687321646</v>
      </c>
      <c r="X32" s="4">
        <v>701.71</v>
      </c>
      <c r="Y32" s="9">
        <f t="shared" si="15"/>
        <v>420.7971504280472</v>
      </c>
      <c r="Z32" s="8"/>
      <c r="AA32" s="1" t="s">
        <v>37</v>
      </c>
      <c r="AB32" s="5">
        <v>1.2160493827160495</v>
      </c>
      <c r="AC32" s="4">
        <v>988.91</v>
      </c>
      <c r="AD32" s="9">
        <f t="shared" si="16"/>
        <v>1202.5633950617284</v>
      </c>
      <c r="AE32" s="8"/>
      <c r="AF32" s="1" t="s">
        <v>30</v>
      </c>
      <c r="AG32" s="5">
        <v>-0.42305813385442115</v>
      </c>
      <c r="AH32" s="4">
        <v>900.86</v>
      </c>
      <c r="AI32" s="9">
        <f t="shared" si="17"/>
        <v>-381.11615046409383</v>
      </c>
      <c r="AJ32" s="8"/>
      <c r="AK32" s="1" t="s">
        <v>42</v>
      </c>
      <c r="AL32" s="5">
        <v>0.16307121317559714</v>
      </c>
      <c r="AM32" s="4">
        <v>835.94</v>
      </c>
      <c r="AN32" s="9">
        <f t="shared" si="18"/>
        <v>136.31774994200867</v>
      </c>
      <c r="AO32" s="8"/>
      <c r="AP32" s="1" t="s">
        <v>36</v>
      </c>
      <c r="AQ32" s="5">
        <v>0.038295835327908145</v>
      </c>
      <c r="AR32" s="4">
        <v>967.7</v>
      </c>
      <c r="AS32" s="9">
        <f t="shared" si="19"/>
        <v>37.058879846816716</v>
      </c>
      <c r="AT32" s="8"/>
      <c r="AU32" s="1" t="s">
        <v>38</v>
      </c>
      <c r="AV32" s="5">
        <v>0.4479744494873088</v>
      </c>
      <c r="AW32" s="4">
        <v>1145.12</v>
      </c>
      <c r="AX32" s="9">
        <f t="shared" si="20"/>
        <v>512.984501596907</v>
      </c>
      <c r="AY32" s="8"/>
      <c r="AZ32" s="1" t="s">
        <v>39</v>
      </c>
      <c r="BA32" s="5">
        <v>1.4929078014184398</v>
      </c>
      <c r="BB32" s="4">
        <v>1484.45</v>
      </c>
      <c r="BC32" s="9">
        <f t="shared" si="21"/>
        <v>2216.146985815603</v>
      </c>
      <c r="BD32" s="8"/>
    </row>
    <row r="33" spans="1:56" ht="12.75">
      <c r="A33" s="1">
        <v>14</v>
      </c>
      <c r="B33" s="1" t="s">
        <v>42</v>
      </c>
      <c r="C33" s="5">
        <v>0.7397910731244064</v>
      </c>
      <c r="D33" s="4">
        <v>376.79</v>
      </c>
      <c r="E33" s="9">
        <f t="shared" si="11"/>
        <v>278.7458784425451</v>
      </c>
      <c r="F33" s="8"/>
      <c r="G33" s="1" t="s">
        <v>39</v>
      </c>
      <c r="H33" s="5">
        <v>-0.0050864699898270915</v>
      </c>
      <c r="I33" s="4">
        <v>377.34</v>
      </c>
      <c r="J33" s="9">
        <f t="shared" si="12"/>
        <v>-1.9193285859613547</v>
      </c>
      <c r="K33" s="8"/>
      <c r="L33" s="1" t="s">
        <v>41</v>
      </c>
      <c r="M33" s="5">
        <v>-0.10652463382157129</v>
      </c>
      <c r="N33" s="4">
        <v>367.26</v>
      </c>
      <c r="O33" s="9">
        <f t="shared" si="13"/>
        <v>-39.12223701731027</v>
      </c>
      <c r="P33" s="8"/>
      <c r="Q33" s="1" t="s">
        <v>39</v>
      </c>
      <c r="R33" s="5">
        <v>0.1494370522006141</v>
      </c>
      <c r="S33" s="4">
        <v>433.21</v>
      </c>
      <c r="T33" s="9">
        <f t="shared" si="14"/>
        <v>64.73762538382803</v>
      </c>
      <c r="U33" s="8"/>
      <c r="V33" s="1" t="s">
        <v>43</v>
      </c>
      <c r="W33" s="5">
        <v>0.653184165232358</v>
      </c>
      <c r="X33" s="4">
        <v>640.8</v>
      </c>
      <c r="Y33" s="9">
        <f t="shared" si="15"/>
        <v>418.560413080895</v>
      </c>
      <c r="Z33" s="8"/>
      <c r="AA33" s="1" t="s">
        <v>42</v>
      </c>
      <c r="AB33" s="5">
        <v>0.4141182466870541</v>
      </c>
      <c r="AC33" s="4">
        <v>972.05</v>
      </c>
      <c r="AD33" s="9">
        <f t="shared" si="16"/>
        <v>402.5436416921509</v>
      </c>
      <c r="AE33" s="8"/>
      <c r="AF33" s="1" t="s">
        <v>36</v>
      </c>
      <c r="AG33" s="5">
        <v>-0.2858487605898965</v>
      </c>
      <c r="AH33" s="4">
        <v>894.95</v>
      </c>
      <c r="AI33" s="9">
        <f t="shared" si="17"/>
        <v>-255.8203482899279</v>
      </c>
      <c r="AJ33" s="8"/>
      <c r="AK33" s="1" t="s">
        <v>41</v>
      </c>
      <c r="AL33" s="5">
        <v>-0.13477289650037239</v>
      </c>
      <c r="AM33" s="4">
        <v>805.05</v>
      </c>
      <c r="AN33" s="9">
        <f t="shared" si="18"/>
        <v>-108.49892032762479</v>
      </c>
      <c r="AO33" s="8"/>
      <c r="AP33" s="1" t="s">
        <v>44</v>
      </c>
      <c r="AQ33" s="5">
        <v>-0.2601246105919004</v>
      </c>
      <c r="AR33" s="4">
        <v>939.97</v>
      </c>
      <c r="AS33" s="9">
        <f t="shared" si="19"/>
        <v>-244.5093302180686</v>
      </c>
      <c r="AT33" s="8"/>
      <c r="AU33" s="1" t="s">
        <v>40</v>
      </c>
      <c r="AV33" s="5">
        <v>0.23430135320054712</v>
      </c>
      <c r="AW33" s="4">
        <v>1065.51</v>
      </c>
      <c r="AX33" s="9">
        <f t="shared" si="20"/>
        <v>249.65043484871495</v>
      </c>
      <c r="AY33" s="8"/>
      <c r="AZ33" s="1" t="s">
        <v>40</v>
      </c>
      <c r="BA33" s="5">
        <v>0.3222468588322249</v>
      </c>
      <c r="BB33" s="4">
        <v>1426.05</v>
      </c>
      <c r="BC33" s="9">
        <f t="shared" si="21"/>
        <v>459.5401330376943</v>
      </c>
      <c r="BD33" s="8"/>
    </row>
    <row r="34" spans="1:56" ht="12.75">
      <c r="A34" s="1">
        <v>15</v>
      </c>
      <c r="B34" s="1" t="s">
        <v>53</v>
      </c>
      <c r="C34" s="5">
        <v>0.45197464651389585</v>
      </c>
      <c r="D34" s="4">
        <v>347.45</v>
      </c>
      <c r="E34" s="9">
        <f t="shared" si="11"/>
        <v>157.0385909312531</v>
      </c>
      <c r="F34" s="8"/>
      <c r="G34" s="1" t="s">
        <v>58</v>
      </c>
      <c r="H34" s="5">
        <v>2.9837398373983737</v>
      </c>
      <c r="I34" s="4">
        <v>338.61</v>
      </c>
      <c r="J34" s="9">
        <f t="shared" si="12"/>
        <v>1010.3241463414633</v>
      </c>
      <c r="K34" s="8"/>
      <c r="L34" s="1" t="s">
        <v>42</v>
      </c>
      <c r="M34" s="5">
        <v>0.07339988256018781</v>
      </c>
      <c r="N34" s="4">
        <v>349.49</v>
      </c>
      <c r="O34" s="9">
        <f t="shared" si="13"/>
        <v>25.65252495596004</v>
      </c>
      <c r="P34" s="8"/>
      <c r="Q34" s="1" t="s">
        <v>48</v>
      </c>
      <c r="R34" s="5">
        <v>1.049624060150376</v>
      </c>
      <c r="S34" s="4">
        <v>432.73</v>
      </c>
      <c r="T34" s="9">
        <f t="shared" si="14"/>
        <v>454.20381954887216</v>
      </c>
      <c r="U34" s="8"/>
      <c r="V34" s="1" t="s">
        <v>39</v>
      </c>
      <c r="W34" s="5">
        <v>0.47016918967052534</v>
      </c>
      <c r="X34" s="4">
        <v>636.64</v>
      </c>
      <c r="Y34" s="9">
        <f t="shared" si="15"/>
        <v>299.32851291184323</v>
      </c>
      <c r="Z34" s="8"/>
      <c r="AA34" s="1" t="s">
        <v>43</v>
      </c>
      <c r="AB34" s="5">
        <v>0.5351379489849035</v>
      </c>
      <c r="AC34" s="4">
        <v>968.72</v>
      </c>
      <c r="AD34" s="9">
        <f t="shared" si="16"/>
        <v>518.3988339406558</v>
      </c>
      <c r="AE34" s="8"/>
      <c r="AF34" s="1" t="s">
        <v>38</v>
      </c>
      <c r="AG34" s="5">
        <v>-0.07080278920078653</v>
      </c>
      <c r="AH34" s="4">
        <v>760.52</v>
      </c>
      <c r="AI34" s="9">
        <f t="shared" si="17"/>
        <v>-53.84693724298217</v>
      </c>
      <c r="AJ34" s="8"/>
      <c r="AK34" s="1" t="s">
        <v>40</v>
      </c>
      <c r="AL34" s="5">
        <v>0.20570824524312892</v>
      </c>
      <c r="AM34" s="4">
        <v>769.26</v>
      </c>
      <c r="AN34" s="9">
        <f t="shared" si="18"/>
        <v>158.24312473572934</v>
      </c>
      <c r="AO34" s="8"/>
      <c r="AP34" s="1" t="s">
        <v>48</v>
      </c>
      <c r="AQ34" s="5">
        <v>0.2805486284289278</v>
      </c>
      <c r="AR34" s="4">
        <v>908.4</v>
      </c>
      <c r="AS34" s="9">
        <f t="shared" si="19"/>
        <v>254.850374064838</v>
      </c>
      <c r="AT34" s="8"/>
      <c r="AU34" s="1" t="s">
        <v>43</v>
      </c>
      <c r="AV34" s="5">
        <v>0.27515243902439046</v>
      </c>
      <c r="AW34" s="4">
        <v>999.38</v>
      </c>
      <c r="AX34" s="9">
        <f t="shared" si="20"/>
        <v>274.9818445121953</v>
      </c>
      <c r="AY34" s="8"/>
      <c r="AZ34" s="1" t="s">
        <v>41</v>
      </c>
      <c r="BA34" s="5">
        <v>0.18810148731408582</v>
      </c>
      <c r="BB34" s="4">
        <v>1383.25</v>
      </c>
      <c r="BC34" s="9">
        <f t="shared" si="21"/>
        <v>260.1913823272092</v>
      </c>
      <c r="BD34" s="8"/>
    </row>
    <row r="35" spans="1:56" ht="12.75">
      <c r="A35" s="1"/>
      <c r="B35" s="1"/>
      <c r="C35" s="6">
        <f>AVERAGE(C20:C34)</f>
        <v>0.54945560152692</v>
      </c>
      <c r="D35" s="7">
        <f>SUM(D20:D34)</f>
        <v>9079.160000000002</v>
      </c>
      <c r="E35" s="7">
        <f>SUM(E20:E34)</f>
        <v>5087.212029421122</v>
      </c>
      <c r="F35" s="6">
        <f>E35/D35</f>
        <v>0.5603174775443015</v>
      </c>
      <c r="G35" s="2"/>
      <c r="H35" s="6">
        <f>AVERAGE(H20:H34)</f>
        <v>0.1443841608022107</v>
      </c>
      <c r="I35" s="7">
        <f>SUM(I20:I34)</f>
        <v>8482.28</v>
      </c>
      <c r="J35" s="7">
        <f>SUM(J20:J34)</f>
        <v>583.2618829106741</v>
      </c>
      <c r="K35" s="6">
        <f>J35/I35</f>
        <v>0.06876239441643922</v>
      </c>
      <c r="L35" s="2"/>
      <c r="M35" s="6">
        <f>AVERAGE(M20:M34)</f>
        <v>0.11255900989387718</v>
      </c>
      <c r="N35" s="7">
        <f>SUM(N20:N34)</f>
        <v>9193.210000000001</v>
      </c>
      <c r="O35" s="7">
        <f>SUM(O20:O34)</f>
        <v>1301.5785723773486</v>
      </c>
      <c r="P35" s="6">
        <f>O35/N35</f>
        <v>0.14158042428894244</v>
      </c>
      <c r="Q35" s="2"/>
      <c r="R35" s="6">
        <f>AVERAGE(R20:R34)</f>
        <v>0.3953280835335092</v>
      </c>
      <c r="S35" s="7">
        <f>SUM(S20:S34)</f>
        <v>12059.249999999996</v>
      </c>
      <c r="T35" s="7">
        <f>SUM(T20:T34)</f>
        <v>5101.440285920863</v>
      </c>
      <c r="U35" s="6">
        <f>T35/S35</f>
        <v>0.4230313067496623</v>
      </c>
      <c r="V35" s="2"/>
      <c r="W35" s="6">
        <f>AVERAGE(W20:W34)</f>
        <v>0.6728595952830122</v>
      </c>
      <c r="X35" s="7">
        <f>SUM(X20:X34)</f>
        <v>17893.98</v>
      </c>
      <c r="Y35" s="7">
        <f>SUM(Y20:Y34)</f>
        <v>12198.696048392128</v>
      </c>
      <c r="Z35" s="6">
        <f>Y35/X35</f>
        <v>0.6817206707726358</v>
      </c>
      <c r="AA35" s="2"/>
      <c r="AB35" s="6">
        <f>AVERAGE(AB20:AB34)</f>
        <v>0.44522833603397455</v>
      </c>
      <c r="AC35" s="7">
        <f>SUM(AC20:AC34)</f>
        <v>23700.379999999997</v>
      </c>
      <c r="AD35" s="7">
        <f>SUM(AD20:AD34)</f>
        <v>9537.7787061418</v>
      </c>
      <c r="AE35" s="6">
        <f>AD35/AC35</f>
        <v>0.40243146760270515</v>
      </c>
      <c r="AF35" s="2"/>
      <c r="AG35" s="6">
        <f>AVERAGE(AG20:AG34)</f>
        <v>-0.08310089869998677</v>
      </c>
      <c r="AH35" s="7">
        <f>SUM(AH20:AH34)</f>
        <v>22324.86</v>
      </c>
      <c r="AI35" s="7">
        <f>SUM(AI20:AI34)</f>
        <v>-991.1938606523391</v>
      </c>
      <c r="AJ35" s="6">
        <f>AI35/AH35</f>
        <v>-0.044398659640075645</v>
      </c>
      <c r="AK35" s="2"/>
      <c r="AL35" s="6">
        <f>AVERAGE(AL20:AL34)</f>
        <v>0.02053049452695009</v>
      </c>
      <c r="AM35" s="7">
        <f>SUM(AM20:AM34)</f>
        <v>22057.12</v>
      </c>
      <c r="AN35" s="7">
        <f>SUM(AN20:AN34)</f>
        <v>84.92961348690675</v>
      </c>
      <c r="AO35" s="6">
        <f>AN35/AM35</f>
        <v>0.003850439834706741</v>
      </c>
      <c r="AP35" s="2"/>
      <c r="AQ35" s="6">
        <f>AVERAGE(AQ20:AQ34)</f>
        <v>0.04467975450103324</v>
      </c>
      <c r="AR35" s="7">
        <f>SUM(AR20:AR34)</f>
        <v>23843.13</v>
      </c>
      <c r="AS35" s="7">
        <f>SUM(AS20:AS34)</f>
        <v>1196.9085552250674</v>
      </c>
      <c r="AT35" s="6">
        <f>AS35/AR35</f>
        <v>0.050199305008405665</v>
      </c>
      <c r="AU35" s="2"/>
      <c r="AV35" s="6">
        <f>AVERAGE(AV20:AV34)</f>
        <v>0.12477144978224684</v>
      </c>
      <c r="AW35" s="7">
        <f>SUM(AW20:AW34)</f>
        <v>23305.980000000003</v>
      </c>
      <c r="AX35" s="7">
        <f>SUM(AX20:AX34)</f>
        <v>2538.9733356500387</v>
      </c>
      <c r="AY35" s="6">
        <f>AX35/AW35</f>
        <v>0.10894085276182501</v>
      </c>
      <c r="AZ35" s="2"/>
      <c r="BA35" s="6">
        <f>AVERAGE(BA20:BA34)</f>
        <v>0.42119822997472417</v>
      </c>
      <c r="BB35" s="7">
        <f>SUM(BB20:BB34)</f>
        <v>32201.59</v>
      </c>
      <c r="BC35" s="7">
        <f>SUM(BC20:BC34)</f>
        <v>12830.009214112612</v>
      </c>
      <c r="BD35" s="6">
        <f>BC35/BB35</f>
        <v>0.3984278172013435</v>
      </c>
    </row>
    <row r="36" spans="1:56" ht="12.75">
      <c r="A36" s="1"/>
      <c r="B36" s="1"/>
      <c r="C36" s="5"/>
      <c r="D36" s="5">
        <f>D35/D$89</f>
        <v>0.12570622837839748</v>
      </c>
      <c r="E36" s="4"/>
      <c r="F36" s="4"/>
      <c r="G36" s="1"/>
      <c r="H36" s="5"/>
      <c r="I36" s="5">
        <f>I35/I$89</f>
        <v>0.12525518683626508</v>
      </c>
      <c r="J36" s="4"/>
      <c r="K36" s="4"/>
      <c r="L36" s="1"/>
      <c r="M36" s="5"/>
      <c r="N36" s="5">
        <f>N35/N$89</f>
        <v>0.11437009431553931</v>
      </c>
      <c r="O36" s="4"/>
      <c r="P36" s="4"/>
      <c r="Q36" s="1"/>
      <c r="R36" s="5"/>
      <c r="S36" s="5">
        <f>S35/S$89</f>
        <v>0.10549031641890058</v>
      </c>
      <c r="T36" s="4"/>
      <c r="U36" s="4"/>
      <c r="V36" s="1"/>
      <c r="W36" s="5"/>
      <c r="X36" s="5">
        <f>X35/X$89</f>
        <v>0.11034074077728213</v>
      </c>
      <c r="Y36" s="4"/>
      <c r="Z36" s="4"/>
      <c r="AA36" s="1"/>
      <c r="AB36" s="5"/>
      <c r="AC36" s="5">
        <f>AC35/AC$89</f>
        <v>0.10439017514804884</v>
      </c>
      <c r="AD36" s="4"/>
      <c r="AE36" s="4"/>
      <c r="AF36" s="1"/>
      <c r="AG36" s="5"/>
      <c r="AH36" s="5">
        <f>AH35/AH$89</f>
        <v>0.07555242025616238</v>
      </c>
      <c r="AI36" s="4"/>
      <c r="AJ36" s="4"/>
      <c r="AK36" s="1"/>
      <c r="AL36" s="5"/>
      <c r="AM36" s="5">
        <f>AM35/AM$89</f>
        <v>0.07065854126159901</v>
      </c>
      <c r="AN36" s="4"/>
      <c r="AO36" s="4"/>
      <c r="AP36" s="1"/>
      <c r="AQ36" s="5"/>
      <c r="AR36" s="5">
        <f>AR35/AR$89</f>
        <v>0.08009265207754196</v>
      </c>
      <c r="AS36" s="4"/>
      <c r="AT36" s="4"/>
      <c r="AU36" s="1"/>
      <c r="AV36" s="5"/>
      <c r="AW36" s="5">
        <f>AW35/AW$89</f>
        <v>0.10430887412110994</v>
      </c>
      <c r="AX36" s="4"/>
      <c r="AY36" s="4"/>
      <c r="AZ36" s="1"/>
      <c r="BA36" s="5"/>
      <c r="BB36" s="5">
        <f>BB35/BB$89</f>
        <v>0.1091479423917133</v>
      </c>
      <c r="BC36" s="4"/>
      <c r="BD36" s="4"/>
    </row>
    <row r="37" spans="1:56" ht="12.75">
      <c r="A37" s="1">
        <v>1</v>
      </c>
      <c r="B37" s="1" t="s">
        <v>29</v>
      </c>
      <c r="C37" s="5">
        <v>1.8710247349823321</v>
      </c>
      <c r="D37" s="4">
        <v>319.68</v>
      </c>
      <c r="E37" s="9">
        <f>C37*D37</f>
        <v>598.1291872791519</v>
      </c>
      <c r="F37" s="8"/>
      <c r="G37" s="1" t="s">
        <v>42</v>
      </c>
      <c r="H37" s="5">
        <v>-0.07041484716157198</v>
      </c>
      <c r="I37" s="4">
        <v>338.02</v>
      </c>
      <c r="J37" s="9">
        <f>H37*I37</f>
        <v>-23.80162663755456</v>
      </c>
      <c r="K37" s="8"/>
      <c r="L37" s="1" t="s">
        <v>49</v>
      </c>
      <c r="M37" s="5">
        <v>-0.13453815261044166</v>
      </c>
      <c r="N37" s="4">
        <v>346.37</v>
      </c>
      <c r="O37" s="9">
        <f>M37*N37</f>
        <v>-46.59997991967868</v>
      </c>
      <c r="P37" s="8"/>
      <c r="Q37" s="1" t="s">
        <v>43</v>
      </c>
      <c r="R37" s="5">
        <v>-0.03488372093023262</v>
      </c>
      <c r="S37" s="4">
        <v>396.52</v>
      </c>
      <c r="T37" s="9">
        <f>R37*S37</f>
        <v>-13.832093023255839</v>
      </c>
      <c r="U37" s="8"/>
      <c r="V37" s="1" t="s">
        <v>48</v>
      </c>
      <c r="W37" s="5">
        <v>0.292736610418195</v>
      </c>
      <c r="X37" s="4">
        <v>551.73</v>
      </c>
      <c r="Y37" s="9">
        <f>W37*X37</f>
        <v>161.5115700660307</v>
      </c>
      <c r="Z37" s="8"/>
      <c r="AA37" s="1" t="s">
        <v>45</v>
      </c>
      <c r="AB37" s="5">
        <v>0.8691553185410914</v>
      </c>
      <c r="AC37" s="4">
        <v>960.03</v>
      </c>
      <c r="AD37" s="9">
        <f>AB37*AC37</f>
        <v>834.415180459004</v>
      </c>
      <c r="AE37" s="8"/>
      <c r="AF37" s="1" t="s">
        <v>39</v>
      </c>
      <c r="AG37" s="5">
        <v>-0.011307767944936153</v>
      </c>
      <c r="AH37" s="4">
        <v>756.33</v>
      </c>
      <c r="AI37" s="9">
        <f>AG37*AH37</f>
        <v>-8.552404129793562</v>
      </c>
      <c r="AJ37" s="8"/>
      <c r="AK37" s="1" t="s">
        <v>39</v>
      </c>
      <c r="AL37" s="5">
        <v>0.01044256588761816</v>
      </c>
      <c r="AM37" s="4">
        <v>752.15</v>
      </c>
      <c r="AN37" s="9">
        <f>AL37*AM37</f>
        <v>7.854375932371999</v>
      </c>
      <c r="AO37" s="8"/>
      <c r="AP37" s="1" t="s">
        <v>40</v>
      </c>
      <c r="AQ37" s="5">
        <v>0.1532526740312119</v>
      </c>
      <c r="AR37" s="4">
        <v>874.16</v>
      </c>
      <c r="AS37" s="9">
        <f>AQ37*AR37</f>
        <v>133.96735753112418</v>
      </c>
      <c r="AT37" s="8"/>
      <c r="AU37" s="1" t="s">
        <v>46</v>
      </c>
      <c r="AV37" s="5">
        <v>-0.2670396744659207</v>
      </c>
      <c r="AW37" s="4">
        <v>978.98</v>
      </c>
      <c r="AX37" s="9">
        <f>AV37*AW37</f>
        <v>-261.42650050864705</v>
      </c>
      <c r="AY37" s="8"/>
      <c r="AZ37" s="1" t="s">
        <v>42</v>
      </c>
      <c r="BA37" s="5">
        <v>0.4065495207667731</v>
      </c>
      <c r="BB37" s="4">
        <v>1326.97</v>
      </c>
      <c r="BC37" s="9">
        <f>BA37*BB37</f>
        <v>539.4790175718849</v>
      </c>
      <c r="BD37" s="8"/>
    </row>
    <row r="38" spans="1:56" ht="12.75">
      <c r="A38" s="1">
        <v>2</v>
      </c>
      <c r="B38" s="1" t="s">
        <v>59</v>
      </c>
      <c r="C38" s="5">
        <v>1.4965986394557826</v>
      </c>
      <c r="D38" s="4">
        <v>316.5</v>
      </c>
      <c r="E38" s="9">
        <f aca="true" t="shared" si="22" ref="E38:E51">C38*D38</f>
        <v>473.67346938775523</v>
      </c>
      <c r="F38" s="8"/>
      <c r="G38" s="1" t="s">
        <v>53</v>
      </c>
      <c r="H38" s="5">
        <v>-0.0208193418401611</v>
      </c>
      <c r="I38" s="4">
        <v>322.49</v>
      </c>
      <c r="J38" s="9">
        <f aca="true" t="shared" si="23" ref="J38:J51">H38*I38</f>
        <v>-6.714029550033553</v>
      </c>
      <c r="K38" s="8"/>
      <c r="L38" s="1" t="s">
        <v>45</v>
      </c>
      <c r="M38" s="5">
        <v>-0.16244725738396637</v>
      </c>
      <c r="N38" s="4">
        <v>306.1</v>
      </c>
      <c r="O38" s="9">
        <f aca="true" t="shared" si="24" ref="O38:O51">M38*N38</f>
        <v>-49.725105485232106</v>
      </c>
      <c r="P38" s="8"/>
      <c r="Q38" s="1" t="s">
        <v>45</v>
      </c>
      <c r="R38" s="5">
        <v>0.3326736236056138</v>
      </c>
      <c r="S38" s="4">
        <v>382.62</v>
      </c>
      <c r="T38" s="9">
        <f aca="true" t="shared" si="25" ref="T38:T51">R38*S38</f>
        <v>127.28758186397995</v>
      </c>
      <c r="U38" s="8"/>
      <c r="V38" s="1" t="s">
        <v>56</v>
      </c>
      <c r="W38" s="5">
        <v>1.737704918032787</v>
      </c>
      <c r="X38" s="4">
        <v>547.85</v>
      </c>
      <c r="Y38" s="9">
        <f aca="true" t="shared" si="26" ref="Y38:Y51">W38*X38</f>
        <v>952.0016393442625</v>
      </c>
      <c r="Z38" s="8"/>
      <c r="AA38" s="1" t="s">
        <v>51</v>
      </c>
      <c r="AB38" s="5">
        <v>0.5925218166762212</v>
      </c>
      <c r="AC38" s="4">
        <v>847.59</v>
      </c>
      <c r="AD38" s="9">
        <f aca="true" t="shared" si="27" ref="AD38:AD51">AB38*AC38</f>
        <v>502.2155665965983</v>
      </c>
      <c r="AE38" s="8"/>
      <c r="AF38" s="1" t="s">
        <v>43</v>
      </c>
      <c r="AG38" s="5">
        <v>-0.22143099355713802</v>
      </c>
      <c r="AH38" s="4">
        <v>737.71</v>
      </c>
      <c r="AI38" s="9">
        <f aca="true" t="shared" si="28" ref="AI38:AI51">AG38*AH38</f>
        <v>-163.3518582570363</v>
      </c>
      <c r="AJ38" s="8"/>
      <c r="AK38" s="1" t="s">
        <v>48</v>
      </c>
      <c r="AL38" s="5">
        <v>0.37250427837991995</v>
      </c>
      <c r="AM38" s="4">
        <v>720</v>
      </c>
      <c r="AN38" s="9">
        <f aca="true" t="shared" si="29" ref="AN38:AN51">AL38*AM38</f>
        <v>268.20308043354237</v>
      </c>
      <c r="AO38" s="8"/>
      <c r="AP38" s="1" t="s">
        <v>42</v>
      </c>
      <c r="AQ38" s="5">
        <v>0.022138013562026382</v>
      </c>
      <c r="AR38" s="4">
        <v>823.22</v>
      </c>
      <c r="AS38" s="9">
        <f aca="true" t="shared" si="30" ref="AS38:AS51">AQ38*AR38</f>
        <v>18.224455524531358</v>
      </c>
      <c r="AT38" s="8"/>
      <c r="AU38" s="1" t="s">
        <v>42</v>
      </c>
      <c r="AV38" s="5">
        <v>0.22146341463414632</v>
      </c>
      <c r="AW38" s="4">
        <v>968.24</v>
      </c>
      <c r="AX38" s="9">
        <f aca="true" t="shared" si="31" ref="AX38:AX51">AV38*AW38</f>
        <v>214.42973658536584</v>
      </c>
      <c r="AY38" s="8"/>
      <c r="AZ38" s="1" t="s">
        <v>43</v>
      </c>
      <c r="BA38" s="5">
        <v>0.3496712492528391</v>
      </c>
      <c r="BB38" s="4">
        <v>1308.39</v>
      </c>
      <c r="BC38" s="9">
        <f aca="true" t="shared" si="32" ref="BC38:BC51">BA38*BB38</f>
        <v>457.50636580992216</v>
      </c>
      <c r="BD38" s="8"/>
    </row>
    <row r="39" spans="1:56" ht="12.75">
      <c r="A39" s="1">
        <v>3</v>
      </c>
      <c r="B39" s="1" t="s">
        <v>49</v>
      </c>
      <c r="C39" s="5">
        <v>1.1390134529147984</v>
      </c>
      <c r="D39" s="4">
        <v>281.63</v>
      </c>
      <c r="E39" s="9">
        <f t="shared" si="22"/>
        <v>320.7803587443947</v>
      </c>
      <c r="F39" s="8"/>
      <c r="G39" s="1" t="s">
        <v>29</v>
      </c>
      <c r="H39" s="5">
        <v>-0.07507692307692304</v>
      </c>
      <c r="I39" s="4">
        <v>291.45</v>
      </c>
      <c r="J39" s="9">
        <f t="shared" si="23"/>
        <v>-21.88116923076922</v>
      </c>
      <c r="K39" s="8"/>
      <c r="L39" s="1" t="s">
        <v>51</v>
      </c>
      <c r="M39" s="5">
        <v>0.15422668412629137</v>
      </c>
      <c r="N39" s="4">
        <v>289.79</v>
      </c>
      <c r="O39" s="9">
        <f t="shared" si="24"/>
        <v>44.69335079295798</v>
      </c>
      <c r="P39" s="8"/>
      <c r="Q39" s="1" t="s">
        <v>51</v>
      </c>
      <c r="R39" s="5">
        <v>0.23301399218454555</v>
      </c>
      <c r="S39" s="4">
        <v>344.83</v>
      </c>
      <c r="T39" s="9">
        <f t="shared" si="25"/>
        <v>80.35021492499683</v>
      </c>
      <c r="U39" s="8"/>
      <c r="V39" s="1" t="s">
        <v>51</v>
      </c>
      <c r="W39" s="5">
        <v>0.6049685631038186</v>
      </c>
      <c r="X39" s="4">
        <v>539.94</v>
      </c>
      <c r="Y39" s="9">
        <f t="shared" si="26"/>
        <v>326.64672596227587</v>
      </c>
      <c r="Z39" s="8"/>
      <c r="AA39" s="1" t="s">
        <v>38</v>
      </c>
      <c r="AB39" s="5">
        <v>0.0305878017320802</v>
      </c>
      <c r="AC39" s="4">
        <v>841.03</v>
      </c>
      <c r="AD39" s="9">
        <f t="shared" si="27"/>
        <v>25.72525889073141</v>
      </c>
      <c r="AE39" s="8"/>
      <c r="AF39" s="1" t="s">
        <v>42</v>
      </c>
      <c r="AG39" s="5">
        <v>-0.22310326184898177</v>
      </c>
      <c r="AH39" s="4">
        <v>735.99</v>
      </c>
      <c r="AI39" s="9">
        <f t="shared" si="28"/>
        <v>-164.2017696882321</v>
      </c>
      <c r="AJ39" s="8"/>
      <c r="AK39" s="1" t="s">
        <v>45</v>
      </c>
      <c r="AL39" s="5">
        <v>-0.30916875830503465</v>
      </c>
      <c r="AM39" s="4">
        <v>659.77</v>
      </c>
      <c r="AN39" s="9">
        <f t="shared" si="29"/>
        <v>-203.9802716669127</v>
      </c>
      <c r="AO39" s="8"/>
      <c r="AP39" s="1" t="s">
        <v>38</v>
      </c>
      <c r="AQ39" s="5">
        <v>0.3335574983187626</v>
      </c>
      <c r="AR39" s="4">
        <v>814.84</v>
      </c>
      <c r="AS39" s="9">
        <f t="shared" si="30"/>
        <v>271.7959919300605</v>
      </c>
      <c r="AT39" s="8"/>
      <c r="AU39" s="1" t="s">
        <v>37</v>
      </c>
      <c r="AV39" s="5">
        <v>-0.313855843247026</v>
      </c>
      <c r="AW39" s="4">
        <v>958.4</v>
      </c>
      <c r="AX39" s="9">
        <f t="shared" si="31"/>
        <v>-300.7994401679497</v>
      </c>
      <c r="AY39" s="8"/>
      <c r="AZ39" s="1" t="s">
        <v>44</v>
      </c>
      <c r="BA39" s="5">
        <v>0.13731825525040398</v>
      </c>
      <c r="BB39" s="4">
        <v>1271.38</v>
      </c>
      <c r="BC39" s="9">
        <f t="shared" si="32"/>
        <v>174.58368336025862</v>
      </c>
      <c r="BD39" s="8"/>
    </row>
    <row r="40" spans="1:56" ht="12.75">
      <c r="A40" s="1">
        <v>4</v>
      </c>
      <c r="B40" s="1" t="s">
        <v>51</v>
      </c>
      <c r="C40" s="5">
        <v>0.46293357515302636</v>
      </c>
      <c r="D40" s="4">
        <v>255.62</v>
      </c>
      <c r="E40" s="9">
        <f t="shared" si="22"/>
        <v>118.3350804806166</v>
      </c>
      <c r="F40" s="8"/>
      <c r="G40" s="1" t="s">
        <v>59</v>
      </c>
      <c r="H40" s="5">
        <v>-0.1066076294277929</v>
      </c>
      <c r="I40" s="4">
        <v>279.47</v>
      </c>
      <c r="J40" s="9">
        <f t="shared" si="23"/>
        <v>-29.793634196185284</v>
      </c>
      <c r="K40" s="8"/>
      <c r="L40" s="1" t="s">
        <v>58</v>
      </c>
      <c r="M40" s="5">
        <v>-0.3510204081632653</v>
      </c>
      <c r="N40" s="4">
        <v>251.31</v>
      </c>
      <c r="O40" s="9">
        <f t="shared" si="24"/>
        <v>-88.2149387755102</v>
      </c>
      <c r="P40" s="8"/>
      <c r="Q40" s="1" t="s">
        <v>40</v>
      </c>
      <c r="R40" s="5">
        <v>0.5476870359794404</v>
      </c>
      <c r="S40" s="4">
        <v>336.56</v>
      </c>
      <c r="T40" s="9">
        <f t="shared" si="25"/>
        <v>184.32954882924045</v>
      </c>
      <c r="U40" s="8"/>
      <c r="V40" s="1" t="s">
        <v>59</v>
      </c>
      <c r="W40" s="5">
        <v>1.0344427244582048</v>
      </c>
      <c r="X40" s="4">
        <v>534.6</v>
      </c>
      <c r="Y40" s="9">
        <f t="shared" si="26"/>
        <v>553.0130804953563</v>
      </c>
      <c r="Z40" s="8"/>
      <c r="AA40" s="1" t="s">
        <v>39</v>
      </c>
      <c r="AB40" s="5">
        <v>0.23198061780738954</v>
      </c>
      <c r="AC40" s="4">
        <v>774.76</v>
      </c>
      <c r="AD40" s="9">
        <f t="shared" si="27"/>
        <v>179.7293034524531</v>
      </c>
      <c r="AE40" s="8"/>
      <c r="AF40" s="1" t="s">
        <v>40</v>
      </c>
      <c r="AG40" s="5">
        <v>-0.010874111250522733</v>
      </c>
      <c r="AH40" s="4">
        <v>655.6</v>
      </c>
      <c r="AI40" s="9">
        <f t="shared" si="28"/>
        <v>-7.129067335842704</v>
      </c>
      <c r="AJ40" s="8"/>
      <c r="AK40" s="1" t="s">
        <v>43</v>
      </c>
      <c r="AL40" s="5">
        <v>-0.09494773519163757</v>
      </c>
      <c r="AM40" s="4">
        <v>656.98</v>
      </c>
      <c r="AN40" s="9">
        <f t="shared" si="29"/>
        <v>-62.378763066202055</v>
      </c>
      <c r="AO40" s="8"/>
      <c r="AP40" s="1" t="s">
        <v>43</v>
      </c>
      <c r="AQ40" s="5">
        <v>0.2627526467757457</v>
      </c>
      <c r="AR40" s="4">
        <v>804.52</v>
      </c>
      <c r="AS40" s="9">
        <f t="shared" si="30"/>
        <v>211.38975938402294</v>
      </c>
      <c r="AT40" s="8"/>
      <c r="AU40" s="1" t="s">
        <v>45</v>
      </c>
      <c r="AV40" s="5">
        <v>0.43368336566115984</v>
      </c>
      <c r="AW40" s="4">
        <v>951</v>
      </c>
      <c r="AX40" s="9">
        <f t="shared" si="31"/>
        <v>412.432880743763</v>
      </c>
      <c r="AY40" s="8"/>
      <c r="AZ40" s="1" t="s">
        <v>45</v>
      </c>
      <c r="BA40" s="5">
        <v>0.22253324002799157</v>
      </c>
      <c r="BB40" s="4">
        <v>1133.89</v>
      </c>
      <c r="BC40" s="9">
        <f t="shared" si="32"/>
        <v>252.32821553533938</v>
      </c>
      <c r="BD40" s="8"/>
    </row>
    <row r="41" spans="1:56" ht="12.75">
      <c r="A41" s="1">
        <v>5</v>
      </c>
      <c r="B41" s="1" t="s">
        <v>56</v>
      </c>
      <c r="C41" s="5">
        <v>0.3875598086124403</v>
      </c>
      <c r="D41" s="4">
        <v>228.24</v>
      </c>
      <c r="E41" s="9">
        <f t="shared" si="22"/>
        <v>88.45665071770338</v>
      </c>
      <c r="F41" s="8"/>
      <c r="G41" s="1" t="s">
        <v>51</v>
      </c>
      <c r="H41" s="5">
        <v>0.06508600650860075</v>
      </c>
      <c r="I41" s="4">
        <v>261.36</v>
      </c>
      <c r="J41" s="9">
        <f t="shared" si="23"/>
        <v>17.010878661087894</v>
      </c>
      <c r="K41" s="8"/>
      <c r="L41" s="1" t="s">
        <v>40</v>
      </c>
      <c r="M41" s="5">
        <v>0.2126038781163433</v>
      </c>
      <c r="N41" s="4">
        <v>225.7</v>
      </c>
      <c r="O41" s="9">
        <f t="shared" si="24"/>
        <v>47.98469529085868</v>
      </c>
      <c r="P41" s="8"/>
      <c r="Q41" s="1" t="s">
        <v>49</v>
      </c>
      <c r="R41" s="5">
        <v>-0.05568445475638051</v>
      </c>
      <c r="S41" s="4">
        <v>319.61</v>
      </c>
      <c r="T41" s="9">
        <f t="shared" si="25"/>
        <v>-17.797308584686775</v>
      </c>
      <c r="U41" s="8"/>
      <c r="V41" s="1" t="s">
        <v>49</v>
      </c>
      <c r="W41" s="5">
        <v>0.737100737100737</v>
      </c>
      <c r="X41" s="4">
        <v>531.25</v>
      </c>
      <c r="Y41" s="9">
        <f t="shared" si="26"/>
        <v>391.5847665847665</v>
      </c>
      <c r="Z41" s="8"/>
      <c r="AA41" s="1" t="s">
        <v>40</v>
      </c>
      <c r="AB41" s="5">
        <v>0.3184449958643507</v>
      </c>
      <c r="AC41" s="4">
        <v>675.81</v>
      </c>
      <c r="AD41" s="9">
        <f t="shared" si="27"/>
        <v>215.20831265508684</v>
      </c>
      <c r="AE41" s="8"/>
      <c r="AF41" s="1" t="s">
        <v>51</v>
      </c>
      <c r="AG41" s="5">
        <v>-0.21749130034798614</v>
      </c>
      <c r="AH41" s="4">
        <v>650.89</v>
      </c>
      <c r="AI41" s="9">
        <f t="shared" si="28"/>
        <v>-141.5629124835007</v>
      </c>
      <c r="AJ41" s="8"/>
      <c r="AK41" s="1" t="s">
        <v>38</v>
      </c>
      <c r="AL41" s="5">
        <v>-0.14162016548008471</v>
      </c>
      <c r="AM41" s="4">
        <v>627.75</v>
      </c>
      <c r="AN41" s="9">
        <f t="shared" si="29"/>
        <v>-88.90205888012318</v>
      </c>
      <c r="AO41" s="8"/>
      <c r="AP41" s="1" t="s">
        <v>39</v>
      </c>
      <c r="AQ41" s="5">
        <v>0.02706692913385833</v>
      </c>
      <c r="AR41" s="4">
        <v>760.5</v>
      </c>
      <c r="AS41" s="9">
        <f t="shared" si="30"/>
        <v>20.58439960629926</v>
      </c>
      <c r="AT41" s="8"/>
      <c r="AU41" s="1" t="s">
        <v>47</v>
      </c>
      <c r="AV41" s="5">
        <v>0.2576138586197263</v>
      </c>
      <c r="AW41" s="4">
        <v>727.25</v>
      </c>
      <c r="AX41" s="9">
        <f t="shared" si="31"/>
        <v>187.34967868119594</v>
      </c>
      <c r="AY41" s="8"/>
      <c r="AZ41" s="1" t="s">
        <v>46</v>
      </c>
      <c r="BA41" s="5">
        <v>0.11242192921582239</v>
      </c>
      <c r="BB41" s="4">
        <v>1088.95</v>
      </c>
      <c r="BC41" s="9">
        <f t="shared" si="32"/>
        <v>122.4218598195698</v>
      </c>
      <c r="BD41" s="8"/>
    </row>
    <row r="42" spans="1:56" ht="12.75">
      <c r="A42" s="1">
        <v>6</v>
      </c>
      <c r="B42" s="1" t="s">
        <v>40</v>
      </c>
      <c r="C42" s="5">
        <v>0.5859459459459457</v>
      </c>
      <c r="D42" s="4">
        <v>205.78</v>
      </c>
      <c r="E42" s="9">
        <f t="shared" si="22"/>
        <v>120.57595675675671</v>
      </c>
      <c r="F42" s="8"/>
      <c r="G42" s="1" t="s">
        <v>56</v>
      </c>
      <c r="H42" s="5">
        <v>0.022413793103448265</v>
      </c>
      <c r="I42" s="4">
        <v>230.21</v>
      </c>
      <c r="J42" s="9">
        <f t="shared" si="23"/>
        <v>5.1598793103448255</v>
      </c>
      <c r="K42" s="8"/>
      <c r="L42" s="1" t="s">
        <v>46</v>
      </c>
      <c r="M42" s="5">
        <v>0.055421686746987886</v>
      </c>
      <c r="N42" s="4">
        <v>221.75</v>
      </c>
      <c r="O42" s="9">
        <f t="shared" si="24"/>
        <v>12.289759036144563</v>
      </c>
      <c r="P42" s="8"/>
      <c r="Q42" s="1" t="s">
        <v>29</v>
      </c>
      <c r="R42" s="5">
        <v>0.5211902614968438</v>
      </c>
      <c r="S42" s="4">
        <v>313.73</v>
      </c>
      <c r="T42" s="9">
        <f t="shared" si="25"/>
        <v>163.5130207394048</v>
      </c>
      <c r="U42" s="8"/>
      <c r="V42" s="1" t="s">
        <v>40</v>
      </c>
      <c r="W42" s="5">
        <v>0.3383763837638376</v>
      </c>
      <c r="X42" s="4">
        <v>524.57</v>
      </c>
      <c r="Y42" s="9">
        <f t="shared" si="26"/>
        <v>177.5020996309963</v>
      </c>
      <c r="Z42" s="8"/>
      <c r="AA42" s="1" t="s">
        <v>59</v>
      </c>
      <c r="AB42" s="5">
        <v>0.2678333650370932</v>
      </c>
      <c r="AC42" s="4">
        <v>673.59</v>
      </c>
      <c r="AD42" s="9">
        <f t="shared" si="27"/>
        <v>180.40987635533563</v>
      </c>
      <c r="AE42" s="8"/>
      <c r="AF42" s="1" t="s">
        <v>48</v>
      </c>
      <c r="AG42" s="5">
        <v>-0.09265010351966863</v>
      </c>
      <c r="AH42" s="4">
        <v>533.4</v>
      </c>
      <c r="AI42" s="9">
        <f t="shared" si="28"/>
        <v>-49.419565217391245</v>
      </c>
      <c r="AJ42" s="8"/>
      <c r="AK42" s="1" t="s">
        <v>47</v>
      </c>
      <c r="AL42" s="5">
        <v>0.05790838375108032</v>
      </c>
      <c r="AM42" s="4">
        <v>485.85</v>
      </c>
      <c r="AN42" s="9">
        <f t="shared" si="29"/>
        <v>28.134788245462374</v>
      </c>
      <c r="AO42" s="8"/>
      <c r="AP42" s="1" t="s">
        <v>45</v>
      </c>
      <c r="AQ42" s="5">
        <v>0.06511362826814837</v>
      </c>
      <c r="AR42" s="4">
        <v>680.61</v>
      </c>
      <c r="AS42" s="9">
        <f t="shared" si="30"/>
        <v>44.31698653558446</v>
      </c>
      <c r="AT42" s="8"/>
      <c r="AU42" s="1" t="s">
        <v>39</v>
      </c>
      <c r="AV42" s="5">
        <v>-0.18926689027311927</v>
      </c>
      <c r="AW42" s="4">
        <v>606.73</v>
      </c>
      <c r="AX42" s="9">
        <f t="shared" si="31"/>
        <v>-114.83390033540965</v>
      </c>
      <c r="AY42" s="8"/>
      <c r="AZ42" s="1" t="s">
        <v>47</v>
      </c>
      <c r="BA42" s="5">
        <v>0.4152410575427683</v>
      </c>
      <c r="BB42" s="4">
        <v>1001.56</v>
      </c>
      <c r="BC42" s="9">
        <f t="shared" si="32"/>
        <v>415.888833592535</v>
      </c>
      <c r="BD42" s="8"/>
    </row>
    <row r="43" spans="1:56" ht="12.75">
      <c r="A43" s="1">
        <v>7</v>
      </c>
      <c r="B43" s="1" t="s">
        <v>46</v>
      </c>
      <c r="C43" s="5">
        <v>0.07645259938837912</v>
      </c>
      <c r="D43" s="4">
        <v>184.26</v>
      </c>
      <c r="E43" s="9">
        <f t="shared" si="22"/>
        <v>14.087155963302735</v>
      </c>
      <c r="F43" s="8"/>
      <c r="G43" s="1" t="s">
        <v>46</v>
      </c>
      <c r="H43" s="5">
        <v>0.1789772727272727</v>
      </c>
      <c r="I43" s="4">
        <v>213.83</v>
      </c>
      <c r="J43" s="9">
        <f t="shared" si="23"/>
        <v>38.27071022727272</v>
      </c>
      <c r="K43" s="8"/>
      <c r="L43" s="1" t="s">
        <v>48</v>
      </c>
      <c r="M43" s="5">
        <v>0.2476547842401502</v>
      </c>
      <c r="N43" s="4">
        <v>217.09</v>
      </c>
      <c r="O43" s="9">
        <f t="shared" si="24"/>
        <v>53.76337711069421</v>
      </c>
      <c r="P43" s="8"/>
      <c r="Q43" s="1" t="s">
        <v>59</v>
      </c>
      <c r="R43" s="5">
        <v>0.34233766233766216</v>
      </c>
      <c r="S43" s="4">
        <v>265.55</v>
      </c>
      <c r="T43" s="9">
        <f t="shared" si="25"/>
        <v>90.9077662337662</v>
      </c>
      <c r="U43" s="8"/>
      <c r="V43" s="1" t="s">
        <v>45</v>
      </c>
      <c r="W43" s="5">
        <v>0.41771297421358144</v>
      </c>
      <c r="X43" s="4">
        <v>524.54</v>
      </c>
      <c r="Y43" s="9">
        <f t="shared" si="26"/>
        <v>219.107163493992</v>
      </c>
      <c r="Z43" s="8"/>
      <c r="AA43" s="1" t="s">
        <v>48</v>
      </c>
      <c r="AB43" s="5">
        <v>0.09648127128263329</v>
      </c>
      <c r="AC43" s="4">
        <v>596.8</v>
      </c>
      <c r="AD43" s="9">
        <f t="shared" si="27"/>
        <v>57.58002270147554</v>
      </c>
      <c r="AE43" s="8"/>
      <c r="AF43" s="1" t="s">
        <v>54</v>
      </c>
      <c r="AG43" s="5">
        <v>-0.386513729579423</v>
      </c>
      <c r="AH43" s="4">
        <v>528.31</v>
      </c>
      <c r="AI43" s="9">
        <f t="shared" si="28"/>
        <v>-204.19906847410493</v>
      </c>
      <c r="AJ43" s="8"/>
      <c r="AK43" s="1" t="s">
        <v>51</v>
      </c>
      <c r="AL43" s="5">
        <v>-0.13808878779359512</v>
      </c>
      <c r="AM43" s="4">
        <v>481.23</v>
      </c>
      <c r="AN43" s="9">
        <f t="shared" si="29"/>
        <v>-66.45246734991179</v>
      </c>
      <c r="AO43" s="8"/>
      <c r="AP43" s="1" t="s">
        <v>47</v>
      </c>
      <c r="AQ43" s="5">
        <v>-0.025326797385620936</v>
      </c>
      <c r="AR43" s="4">
        <v>592</v>
      </c>
      <c r="AS43" s="9">
        <f t="shared" si="30"/>
        <v>-14.993464052287594</v>
      </c>
      <c r="AT43" s="8"/>
      <c r="AU43" s="1" t="s">
        <v>48</v>
      </c>
      <c r="AV43" s="5">
        <v>-0.3505355404089582</v>
      </c>
      <c r="AW43" s="4">
        <v>598.61</v>
      </c>
      <c r="AX43" s="9">
        <f t="shared" si="31"/>
        <v>-209.83407984420646</v>
      </c>
      <c r="AY43" s="8"/>
      <c r="AZ43" s="1" t="s">
        <v>48</v>
      </c>
      <c r="BA43" s="5">
        <v>0.3493253373313343</v>
      </c>
      <c r="BB43" s="4">
        <v>796.08</v>
      </c>
      <c r="BC43" s="9">
        <f t="shared" si="32"/>
        <v>278.0909145427286</v>
      </c>
      <c r="BD43" s="8"/>
    </row>
    <row r="44" spans="1:56" ht="12.75">
      <c r="A44" s="1">
        <v>8</v>
      </c>
      <c r="B44" s="1" t="s">
        <v>55</v>
      </c>
      <c r="C44" s="5">
        <v>0.5809176425417548</v>
      </c>
      <c r="D44" s="4">
        <v>182.16</v>
      </c>
      <c r="E44" s="9">
        <f t="shared" si="22"/>
        <v>105.81995776540606</v>
      </c>
      <c r="F44" s="8"/>
      <c r="G44" s="1" t="s">
        <v>40</v>
      </c>
      <c r="H44" s="5">
        <v>-0.015678254942058545</v>
      </c>
      <c r="I44" s="4">
        <v>194.5</v>
      </c>
      <c r="J44" s="9">
        <f t="shared" si="23"/>
        <v>-3.049420586230387</v>
      </c>
      <c r="K44" s="8"/>
      <c r="L44" s="1" t="s">
        <v>29</v>
      </c>
      <c r="M44" s="5">
        <v>-0.262142381902861</v>
      </c>
      <c r="N44" s="4">
        <v>210.83</v>
      </c>
      <c r="O44" s="9">
        <f t="shared" si="24"/>
        <v>-55.267478376580186</v>
      </c>
      <c r="P44" s="8"/>
      <c r="Q44" s="1" t="s">
        <v>55</v>
      </c>
      <c r="R44" s="5">
        <v>0.2422604422604422</v>
      </c>
      <c r="S44" s="4">
        <v>250.74</v>
      </c>
      <c r="T44" s="9">
        <f t="shared" si="25"/>
        <v>60.744383292383276</v>
      </c>
      <c r="U44" s="8"/>
      <c r="V44" s="1" t="s">
        <v>77</v>
      </c>
      <c r="W44" s="5">
        <v>-0.0678733031674208</v>
      </c>
      <c r="X44" s="4">
        <v>507.98</v>
      </c>
      <c r="Y44" s="9">
        <f t="shared" si="26"/>
        <v>-34.47828054298642</v>
      </c>
      <c r="Z44" s="8"/>
      <c r="AA44" s="1" t="s">
        <v>47</v>
      </c>
      <c r="AB44" s="5">
        <v>0.531156381066507</v>
      </c>
      <c r="AC44" s="4">
        <v>548.18</v>
      </c>
      <c r="AD44" s="9">
        <f t="shared" si="27"/>
        <v>291.16930497303775</v>
      </c>
      <c r="AE44" s="8"/>
      <c r="AF44" s="1" t="s">
        <v>53</v>
      </c>
      <c r="AG44" s="5">
        <v>0.04156429156429153</v>
      </c>
      <c r="AH44" s="4">
        <v>492.81</v>
      </c>
      <c r="AI44" s="9">
        <f t="shared" si="28"/>
        <v>20.48329852579851</v>
      </c>
      <c r="AJ44" s="8"/>
      <c r="AK44" s="1" t="s">
        <v>53</v>
      </c>
      <c r="AL44" s="5">
        <v>-0.2712797326518577</v>
      </c>
      <c r="AM44" s="4">
        <v>465.19</v>
      </c>
      <c r="AN44" s="9">
        <f t="shared" si="29"/>
        <v>-126.19661883231767</v>
      </c>
      <c r="AO44" s="8"/>
      <c r="AP44" s="1" t="s">
        <v>53</v>
      </c>
      <c r="AQ44" s="5">
        <v>0.34340437011060154</v>
      </c>
      <c r="AR44" s="4">
        <v>564.11</v>
      </c>
      <c r="AS44" s="9">
        <f t="shared" si="30"/>
        <v>193.71783922309143</v>
      </c>
      <c r="AT44" s="8"/>
      <c r="AU44" s="1" t="s">
        <v>53</v>
      </c>
      <c r="AV44" s="5">
        <v>0.2160642570281126</v>
      </c>
      <c r="AW44" s="4">
        <v>558.22</v>
      </c>
      <c r="AX44" s="9">
        <f t="shared" si="31"/>
        <v>120.61138955823303</v>
      </c>
      <c r="AY44" s="8"/>
      <c r="AZ44" s="1" t="s">
        <v>49</v>
      </c>
      <c r="BA44" s="5">
        <v>0.2783964365256124</v>
      </c>
      <c r="BB44" s="4">
        <v>691.48</v>
      </c>
      <c r="BC44" s="9">
        <f t="shared" si="32"/>
        <v>192.50556792873047</v>
      </c>
      <c r="BD44" s="8"/>
    </row>
    <row r="45" spans="1:56" ht="12.75">
      <c r="A45" s="1">
        <v>9</v>
      </c>
      <c r="B45" s="1" t="s">
        <v>69</v>
      </c>
      <c r="C45" s="5">
        <v>1.4845360824742273</v>
      </c>
      <c r="D45" s="4">
        <v>178.08</v>
      </c>
      <c r="E45" s="9">
        <f t="shared" si="22"/>
        <v>264.3661855670104</v>
      </c>
      <c r="F45" s="8"/>
      <c r="G45" s="1" t="s">
        <v>55</v>
      </c>
      <c r="H45" s="5">
        <v>0.0757741347905283</v>
      </c>
      <c r="I45" s="4">
        <v>188.37</v>
      </c>
      <c r="J45" s="9">
        <f t="shared" si="23"/>
        <v>14.273573770491817</v>
      </c>
      <c r="K45" s="8"/>
      <c r="L45" s="1" t="s">
        <v>55</v>
      </c>
      <c r="M45" s="5">
        <v>0.14854949768596915</v>
      </c>
      <c r="N45" s="4">
        <v>208.49</v>
      </c>
      <c r="O45" s="9">
        <f t="shared" si="24"/>
        <v>30.97108477254771</v>
      </c>
      <c r="P45" s="8"/>
      <c r="Q45" s="1" t="s">
        <v>71</v>
      </c>
      <c r="R45" s="5">
        <v>1.0955882352941178</v>
      </c>
      <c r="S45" s="4">
        <v>249.52</v>
      </c>
      <c r="T45" s="9">
        <f t="shared" si="25"/>
        <v>273.3711764705883</v>
      </c>
      <c r="U45" s="8"/>
      <c r="V45" s="1" t="s">
        <v>37</v>
      </c>
      <c r="W45" s="5">
        <v>4.449541284403669</v>
      </c>
      <c r="X45" s="4">
        <v>447.21</v>
      </c>
      <c r="Y45" s="9">
        <f t="shared" si="26"/>
        <v>1989.8793577981646</v>
      </c>
      <c r="Z45" s="8"/>
      <c r="AA45" s="1" t="s">
        <v>56</v>
      </c>
      <c r="AB45" s="5">
        <v>-0.04856952761144384</v>
      </c>
      <c r="AC45" s="4">
        <v>517.94</v>
      </c>
      <c r="AD45" s="9">
        <f t="shared" si="27"/>
        <v>-25.156101131071225</v>
      </c>
      <c r="AE45" s="8"/>
      <c r="AF45" s="1" t="s">
        <v>55</v>
      </c>
      <c r="AG45" s="5">
        <v>-0.011481229700128437</v>
      </c>
      <c r="AH45" s="4">
        <v>486.86</v>
      </c>
      <c r="AI45" s="9">
        <f t="shared" si="28"/>
        <v>-5.589751491804531</v>
      </c>
      <c r="AJ45" s="8"/>
      <c r="AK45" s="1" t="s">
        <v>76</v>
      </c>
      <c r="AL45" s="5">
        <v>0.34908700322234165</v>
      </c>
      <c r="AM45" s="4">
        <v>463.83</v>
      </c>
      <c r="AN45" s="9">
        <f t="shared" si="29"/>
        <v>161.9170247046187</v>
      </c>
      <c r="AO45" s="8"/>
      <c r="AP45" s="1" t="s">
        <v>50</v>
      </c>
      <c r="AQ45" s="5">
        <v>0.24705593719332675</v>
      </c>
      <c r="AR45" s="4">
        <v>559.51</v>
      </c>
      <c r="AS45" s="9">
        <f t="shared" si="30"/>
        <v>138.23026741903826</v>
      </c>
      <c r="AT45" s="8"/>
      <c r="AU45" s="1" t="s">
        <v>50</v>
      </c>
      <c r="AV45" s="5">
        <v>-0.12728703521542395</v>
      </c>
      <c r="AW45" s="4">
        <v>513.47</v>
      </c>
      <c r="AX45" s="9">
        <f t="shared" si="31"/>
        <v>-65.35807397206374</v>
      </c>
      <c r="AY45" s="8"/>
      <c r="AZ45" s="1" t="s">
        <v>50</v>
      </c>
      <c r="BA45" s="5">
        <v>0.23286744815148763</v>
      </c>
      <c r="BB45" s="4">
        <v>619.65</v>
      </c>
      <c r="BC45" s="9">
        <f t="shared" si="32"/>
        <v>144.29631424706932</v>
      </c>
      <c r="BD45" s="8"/>
    </row>
    <row r="46" spans="1:56" ht="12.75">
      <c r="A46" s="1">
        <v>10</v>
      </c>
      <c r="B46" s="1" t="s">
        <v>48</v>
      </c>
      <c r="C46" s="5">
        <v>0.38243626062322944</v>
      </c>
      <c r="D46" s="4">
        <v>169.49</v>
      </c>
      <c r="E46" s="9">
        <f t="shared" si="22"/>
        <v>64.81912181303116</v>
      </c>
      <c r="F46" s="8"/>
      <c r="G46" s="1" t="s">
        <v>48</v>
      </c>
      <c r="H46" s="5">
        <v>0.09221311475409832</v>
      </c>
      <c r="I46" s="4">
        <v>180.3</v>
      </c>
      <c r="J46" s="9">
        <f t="shared" si="23"/>
        <v>16.62602459016393</v>
      </c>
      <c r="K46" s="8"/>
      <c r="L46" s="1" t="s">
        <v>59</v>
      </c>
      <c r="M46" s="5">
        <v>-0.26610751048417847</v>
      </c>
      <c r="N46" s="4">
        <v>201.26</v>
      </c>
      <c r="O46" s="9">
        <f t="shared" si="24"/>
        <v>-53.55679756004576</v>
      </c>
      <c r="P46" s="8"/>
      <c r="Q46" s="1" t="s">
        <v>46</v>
      </c>
      <c r="R46" s="5">
        <v>0.013698630136986356</v>
      </c>
      <c r="S46" s="4">
        <v>213.67</v>
      </c>
      <c r="T46" s="9">
        <f t="shared" si="25"/>
        <v>2.9269863013698747</v>
      </c>
      <c r="U46" s="8"/>
      <c r="V46" s="1" t="s">
        <v>46</v>
      </c>
      <c r="W46" s="5">
        <v>0.9144144144144144</v>
      </c>
      <c r="X46" s="4">
        <v>401.66</v>
      </c>
      <c r="Y46" s="9">
        <f t="shared" si="26"/>
        <v>367.2836936936937</v>
      </c>
      <c r="Z46" s="8"/>
      <c r="AA46" s="1" t="s">
        <v>55</v>
      </c>
      <c r="AB46" s="5">
        <v>0.3787034626399377</v>
      </c>
      <c r="AC46" s="4">
        <v>502.93</v>
      </c>
      <c r="AD46" s="9">
        <f t="shared" si="27"/>
        <v>190.46133246550386</v>
      </c>
      <c r="AE46" s="8"/>
      <c r="AF46" s="1" t="s">
        <v>58</v>
      </c>
      <c r="AG46" s="5">
        <v>0.4070351758793971</v>
      </c>
      <c r="AH46" s="4">
        <v>421.34</v>
      </c>
      <c r="AI46" s="9">
        <f t="shared" si="28"/>
        <v>171.50020100502516</v>
      </c>
      <c r="AJ46" s="8"/>
      <c r="AK46" s="1" t="s">
        <v>70</v>
      </c>
      <c r="AL46" s="5">
        <v>0.4577464788732395</v>
      </c>
      <c r="AM46" s="4">
        <v>447.5</v>
      </c>
      <c r="AN46" s="9">
        <f t="shared" si="29"/>
        <v>204.84154929577468</v>
      </c>
      <c r="AO46" s="8"/>
      <c r="AP46" s="1" t="s">
        <v>54</v>
      </c>
      <c r="AQ46" s="5">
        <v>0.3357086302454473</v>
      </c>
      <c r="AR46" s="4">
        <v>490.7</v>
      </c>
      <c r="AS46" s="9">
        <f t="shared" si="30"/>
        <v>164.73222486144098</v>
      </c>
      <c r="AT46" s="8"/>
      <c r="AU46" s="1" t="s">
        <v>51</v>
      </c>
      <c r="AV46" s="5">
        <v>0.09568706118355075</v>
      </c>
      <c r="AW46" s="4">
        <v>512.47</v>
      </c>
      <c r="AX46" s="9">
        <f t="shared" si="31"/>
        <v>49.036748244734255</v>
      </c>
      <c r="AY46" s="8"/>
      <c r="AZ46" s="1" t="s">
        <v>51</v>
      </c>
      <c r="BA46" s="5">
        <v>0.24114662342417725</v>
      </c>
      <c r="BB46" s="4">
        <v>616.18</v>
      </c>
      <c r="BC46" s="9">
        <f t="shared" si="32"/>
        <v>148.58972642150954</v>
      </c>
      <c r="BD46" s="8"/>
    </row>
    <row r="47" spans="1:56" ht="12.75">
      <c r="A47" s="1">
        <v>11</v>
      </c>
      <c r="B47" s="1" t="s">
        <v>50</v>
      </c>
      <c r="C47" s="5">
        <v>0.06034482758620685</v>
      </c>
      <c r="D47" s="4">
        <v>169.41</v>
      </c>
      <c r="E47" s="9">
        <f t="shared" si="22"/>
        <v>10.223017241379303</v>
      </c>
      <c r="F47" s="8"/>
      <c r="G47" s="1" t="s">
        <v>69</v>
      </c>
      <c r="H47" s="5">
        <v>-0.07883817427385897</v>
      </c>
      <c r="I47" s="4">
        <v>164</v>
      </c>
      <c r="J47" s="9">
        <f t="shared" si="23"/>
        <v>-12.929460580912872</v>
      </c>
      <c r="K47" s="8"/>
      <c r="L47" s="1" t="s">
        <v>47</v>
      </c>
      <c r="M47" s="5">
        <v>-0.034807831762146524</v>
      </c>
      <c r="N47" s="4">
        <v>142.7</v>
      </c>
      <c r="O47" s="9">
        <f t="shared" si="24"/>
        <v>-4.967077592458309</v>
      </c>
      <c r="P47" s="8"/>
      <c r="Q47" s="1" t="s">
        <v>52</v>
      </c>
      <c r="R47" s="5">
        <v>0.4946871310507672</v>
      </c>
      <c r="S47" s="4">
        <v>205.52</v>
      </c>
      <c r="T47" s="9">
        <f t="shared" si="25"/>
        <v>101.66809917355368</v>
      </c>
      <c r="U47" s="8"/>
      <c r="V47" s="1" t="s">
        <v>53</v>
      </c>
      <c r="W47" s="5">
        <v>-0.21592279855247287</v>
      </c>
      <c r="X47" s="4">
        <v>377.63</v>
      </c>
      <c r="Y47" s="9">
        <f t="shared" si="26"/>
        <v>-81.53892641737033</v>
      </c>
      <c r="Z47" s="8"/>
      <c r="AA47" s="1" t="s">
        <v>49</v>
      </c>
      <c r="AB47" s="5">
        <v>-0.07637906647807646</v>
      </c>
      <c r="AC47" s="4">
        <v>482.4</v>
      </c>
      <c r="AD47" s="9">
        <f t="shared" si="27"/>
        <v>-36.84526166902408</v>
      </c>
      <c r="AE47" s="8"/>
      <c r="AF47" s="1" t="s">
        <v>57</v>
      </c>
      <c r="AG47" s="5">
        <v>0.06325301204819267</v>
      </c>
      <c r="AH47" s="4">
        <v>386.5</v>
      </c>
      <c r="AI47" s="9">
        <f t="shared" si="28"/>
        <v>24.447289156626468</v>
      </c>
      <c r="AJ47" s="8"/>
      <c r="AK47" s="1" t="s">
        <v>44</v>
      </c>
      <c r="AL47" s="5">
        <v>0.2788844621513944</v>
      </c>
      <c r="AM47" s="4">
        <v>445.1</v>
      </c>
      <c r="AN47" s="9">
        <f t="shared" si="29"/>
        <v>124.13147410358565</v>
      </c>
      <c r="AO47" s="8"/>
      <c r="AP47" s="1" t="s">
        <v>51</v>
      </c>
      <c r="AQ47" s="5">
        <v>0.03472304590202824</v>
      </c>
      <c r="AR47" s="4">
        <v>482.53</v>
      </c>
      <c r="AS47" s="9">
        <f t="shared" si="30"/>
        <v>16.754911339105686</v>
      </c>
      <c r="AT47" s="8"/>
      <c r="AU47" s="1" t="s">
        <v>55</v>
      </c>
      <c r="AV47" s="5">
        <v>0.13129322669139531</v>
      </c>
      <c r="AW47" s="4">
        <v>468.61</v>
      </c>
      <c r="AX47" s="9">
        <f t="shared" si="31"/>
        <v>61.52531895985476</v>
      </c>
      <c r="AY47" s="8"/>
      <c r="AZ47" s="1" t="s">
        <v>52</v>
      </c>
      <c r="BA47" s="5">
        <v>0.3790351831701124</v>
      </c>
      <c r="BB47" s="4">
        <v>570.29</v>
      </c>
      <c r="BC47" s="9">
        <f t="shared" si="32"/>
        <v>216.1599746100834</v>
      </c>
      <c r="BD47" s="8"/>
    </row>
    <row r="48" spans="1:56" ht="12.75">
      <c r="A48" s="1">
        <v>12</v>
      </c>
      <c r="B48" s="1" t="s">
        <v>52</v>
      </c>
      <c r="C48" s="5">
        <v>0.22172619047619024</v>
      </c>
      <c r="D48" s="4">
        <v>154.52</v>
      </c>
      <c r="E48" s="9">
        <f t="shared" si="22"/>
        <v>34.26113095238092</v>
      </c>
      <c r="F48" s="8"/>
      <c r="G48" s="1" t="s">
        <v>52</v>
      </c>
      <c r="H48" s="5">
        <v>-0.018270401948842885</v>
      </c>
      <c r="I48" s="4">
        <v>148.7</v>
      </c>
      <c r="J48" s="9">
        <f t="shared" si="23"/>
        <v>-2.716808769792937</v>
      </c>
      <c r="K48" s="8"/>
      <c r="L48" s="1" t="s">
        <v>52</v>
      </c>
      <c r="M48" s="5">
        <v>0.05086848635235741</v>
      </c>
      <c r="N48" s="4">
        <v>142.02</v>
      </c>
      <c r="O48" s="9">
        <f t="shared" si="24"/>
        <v>7.2243424317618</v>
      </c>
      <c r="P48" s="8"/>
      <c r="Q48" s="1" t="s">
        <v>56</v>
      </c>
      <c r="R48" s="5">
        <v>0.5730659025787965</v>
      </c>
      <c r="S48" s="4">
        <v>202.59</v>
      </c>
      <c r="T48" s="9">
        <f t="shared" si="25"/>
        <v>116.09742120343839</v>
      </c>
      <c r="U48" s="8"/>
      <c r="V48" s="1" t="s">
        <v>55</v>
      </c>
      <c r="W48" s="5">
        <v>0.5193829113924051</v>
      </c>
      <c r="X48" s="4">
        <v>371.26</v>
      </c>
      <c r="Y48" s="9">
        <f t="shared" si="26"/>
        <v>192.82609968354433</v>
      </c>
      <c r="Z48" s="8"/>
      <c r="AA48" s="1" t="s">
        <v>54</v>
      </c>
      <c r="AB48" s="5">
        <v>0.9518317503392129</v>
      </c>
      <c r="AC48" s="4">
        <v>475.09</v>
      </c>
      <c r="AD48" s="9">
        <f t="shared" si="27"/>
        <v>452.20574626865664</v>
      </c>
      <c r="AE48" s="8"/>
      <c r="AF48" s="1" t="s">
        <v>59</v>
      </c>
      <c r="AG48" s="5">
        <v>-0.4351087771942985</v>
      </c>
      <c r="AH48" s="4">
        <v>377.01</v>
      </c>
      <c r="AI48" s="9">
        <f t="shared" si="28"/>
        <v>-164.0403600900225</v>
      </c>
      <c r="AJ48" s="8"/>
      <c r="AK48" s="1" t="s">
        <v>58</v>
      </c>
      <c r="AL48" s="5">
        <v>0.07321428571428568</v>
      </c>
      <c r="AM48" s="4">
        <v>443.18</v>
      </c>
      <c r="AN48" s="9">
        <f t="shared" si="29"/>
        <v>32.44710714285713</v>
      </c>
      <c r="AO48" s="8"/>
      <c r="AP48" s="1" t="s">
        <v>52</v>
      </c>
      <c r="AQ48" s="5">
        <v>0.07318718381112976</v>
      </c>
      <c r="AR48" s="4">
        <v>449.85</v>
      </c>
      <c r="AS48" s="9">
        <f t="shared" si="30"/>
        <v>32.92325463743673</v>
      </c>
      <c r="AT48" s="8"/>
      <c r="AU48" s="1" t="s">
        <v>56</v>
      </c>
      <c r="AV48" s="5">
        <v>-0.19469835466179164</v>
      </c>
      <c r="AW48" s="4">
        <v>431.67</v>
      </c>
      <c r="AX48" s="9">
        <f t="shared" si="31"/>
        <v>-84.0454387568556</v>
      </c>
      <c r="AY48" s="8"/>
      <c r="AZ48" s="1" t="s">
        <v>53</v>
      </c>
      <c r="BA48" s="5">
        <v>0.2950792602377805</v>
      </c>
      <c r="BB48" s="4">
        <v>566.47</v>
      </c>
      <c r="BC48" s="9">
        <f t="shared" si="32"/>
        <v>167.15354854689554</v>
      </c>
      <c r="BD48" s="8"/>
    </row>
    <row r="49" spans="1:56" ht="12.75">
      <c r="A49" s="1">
        <v>13</v>
      </c>
      <c r="B49" s="1" t="s">
        <v>47</v>
      </c>
      <c r="C49" s="5">
        <v>0.5352564102564101</v>
      </c>
      <c r="D49" s="4">
        <v>153.71</v>
      </c>
      <c r="E49" s="9">
        <f t="shared" si="22"/>
        <v>82.2742628205128</v>
      </c>
      <c r="F49" s="8"/>
      <c r="G49" s="1" t="s">
        <v>47</v>
      </c>
      <c r="H49" s="5">
        <v>-0.04036186499652039</v>
      </c>
      <c r="I49" s="4">
        <v>147.92</v>
      </c>
      <c r="J49" s="9">
        <f t="shared" si="23"/>
        <v>-5.970327070285296</v>
      </c>
      <c r="K49" s="8"/>
      <c r="L49" s="1" t="s">
        <v>69</v>
      </c>
      <c r="M49" s="5">
        <v>-0.15540540540540537</v>
      </c>
      <c r="N49" s="4">
        <v>138.49</v>
      </c>
      <c r="O49" s="9">
        <f t="shared" si="24"/>
        <v>-21.52209459459459</v>
      </c>
      <c r="P49" s="8"/>
      <c r="Q49" s="1" t="s">
        <v>58</v>
      </c>
      <c r="R49" s="5">
        <v>-0.19811320754716988</v>
      </c>
      <c r="S49" s="4">
        <v>198.37</v>
      </c>
      <c r="T49" s="9">
        <f t="shared" si="25"/>
        <v>-39.29971698113209</v>
      </c>
      <c r="U49" s="8"/>
      <c r="V49" s="1" t="s">
        <v>47</v>
      </c>
      <c r="W49" s="5">
        <v>1.7701244813278008</v>
      </c>
      <c r="X49" s="4">
        <v>358</v>
      </c>
      <c r="Y49" s="9">
        <f t="shared" si="26"/>
        <v>633.7045643153526</v>
      </c>
      <c r="Z49" s="8"/>
      <c r="AA49" s="1" t="s">
        <v>53</v>
      </c>
      <c r="AB49" s="5">
        <v>0.25230769230769234</v>
      </c>
      <c r="AC49" s="4">
        <v>472.98</v>
      </c>
      <c r="AD49" s="9">
        <f t="shared" si="27"/>
        <v>119.33649230769232</v>
      </c>
      <c r="AE49" s="8"/>
      <c r="AF49" s="1" t="s">
        <v>47</v>
      </c>
      <c r="AG49" s="5">
        <v>-0.3208765407943651</v>
      </c>
      <c r="AH49" s="4">
        <v>372.28</v>
      </c>
      <c r="AI49" s="9">
        <f t="shared" si="28"/>
        <v>-119.45591860692623</v>
      </c>
      <c r="AJ49" s="8"/>
      <c r="AK49" s="1" t="s">
        <v>50</v>
      </c>
      <c r="AL49" s="5">
        <v>0.2947903430749683</v>
      </c>
      <c r="AM49" s="4">
        <v>437.55</v>
      </c>
      <c r="AN49" s="9">
        <f t="shared" si="29"/>
        <v>128.9855146124524</v>
      </c>
      <c r="AO49" s="8"/>
      <c r="AP49" s="1" t="s">
        <v>55</v>
      </c>
      <c r="AQ49" s="5">
        <v>0.10108487555839174</v>
      </c>
      <c r="AR49" s="4">
        <v>426.01</v>
      </c>
      <c r="AS49" s="9">
        <f t="shared" si="30"/>
        <v>43.06316783663046</v>
      </c>
      <c r="AT49" s="8"/>
      <c r="AU49" s="1" t="s">
        <v>52</v>
      </c>
      <c r="AV49" s="5">
        <v>-0.133563796354494</v>
      </c>
      <c r="AW49" s="4">
        <v>420.7</v>
      </c>
      <c r="AX49" s="9">
        <f t="shared" si="31"/>
        <v>-56.19028912633563</v>
      </c>
      <c r="AY49" s="8"/>
      <c r="AZ49" s="1" t="s">
        <v>54</v>
      </c>
      <c r="BA49" s="5">
        <v>0.4984126984126984</v>
      </c>
      <c r="BB49" s="4">
        <v>530.1</v>
      </c>
      <c r="BC49" s="9">
        <f t="shared" si="32"/>
        <v>264.2085714285714</v>
      </c>
      <c r="BD49" s="8"/>
    </row>
    <row r="50" spans="1:56" ht="12.75">
      <c r="A50" s="1">
        <v>14</v>
      </c>
      <c r="B50" s="1" t="s">
        <v>66</v>
      </c>
      <c r="C50" s="5">
        <v>0.8815060908084165</v>
      </c>
      <c r="D50" s="4">
        <v>133.92</v>
      </c>
      <c r="E50" s="9">
        <f t="shared" si="22"/>
        <v>118.05129568106312</v>
      </c>
      <c r="F50" s="8"/>
      <c r="G50" s="1" t="s">
        <v>66</v>
      </c>
      <c r="H50" s="5">
        <v>0.100058858151854</v>
      </c>
      <c r="I50" s="4">
        <v>146.28</v>
      </c>
      <c r="J50" s="9">
        <f t="shared" si="23"/>
        <v>14.636609770453203</v>
      </c>
      <c r="K50" s="8"/>
      <c r="L50" s="1" t="s">
        <v>50</v>
      </c>
      <c r="M50" s="5">
        <v>0.30102040816326525</v>
      </c>
      <c r="N50" s="4">
        <v>132.87</v>
      </c>
      <c r="O50" s="9">
        <f t="shared" si="24"/>
        <v>39.996581632653054</v>
      </c>
      <c r="P50" s="8"/>
      <c r="Q50" s="1" t="s">
        <v>65</v>
      </c>
      <c r="R50" s="5">
        <v>0.9209225700164743</v>
      </c>
      <c r="S50" s="4">
        <v>198.29</v>
      </c>
      <c r="T50" s="9">
        <f t="shared" si="25"/>
        <v>182.60973640856668</v>
      </c>
      <c r="U50" s="8"/>
      <c r="V50" s="1" t="s">
        <v>71</v>
      </c>
      <c r="W50" s="5">
        <v>0.392982456140351</v>
      </c>
      <c r="X50" s="4">
        <v>345.13</v>
      </c>
      <c r="Y50" s="9">
        <f t="shared" si="26"/>
        <v>135.63003508771934</v>
      </c>
      <c r="Z50" s="8"/>
      <c r="AA50" s="1" t="s">
        <v>52</v>
      </c>
      <c r="AB50" s="5">
        <v>0.5332068311195446</v>
      </c>
      <c r="AC50" s="4">
        <v>378.29</v>
      </c>
      <c r="AD50" s="9">
        <f t="shared" si="27"/>
        <v>201.70681214421253</v>
      </c>
      <c r="AE50" s="8"/>
      <c r="AF50" s="1" t="s">
        <v>56</v>
      </c>
      <c r="AG50" s="5">
        <v>-0.28321678321678323</v>
      </c>
      <c r="AH50" s="4">
        <v>367.04</v>
      </c>
      <c r="AI50" s="9">
        <f t="shared" si="28"/>
        <v>-103.95188811188812</v>
      </c>
      <c r="AJ50" s="8"/>
      <c r="AK50" s="1" t="s">
        <v>52</v>
      </c>
      <c r="AL50" s="5">
        <v>0.5174002047082906</v>
      </c>
      <c r="AM50" s="4">
        <v>427.16</v>
      </c>
      <c r="AN50" s="9">
        <f t="shared" si="29"/>
        <v>221.01267144319343</v>
      </c>
      <c r="AO50" s="8"/>
      <c r="AP50" s="1" t="s">
        <v>56</v>
      </c>
      <c r="AQ50" s="5">
        <v>-0.07051826677994899</v>
      </c>
      <c r="AR50" s="4">
        <v>377.54</v>
      </c>
      <c r="AS50" s="9">
        <f t="shared" si="30"/>
        <v>-26.623466440101943</v>
      </c>
      <c r="AT50" s="8"/>
      <c r="AU50" s="1" t="s">
        <v>49</v>
      </c>
      <c r="AV50" s="5">
        <v>0.029816513761467878</v>
      </c>
      <c r="AW50" s="4">
        <v>366.56</v>
      </c>
      <c r="AX50" s="9">
        <f t="shared" si="31"/>
        <v>10.929541284403665</v>
      </c>
      <c r="AY50" s="8"/>
      <c r="AZ50" s="1" t="s">
        <v>55</v>
      </c>
      <c r="BA50" s="5">
        <v>0.16100276648792655</v>
      </c>
      <c r="BB50" s="4">
        <v>527.94</v>
      </c>
      <c r="BC50" s="9">
        <f t="shared" si="32"/>
        <v>84.99980053963596</v>
      </c>
      <c r="BD50" s="8"/>
    </row>
    <row r="51" spans="1:56" ht="12.75">
      <c r="A51" s="1">
        <v>15</v>
      </c>
      <c r="B51" s="1" t="s">
        <v>25</v>
      </c>
      <c r="C51" s="5">
        <v>0.7746478873239437</v>
      </c>
      <c r="D51" s="4">
        <v>87.95</v>
      </c>
      <c r="E51" s="9">
        <f t="shared" si="22"/>
        <v>68.13028169014085</v>
      </c>
      <c r="F51" s="8"/>
      <c r="G51" s="1" t="s">
        <v>50</v>
      </c>
      <c r="H51" s="5">
        <v>-0.3360433604336043</v>
      </c>
      <c r="I51" s="4">
        <v>109.29</v>
      </c>
      <c r="J51" s="9">
        <f t="shared" si="23"/>
        <v>-36.72617886178861</v>
      </c>
      <c r="K51" s="8"/>
      <c r="L51" s="1" t="s">
        <v>56</v>
      </c>
      <c r="M51" s="5">
        <v>-0.4114671163575042</v>
      </c>
      <c r="N51" s="4">
        <v>132.86</v>
      </c>
      <c r="O51" s="9">
        <f t="shared" si="24"/>
        <v>-54.667521079258016</v>
      </c>
      <c r="P51" s="8"/>
      <c r="Q51" s="1" t="s">
        <v>67</v>
      </c>
      <c r="R51" s="5">
        <v>0.5736434108527131</v>
      </c>
      <c r="S51" s="4">
        <v>175.68</v>
      </c>
      <c r="T51" s="9">
        <f t="shared" si="25"/>
        <v>100.77767441860463</v>
      </c>
      <c r="U51" s="8"/>
      <c r="V51" s="1" t="s">
        <v>67</v>
      </c>
      <c r="W51" s="5">
        <v>0.8128078817733988</v>
      </c>
      <c r="X51" s="4">
        <v>325.78</v>
      </c>
      <c r="Y51" s="9">
        <f t="shared" si="26"/>
        <v>264.7965517241378</v>
      </c>
      <c r="Z51" s="8"/>
      <c r="AA51" s="1" t="s">
        <v>60</v>
      </c>
      <c r="AB51" s="5">
        <v>0.6618315860022022</v>
      </c>
      <c r="AC51" s="4">
        <v>368.3</v>
      </c>
      <c r="AD51" s="9">
        <f t="shared" si="27"/>
        <v>243.75257312461108</v>
      </c>
      <c r="AE51" s="8"/>
      <c r="AF51" s="1" t="s">
        <v>49</v>
      </c>
      <c r="AG51" s="5">
        <v>-0.2434915773353752</v>
      </c>
      <c r="AH51" s="4">
        <v>356.11</v>
      </c>
      <c r="AI51" s="9">
        <f t="shared" si="28"/>
        <v>-86.70978560490046</v>
      </c>
      <c r="AJ51" s="8"/>
      <c r="AK51" s="1" t="s">
        <v>56</v>
      </c>
      <c r="AL51" s="5">
        <v>0.1482926829268294</v>
      </c>
      <c r="AM51" s="4">
        <v>413.66</v>
      </c>
      <c r="AN51" s="9">
        <f t="shared" si="29"/>
        <v>61.34275121951225</v>
      </c>
      <c r="AO51" s="8"/>
      <c r="AP51" s="1" t="s">
        <v>49</v>
      </c>
      <c r="AQ51" s="5">
        <v>0</v>
      </c>
      <c r="AR51" s="4">
        <v>367.81</v>
      </c>
      <c r="AS51" s="9">
        <f t="shared" si="30"/>
        <v>0</v>
      </c>
      <c r="AT51" s="8"/>
      <c r="AU51" s="1" t="s">
        <v>54</v>
      </c>
      <c r="AV51" s="5">
        <v>-0.25311203319502074</v>
      </c>
      <c r="AW51" s="4">
        <v>360.86</v>
      </c>
      <c r="AX51" s="9">
        <f t="shared" si="31"/>
        <v>-91.33800829875518</v>
      </c>
      <c r="AY51" s="8"/>
      <c r="AZ51" s="1" t="s">
        <v>56</v>
      </c>
      <c r="BA51" s="5">
        <v>0.2133938706015892</v>
      </c>
      <c r="BB51" s="4">
        <v>511.69</v>
      </c>
      <c r="BC51" s="9">
        <f t="shared" si="32"/>
        <v>109.19150964812718</v>
      </c>
      <c r="BD51" s="8"/>
    </row>
    <row r="52" spans="1:56" ht="12.75">
      <c r="A52" s="1"/>
      <c r="B52" s="1"/>
      <c r="C52" s="6">
        <f>AVERAGE(C37:C51)</f>
        <v>0.7293933432362055</v>
      </c>
      <c r="D52" s="7">
        <f>SUM(D37:D51)</f>
        <v>3020.9500000000003</v>
      </c>
      <c r="E52" s="7">
        <f>SUM(E37:E51)</f>
        <v>2481.9831128606056</v>
      </c>
      <c r="F52" s="6">
        <f>E52/D52</f>
        <v>0.8215902655987704</v>
      </c>
      <c r="G52" s="2"/>
      <c r="H52" s="6">
        <f>AVERAGE(H37:H51)</f>
        <v>-0.015172507871035449</v>
      </c>
      <c r="I52" s="7">
        <f>SUM(I37:I51)</f>
        <v>3216.19</v>
      </c>
      <c r="J52" s="7">
        <f>SUM(J37:J51)</f>
        <v>-37.60497915373832</v>
      </c>
      <c r="K52" s="6">
        <f>J52/I52</f>
        <v>-0.01169239975055526</v>
      </c>
      <c r="L52" s="2"/>
      <c r="M52" s="6">
        <f>AVERAGE(M37:M51)</f>
        <v>-0.040506042575893624</v>
      </c>
      <c r="N52" s="7">
        <f>SUM(N37:N51)</f>
        <v>3167.6300000000006</v>
      </c>
      <c r="O52" s="7">
        <f>SUM(O37:O51)</f>
        <v>-137.5978023157399</v>
      </c>
      <c r="P52" s="6">
        <f>O52/N52</f>
        <v>-0.04343872305658801</v>
      </c>
      <c r="Q52" s="2"/>
      <c r="R52" s="6">
        <f>AVERAGE(R37:R51)</f>
        <v>0.373472500970708</v>
      </c>
      <c r="S52" s="7">
        <f>SUM(S37:S51)</f>
        <v>4053.7999999999997</v>
      </c>
      <c r="T52" s="7">
        <f>SUM(T37:T51)</f>
        <v>1413.6544912708184</v>
      </c>
      <c r="U52" s="6">
        <f>T52/S52</f>
        <v>0.348723294506591</v>
      </c>
      <c r="V52" s="2"/>
      <c r="W52" s="6">
        <f>AVERAGE(W37:W51)</f>
        <v>0.9159000159215539</v>
      </c>
      <c r="X52" s="7">
        <f>SUM(X37:X51)</f>
        <v>6889.13</v>
      </c>
      <c r="Y52" s="7">
        <f>SUM(Y37:Y51)</f>
        <v>6249.470140919936</v>
      </c>
      <c r="Z52" s="6">
        <f>Y52/X52</f>
        <v>0.9071493992594037</v>
      </c>
      <c r="AA52" s="2"/>
      <c r="AB52" s="6">
        <f>AVERAGE(AB37:AB51)</f>
        <v>0.3727396197550957</v>
      </c>
      <c r="AC52" s="7">
        <f>SUM(AC37:AC51)</f>
        <v>9115.72</v>
      </c>
      <c r="AD52" s="7">
        <f>SUM(AD37:AD51)</f>
        <v>3431.9144195943036</v>
      </c>
      <c r="AE52" s="6">
        <f>AD52/AC52</f>
        <v>0.37648308851021134</v>
      </c>
      <c r="AF52" s="2"/>
      <c r="AG52" s="6">
        <f>AVERAGE(AG37:AG51)</f>
        <v>-0.12971291311984837</v>
      </c>
      <c r="AH52" s="7">
        <f>SUM(AH37:AH51)</f>
        <v>7858.179999999999</v>
      </c>
      <c r="AI52" s="7">
        <f>SUM(AI37:AI51)</f>
        <v>-1001.7335608039934</v>
      </c>
      <c r="AJ52" s="6">
        <f>AI52/AH52</f>
        <v>-0.12747653538147427</v>
      </c>
      <c r="AK52" s="2"/>
      <c r="AL52" s="6">
        <f>AVERAGE(AL37:AL51)</f>
        <v>0.10701103395118387</v>
      </c>
      <c r="AM52" s="7">
        <f>SUM(AM37:AM51)</f>
        <v>7926.9</v>
      </c>
      <c r="AN52" s="7">
        <f>SUM(AN37:AN51)</f>
        <v>690.9601573379036</v>
      </c>
      <c r="AO52" s="6">
        <f>AN52/AM52</f>
        <v>0.08716650359382655</v>
      </c>
      <c r="AP52" s="2"/>
      <c r="AQ52" s="6">
        <f>AVERAGE(AQ37:AQ51)</f>
        <v>0.12688002458300723</v>
      </c>
      <c r="AR52" s="7">
        <f>SUM(AR37:AR51)</f>
        <v>9067.91</v>
      </c>
      <c r="AS52" s="7">
        <f>SUM(AS37:AS51)</f>
        <v>1248.0836853359767</v>
      </c>
      <c r="AT52" s="6">
        <f>AS52/AR52</f>
        <v>0.13763741428134782</v>
      </c>
      <c r="AU52" s="2"/>
      <c r="AV52" s="6">
        <f>AVERAGE(AV37:AV51)</f>
        <v>-0.029582498016146364</v>
      </c>
      <c r="AW52" s="7">
        <f>SUM(AW37:AW51)</f>
        <v>9421.77</v>
      </c>
      <c r="AX52" s="7">
        <f>SUM(AX37:AX51)</f>
        <v>-127.51043695267249</v>
      </c>
      <c r="AY52" s="6">
        <f>AX52/AW52</f>
        <v>-0.01353359686690213</v>
      </c>
      <c r="AZ52" s="2"/>
      <c r="BA52" s="6">
        <f>AVERAGE(BA37:BA51)</f>
        <v>0.2861596584266211</v>
      </c>
      <c r="BB52" s="7">
        <f>SUM(BB37:BB51)</f>
        <v>12561.02</v>
      </c>
      <c r="BC52" s="7">
        <f>SUM(BC37:BC51)</f>
        <v>3567.403903602861</v>
      </c>
      <c r="BD52" s="6">
        <f>BC52/BB52</f>
        <v>0.2840059090426463</v>
      </c>
    </row>
    <row r="53" spans="1:56" ht="12.75">
      <c r="A53" s="1"/>
      <c r="B53" s="1"/>
      <c r="C53" s="5"/>
      <c r="D53" s="5">
        <f>D52/D$89</f>
        <v>0.04182680232749724</v>
      </c>
      <c r="E53" s="4"/>
      <c r="F53" s="4"/>
      <c r="G53" s="1"/>
      <c r="H53" s="5"/>
      <c r="I53" s="5">
        <f>I52/I$89</f>
        <v>0.047492476003023636</v>
      </c>
      <c r="J53" s="4"/>
      <c r="K53" s="4"/>
      <c r="L53" s="1"/>
      <c r="M53" s="5"/>
      <c r="N53" s="5">
        <f>N52/N$89</f>
        <v>0.03940757818615389</v>
      </c>
      <c r="O53" s="4"/>
      <c r="P53" s="4"/>
      <c r="Q53" s="1"/>
      <c r="R53" s="5"/>
      <c r="S53" s="5">
        <f>S52/S$89</f>
        <v>0.035461296904777596</v>
      </c>
      <c r="T53" s="4"/>
      <c r="U53" s="4"/>
      <c r="V53" s="1"/>
      <c r="W53" s="5"/>
      <c r="X53" s="5">
        <f>X52/X$89</f>
        <v>0.042480862698572236</v>
      </c>
      <c r="Y53" s="4"/>
      <c r="Z53" s="4"/>
      <c r="AA53" s="1"/>
      <c r="AB53" s="5"/>
      <c r="AC53" s="5">
        <f>AC52/AC$89</f>
        <v>0.040150900846339675</v>
      </c>
      <c r="AD53" s="4"/>
      <c r="AE53" s="4"/>
      <c r="AF53" s="1"/>
      <c r="AG53" s="5"/>
      <c r="AH53" s="5">
        <f>AH52/AH$89</f>
        <v>0.026593874174734803</v>
      </c>
      <c r="AI53" s="4"/>
      <c r="AJ53" s="4"/>
      <c r="AK53" s="1"/>
      <c r="AL53" s="5"/>
      <c r="AM53" s="5">
        <f>AM52/AM$89</f>
        <v>0.025393305686624967</v>
      </c>
      <c r="AN53" s="4"/>
      <c r="AO53" s="4"/>
      <c r="AP53" s="1"/>
      <c r="AQ53" s="5"/>
      <c r="AR53" s="5">
        <f>AR52/AR$89</f>
        <v>0.03046047061356724</v>
      </c>
      <c r="AS53" s="4"/>
      <c r="AT53" s="4"/>
      <c r="AU53" s="1"/>
      <c r="AV53" s="5"/>
      <c r="AW53" s="5">
        <f>AW52/AW$89</f>
        <v>0.04216832851174033</v>
      </c>
      <c r="AX53" s="4"/>
      <c r="AY53" s="4"/>
      <c r="AZ53" s="1"/>
      <c r="BA53" s="5"/>
      <c r="BB53" s="5">
        <f>BB52/BB$89</f>
        <v>0.042575832042491026</v>
      </c>
      <c r="BC53" s="4"/>
      <c r="BD53" s="4"/>
    </row>
    <row r="54" spans="1:56" ht="12.75">
      <c r="A54" s="1">
        <v>1</v>
      </c>
      <c r="B54" s="1" t="s">
        <v>58</v>
      </c>
      <c r="C54" s="5">
        <v>-0.008064516129032251</v>
      </c>
      <c r="D54" s="4">
        <v>84.6</v>
      </c>
      <c r="E54" s="9">
        <f>C54*D54</f>
        <v>-0.6822580645161284</v>
      </c>
      <c r="F54" s="8"/>
      <c r="G54" s="1" t="s">
        <v>25</v>
      </c>
      <c r="H54" s="5">
        <v>0.11904761904761907</v>
      </c>
      <c r="I54" s="4">
        <v>99.86</v>
      </c>
      <c r="J54" s="9">
        <f>H54*I54</f>
        <v>11.88809523809524</v>
      </c>
      <c r="K54" s="8"/>
      <c r="L54" s="1" t="s">
        <v>71</v>
      </c>
      <c r="M54" s="5">
        <v>1.2857142857142856</v>
      </c>
      <c r="N54" s="4">
        <v>120.36</v>
      </c>
      <c r="O54" s="9">
        <f>M54*N54</f>
        <v>154.7485714285714</v>
      </c>
      <c r="P54" s="8"/>
      <c r="Q54" s="1" t="s">
        <v>73</v>
      </c>
      <c r="R54" s="5">
        <v>1.4098360655737703</v>
      </c>
      <c r="S54" s="4">
        <v>163.94</v>
      </c>
      <c r="T54" s="9">
        <f>R54*S54</f>
        <v>231.1285245901639</v>
      </c>
      <c r="U54" s="8"/>
      <c r="V54" s="1" t="s">
        <v>65</v>
      </c>
      <c r="W54" s="5">
        <v>0.5445969125214409</v>
      </c>
      <c r="X54" s="4">
        <v>300.75</v>
      </c>
      <c r="Y54" s="9">
        <f>W54*X54</f>
        <v>163.78752144082335</v>
      </c>
      <c r="Z54" s="8"/>
      <c r="AA54" s="1" t="s">
        <v>69</v>
      </c>
      <c r="AB54" s="5">
        <v>1.8036809815950923</v>
      </c>
      <c r="AC54" s="4">
        <v>337.94</v>
      </c>
      <c r="AD54" s="9">
        <f>AB54*AC54</f>
        <v>609.5359509202455</v>
      </c>
      <c r="AE54" s="8"/>
      <c r="AF54" s="1" t="s">
        <v>44</v>
      </c>
      <c r="AG54" s="5">
        <v>0.12808988764044948</v>
      </c>
      <c r="AH54" s="4">
        <v>347.99</v>
      </c>
      <c r="AI54" s="9">
        <f>AG54*AH54</f>
        <v>44.57400000000002</v>
      </c>
      <c r="AJ54" s="8"/>
      <c r="AK54" s="1" t="s">
        <v>55</v>
      </c>
      <c r="AL54" s="5">
        <v>-0.10197142202185383</v>
      </c>
      <c r="AM54" s="4">
        <v>398.62</v>
      </c>
      <c r="AN54" s="9">
        <f>AL54*AM54</f>
        <v>-40.64784824635137</v>
      </c>
      <c r="AO54" s="8"/>
      <c r="AP54" s="1" t="s">
        <v>58</v>
      </c>
      <c r="AQ54" s="5">
        <v>-0.10648918469217972</v>
      </c>
      <c r="AR54" s="4">
        <v>362.44</v>
      </c>
      <c r="AS54" s="9">
        <f>AQ54*AR54</f>
        <v>-38.59594009983362</v>
      </c>
      <c r="AT54" s="8"/>
      <c r="AU54" s="1" t="s">
        <v>58</v>
      </c>
      <c r="AV54" s="5">
        <v>0</v>
      </c>
      <c r="AW54" s="4">
        <v>354.29</v>
      </c>
      <c r="AX54" s="9">
        <f>AV54*AW54</f>
        <v>0</v>
      </c>
      <c r="AY54" s="8"/>
      <c r="AZ54" s="1" t="s">
        <v>57</v>
      </c>
      <c r="BA54" s="5">
        <v>0.26600985221674867</v>
      </c>
      <c r="BB54" s="4">
        <v>438.47</v>
      </c>
      <c r="BC54" s="9">
        <f>BA54*BB54</f>
        <v>116.6373399014778</v>
      </c>
      <c r="BD54" s="8"/>
    </row>
    <row r="55" spans="1:56" ht="12.75">
      <c r="A55" s="1">
        <v>2</v>
      </c>
      <c r="B55" s="1" t="s">
        <v>68</v>
      </c>
      <c r="C55" s="5">
        <v>0.44467640918580376</v>
      </c>
      <c r="D55" s="4">
        <v>84.59</v>
      </c>
      <c r="E55" s="9">
        <f aca="true" t="shared" si="33" ref="E55:E68">C55*D55</f>
        <v>37.615177453027144</v>
      </c>
      <c r="F55" s="8"/>
      <c r="G55" s="1" t="s">
        <v>67</v>
      </c>
      <c r="H55" s="5">
        <v>-0.455</v>
      </c>
      <c r="I55" s="4">
        <v>96.31</v>
      </c>
      <c r="J55" s="9">
        <f aca="true" t="shared" si="34" ref="J55:J68">H55*I55</f>
        <v>-43.82105</v>
      </c>
      <c r="K55" s="8"/>
      <c r="L55" s="1" t="s">
        <v>25</v>
      </c>
      <c r="M55" s="5">
        <v>0.05673758865248235</v>
      </c>
      <c r="N55" s="4">
        <v>118.52</v>
      </c>
      <c r="O55" s="9">
        <f aca="true" t="shared" si="35" ref="O55:O68">M55*N55</f>
        <v>6.724539007092208</v>
      </c>
      <c r="P55" s="8"/>
      <c r="Q55" s="1" t="s">
        <v>50</v>
      </c>
      <c r="R55" s="5">
        <v>0.15764705882352947</v>
      </c>
      <c r="S55" s="4">
        <v>146.16</v>
      </c>
      <c r="T55" s="9">
        <f aca="true" t="shared" si="36" ref="T55:T68">R55*S55</f>
        <v>23.04169411764707</v>
      </c>
      <c r="U55" s="8"/>
      <c r="V55" s="1" t="s">
        <v>58</v>
      </c>
      <c r="W55" s="5">
        <v>0.34509803921568616</v>
      </c>
      <c r="X55" s="4">
        <v>264.71</v>
      </c>
      <c r="Y55" s="9">
        <f aca="true" t="shared" si="37" ref="Y55:Y68">W55*X55</f>
        <v>91.35090196078427</v>
      </c>
      <c r="Z55" s="8"/>
      <c r="AA55" s="1" t="s">
        <v>73</v>
      </c>
      <c r="AB55" s="5">
        <v>0.6008758210822647</v>
      </c>
      <c r="AC55" s="4">
        <v>327.01</v>
      </c>
      <c r="AD55" s="9">
        <f aca="true" t="shared" si="38" ref="AD55:AD68">AB55*AC55</f>
        <v>196.49240225211136</v>
      </c>
      <c r="AE55" s="8"/>
      <c r="AF55" s="1" t="s">
        <v>50</v>
      </c>
      <c r="AG55" s="5">
        <v>0.15058479532163727</v>
      </c>
      <c r="AH55" s="4">
        <v>338.99</v>
      </c>
      <c r="AI55" s="9">
        <f aca="true" t="shared" si="39" ref="AI55:AI68">AG55*AH55</f>
        <v>51.04673976608182</v>
      </c>
      <c r="AJ55" s="8"/>
      <c r="AK55" s="1" t="s">
        <v>54</v>
      </c>
      <c r="AL55" s="5">
        <v>-0.2844192634560907</v>
      </c>
      <c r="AM55" s="4">
        <v>377.88</v>
      </c>
      <c r="AN55" s="9">
        <f aca="true" t="shared" si="40" ref="AN55:AN68">AL55*AM55</f>
        <v>-107.47635127478755</v>
      </c>
      <c r="AO55" s="8"/>
      <c r="AP55" s="1" t="s">
        <v>60</v>
      </c>
      <c r="AQ55" s="5">
        <v>0.1542707273154309</v>
      </c>
      <c r="AR55" s="4">
        <v>287.68</v>
      </c>
      <c r="AS55" s="9">
        <f aca="true" t="shared" si="41" ref="AS55:AS68">AQ55*AR55</f>
        <v>44.380602834103165</v>
      </c>
      <c r="AT55" s="8"/>
      <c r="AU55" s="1" t="s">
        <v>59</v>
      </c>
      <c r="AV55" s="5">
        <v>0.34524776604386687</v>
      </c>
      <c r="AW55" s="4">
        <v>315.96</v>
      </c>
      <c r="AX55" s="9">
        <f aca="true" t="shared" si="42" ref="AX55:AX68">AV55*AW55</f>
        <v>109.08448415922017</v>
      </c>
      <c r="AY55" s="8"/>
      <c r="AZ55" s="1" t="s">
        <v>58</v>
      </c>
      <c r="BA55" s="5">
        <v>0.2681564245810053</v>
      </c>
      <c r="BB55" s="4">
        <v>436.81</v>
      </c>
      <c r="BC55" s="9">
        <f aca="true" t="shared" si="43" ref="BC55:BC68">BA55*BB55</f>
        <v>117.13340782122893</v>
      </c>
      <c r="BD55" s="8"/>
    </row>
    <row r="56" spans="1:56" ht="13.5" thickBot="1">
      <c r="A56" s="1">
        <v>3</v>
      </c>
      <c r="B56" s="1" t="s">
        <v>60</v>
      </c>
      <c r="C56" s="5">
        <v>0.018653402025226473</v>
      </c>
      <c r="D56" s="4">
        <v>75.01</v>
      </c>
      <c r="E56" s="9">
        <f t="shared" si="33"/>
        <v>1.3991916859122377</v>
      </c>
      <c r="F56" s="8"/>
      <c r="G56" s="1" t="s">
        <v>68</v>
      </c>
      <c r="H56" s="5">
        <v>0.056358381502890076</v>
      </c>
      <c r="I56" s="4">
        <v>93.28</v>
      </c>
      <c r="J56" s="9">
        <f t="shared" si="34"/>
        <v>5.257109826589586</v>
      </c>
      <c r="K56" s="8"/>
      <c r="L56" s="1" t="s">
        <v>67</v>
      </c>
      <c r="M56" s="5">
        <v>0.1834862385321101</v>
      </c>
      <c r="N56" s="4">
        <v>110.84</v>
      </c>
      <c r="O56" s="9">
        <f t="shared" si="35"/>
        <v>20.337614678899083</v>
      </c>
      <c r="P56" s="8"/>
      <c r="Q56" s="1" t="s">
        <v>60</v>
      </c>
      <c r="R56" s="5">
        <v>0.4064003580619895</v>
      </c>
      <c r="S56" s="4">
        <v>140.4</v>
      </c>
      <c r="T56" s="9">
        <f t="shared" si="36"/>
        <v>57.058610271903326</v>
      </c>
      <c r="U56" s="8"/>
      <c r="V56" s="1" t="s">
        <v>52</v>
      </c>
      <c r="W56" s="5">
        <v>0.2488151658767772</v>
      </c>
      <c r="X56" s="4">
        <v>253.46</v>
      </c>
      <c r="Y56" s="9">
        <f t="shared" si="37"/>
        <v>63.064691943127954</v>
      </c>
      <c r="Z56" s="8"/>
      <c r="AA56" s="1" t="s">
        <v>44</v>
      </c>
      <c r="AB56" s="5">
        <v>0.1741424802110818</v>
      </c>
      <c r="AC56" s="4">
        <v>312.5</v>
      </c>
      <c r="AD56" s="9">
        <f t="shared" si="38"/>
        <v>54.419525065963064</v>
      </c>
      <c r="AE56" s="8"/>
      <c r="AF56" s="1" t="s">
        <v>60</v>
      </c>
      <c r="AG56" s="5">
        <v>-0.12271705939966582</v>
      </c>
      <c r="AH56" s="4">
        <v>315.84</v>
      </c>
      <c r="AI56" s="9">
        <f t="shared" si="39"/>
        <v>-38.75895604079045</v>
      </c>
      <c r="AJ56" s="8"/>
      <c r="AK56" s="1" t="s">
        <v>49</v>
      </c>
      <c r="AL56" s="5">
        <v>-0.11740890688259109</v>
      </c>
      <c r="AM56" s="4">
        <v>309.88</v>
      </c>
      <c r="AN56" s="9">
        <f t="shared" si="40"/>
        <v>-36.382672064777324</v>
      </c>
      <c r="AO56" s="8"/>
      <c r="AP56" s="1" t="s">
        <v>76</v>
      </c>
      <c r="AQ56" s="5">
        <v>-0.39132165605095537</v>
      </c>
      <c r="AR56" s="4">
        <v>282.4</v>
      </c>
      <c r="AS56" s="9">
        <f t="shared" si="41"/>
        <v>-110.50923566878978</v>
      </c>
      <c r="AT56" s="8"/>
      <c r="AU56" s="1" t="s">
        <v>60</v>
      </c>
      <c r="AV56" s="5">
        <v>-0.02146708719096546</v>
      </c>
      <c r="AW56" s="4">
        <v>272</v>
      </c>
      <c r="AX56" s="9">
        <f t="shared" si="42"/>
        <v>-5.8390477159426055</v>
      </c>
      <c r="AY56" s="8"/>
      <c r="AZ56" s="1" t="s">
        <v>59</v>
      </c>
      <c r="BA56" s="5">
        <v>0.10658212560386482</v>
      </c>
      <c r="BB56" s="4">
        <v>344.29</v>
      </c>
      <c r="BC56" s="9">
        <f t="shared" si="43"/>
        <v>36.69516002415462</v>
      </c>
      <c r="BD56" s="8"/>
    </row>
    <row r="57" spans="1:56" ht="13.5" thickBot="1">
      <c r="A57" s="1">
        <v>4</v>
      </c>
      <c r="B57" s="1" t="s">
        <v>75</v>
      </c>
      <c r="C57" s="5">
        <v>0.5164835164835166</v>
      </c>
      <c r="D57" s="4">
        <v>72.02</v>
      </c>
      <c r="E57" s="9">
        <f t="shared" si="33"/>
        <v>37.197142857142865</v>
      </c>
      <c r="F57" s="8"/>
      <c r="G57" s="1" t="s">
        <v>45</v>
      </c>
      <c r="H57" s="12">
        <v>2.79</v>
      </c>
      <c r="I57" s="4">
        <v>91.04</v>
      </c>
      <c r="J57" s="9">
        <f t="shared" si="34"/>
        <v>254.00160000000002</v>
      </c>
      <c r="K57" s="8"/>
      <c r="L57" s="1" t="s">
        <v>65</v>
      </c>
      <c r="M57" s="5">
        <v>0.23625254582484723</v>
      </c>
      <c r="N57" s="4">
        <v>105.66</v>
      </c>
      <c r="O57" s="9">
        <f t="shared" si="35"/>
        <v>24.962443991853355</v>
      </c>
      <c r="P57" s="8"/>
      <c r="Q57" s="1" t="s">
        <v>47</v>
      </c>
      <c r="R57" s="5">
        <v>-0.09466566491359873</v>
      </c>
      <c r="S57" s="4">
        <v>129.28</v>
      </c>
      <c r="T57" s="9">
        <f t="shared" si="36"/>
        <v>-12.238377160030044</v>
      </c>
      <c r="U57" s="8"/>
      <c r="V57" s="1" t="s">
        <v>60</v>
      </c>
      <c r="W57" s="5">
        <v>0.6619460577611584</v>
      </c>
      <c r="X57" s="4">
        <v>225.98</v>
      </c>
      <c r="Y57" s="9">
        <f t="shared" si="37"/>
        <v>149.58657013286657</v>
      </c>
      <c r="Z57" s="8"/>
      <c r="AA57" s="1" t="s">
        <v>58</v>
      </c>
      <c r="AB57" s="5">
        <v>0.16034985422740533</v>
      </c>
      <c r="AC57" s="4">
        <v>303.62</v>
      </c>
      <c r="AD57" s="9">
        <f t="shared" si="38"/>
        <v>48.68542274052481</v>
      </c>
      <c r="AE57" s="8"/>
      <c r="AF57" s="1" t="s">
        <v>52</v>
      </c>
      <c r="AG57" s="5">
        <v>-0.19389438943894388</v>
      </c>
      <c r="AH57" s="4">
        <v>290.19</v>
      </c>
      <c r="AI57" s="9">
        <f t="shared" si="39"/>
        <v>-56.266212871287124</v>
      </c>
      <c r="AJ57" s="8"/>
      <c r="AK57" s="1" t="s">
        <v>60</v>
      </c>
      <c r="AL57" s="5">
        <v>-0.1611610954226046</v>
      </c>
      <c r="AM57" s="4">
        <v>257.6</v>
      </c>
      <c r="AN57" s="9">
        <f t="shared" si="40"/>
        <v>-41.51509818086295</v>
      </c>
      <c r="AO57" s="8"/>
      <c r="AP57" s="1" t="s">
        <v>59</v>
      </c>
      <c r="AQ57" s="5">
        <v>0.09373611728120834</v>
      </c>
      <c r="AR57" s="4">
        <v>238.31</v>
      </c>
      <c r="AS57" s="9">
        <f t="shared" si="41"/>
        <v>22.33825410928476</v>
      </c>
      <c r="AT57" s="8"/>
      <c r="AU57" s="1" t="s">
        <v>63</v>
      </c>
      <c r="AV57" s="14">
        <v>1.375886524822695</v>
      </c>
      <c r="AW57" s="4">
        <v>232.17</v>
      </c>
      <c r="AX57" s="9">
        <f t="shared" si="42"/>
        <v>319.4395744680851</v>
      </c>
      <c r="AY57" s="8"/>
      <c r="AZ57" s="1" t="s">
        <v>60</v>
      </c>
      <c r="BA57" s="5">
        <v>0.14628820960698685</v>
      </c>
      <c r="BB57" s="4">
        <v>300.8</v>
      </c>
      <c r="BC57" s="9">
        <f t="shared" si="43"/>
        <v>44.003493449781644</v>
      </c>
      <c r="BD57" s="8"/>
    </row>
    <row r="58" spans="1:56" ht="13.5" thickBot="1">
      <c r="A58" s="1">
        <v>5</v>
      </c>
      <c r="B58" s="1" t="s">
        <v>85</v>
      </c>
      <c r="C58" s="5">
        <v>0.1483679525222552</v>
      </c>
      <c r="D58" s="4">
        <v>70.1</v>
      </c>
      <c r="E58" s="9">
        <f t="shared" si="33"/>
        <v>10.400593471810089</v>
      </c>
      <c r="F58" s="8"/>
      <c r="G58" s="1" t="s">
        <v>73</v>
      </c>
      <c r="H58" s="5">
        <v>0.6481481481481481</v>
      </c>
      <c r="I58" s="4">
        <v>88.13</v>
      </c>
      <c r="J58" s="9">
        <f t="shared" si="34"/>
        <v>57.12129629629629</v>
      </c>
      <c r="K58" s="8"/>
      <c r="L58" s="1" t="s">
        <v>60</v>
      </c>
      <c r="M58" s="5">
        <v>0.5461937716262977</v>
      </c>
      <c r="N58" s="4">
        <v>103.85</v>
      </c>
      <c r="O58" s="9">
        <f t="shared" si="35"/>
        <v>56.72222318339101</v>
      </c>
      <c r="P58" s="8"/>
      <c r="Q58" s="1" t="s">
        <v>25</v>
      </c>
      <c r="R58" s="5">
        <v>0.1308724832214765</v>
      </c>
      <c r="S58" s="4">
        <v>128.08</v>
      </c>
      <c r="T58" s="9">
        <f t="shared" si="36"/>
        <v>16.76214765100671</v>
      </c>
      <c r="U58" s="8"/>
      <c r="V58" s="1" t="s">
        <v>50</v>
      </c>
      <c r="W58" s="5">
        <v>0.6050135501355014</v>
      </c>
      <c r="X58" s="4">
        <v>225.88</v>
      </c>
      <c r="Y58" s="9">
        <f t="shared" si="37"/>
        <v>136.66046070460706</v>
      </c>
      <c r="Z58" s="8"/>
      <c r="AA58" s="1" t="s">
        <v>76</v>
      </c>
      <c r="AB58" s="5">
        <v>5.03096539162113</v>
      </c>
      <c r="AC58" s="4">
        <v>289.48</v>
      </c>
      <c r="AD58" s="9">
        <f t="shared" si="38"/>
        <v>1456.363861566485</v>
      </c>
      <c r="AE58" s="8"/>
      <c r="AF58" s="1" t="s">
        <v>67</v>
      </c>
      <c r="AG58" s="5">
        <v>0.07380073800737996</v>
      </c>
      <c r="AH58" s="4">
        <v>257.82</v>
      </c>
      <c r="AI58" s="9">
        <f t="shared" si="39"/>
        <v>19.027306273062703</v>
      </c>
      <c r="AJ58" s="8"/>
      <c r="AK58" s="1" t="s">
        <v>59</v>
      </c>
      <c r="AL58" s="5">
        <v>-0.402124833997344</v>
      </c>
      <c r="AM58" s="4">
        <v>222.2</v>
      </c>
      <c r="AN58" s="9">
        <f t="shared" si="40"/>
        <v>-89.35213811420984</v>
      </c>
      <c r="AO58" s="8"/>
      <c r="AP58" s="1" t="s">
        <v>73</v>
      </c>
      <c r="AQ58" s="5">
        <v>0.6417033773861966</v>
      </c>
      <c r="AR58" s="4">
        <v>199.72</v>
      </c>
      <c r="AS58" s="9">
        <f t="shared" si="41"/>
        <v>128.16099853157118</v>
      </c>
      <c r="AT58" s="8"/>
      <c r="AU58" s="1" t="s">
        <v>62</v>
      </c>
      <c r="AV58" s="5">
        <v>0.15573770491803285</v>
      </c>
      <c r="AW58" s="4">
        <v>198.45</v>
      </c>
      <c r="AX58" s="9">
        <f t="shared" si="42"/>
        <v>30.906147540983618</v>
      </c>
      <c r="AY58" s="8"/>
      <c r="AZ58" s="1" t="s">
        <v>61</v>
      </c>
      <c r="BA58" s="11">
        <v>2.0416666666666665</v>
      </c>
      <c r="BB58" s="4">
        <v>296.27</v>
      </c>
      <c r="BC58" s="9">
        <f t="shared" si="43"/>
        <v>604.8845833333332</v>
      </c>
      <c r="BD58" s="8"/>
    </row>
    <row r="59" spans="1:56" ht="13.5" thickBot="1">
      <c r="A59" s="1">
        <v>6</v>
      </c>
      <c r="B59" s="1" t="s">
        <v>37</v>
      </c>
      <c r="C59" s="5">
        <v>-0.141891891891892</v>
      </c>
      <c r="D59" s="4">
        <v>68.05</v>
      </c>
      <c r="E59" s="9">
        <f t="shared" si="33"/>
        <v>-9.65574324324325</v>
      </c>
      <c r="F59" s="8"/>
      <c r="G59" s="1" t="s">
        <v>65</v>
      </c>
      <c r="H59" s="5">
        <v>0.750445632798574</v>
      </c>
      <c r="I59" s="4">
        <v>87.22</v>
      </c>
      <c r="J59" s="9">
        <f t="shared" si="34"/>
        <v>65.45386809269162</v>
      </c>
      <c r="K59" s="8"/>
      <c r="L59" s="1" t="s">
        <v>57</v>
      </c>
      <c r="M59" s="5">
        <v>0.06345177664974622</v>
      </c>
      <c r="N59" s="4">
        <v>92.71</v>
      </c>
      <c r="O59" s="9">
        <f t="shared" si="35"/>
        <v>5.8826142131979715</v>
      </c>
      <c r="P59" s="8"/>
      <c r="Q59" s="1" t="s">
        <v>64</v>
      </c>
      <c r="R59" s="5">
        <v>0.5957099080694588</v>
      </c>
      <c r="S59" s="4">
        <v>108.02</v>
      </c>
      <c r="T59" s="9">
        <f t="shared" si="36"/>
        <v>64.34858426966294</v>
      </c>
      <c r="U59" s="8"/>
      <c r="V59" s="1" t="s">
        <v>73</v>
      </c>
      <c r="W59" s="5">
        <v>0.279311724689876</v>
      </c>
      <c r="X59" s="4">
        <v>206.49</v>
      </c>
      <c r="Y59" s="9">
        <f t="shared" si="37"/>
        <v>57.67507803121249</v>
      </c>
      <c r="Z59" s="8"/>
      <c r="AA59" s="1" t="s">
        <v>71</v>
      </c>
      <c r="AB59" s="5">
        <v>-0.1901763224181361</v>
      </c>
      <c r="AC59" s="4">
        <v>275.1</v>
      </c>
      <c r="AD59" s="9">
        <f t="shared" si="38"/>
        <v>-52.317506297229244</v>
      </c>
      <c r="AE59" s="8"/>
      <c r="AF59" s="1" t="s">
        <v>64</v>
      </c>
      <c r="AG59" s="5">
        <v>0.019700839109813906</v>
      </c>
      <c r="AH59" s="4">
        <v>253.74</v>
      </c>
      <c r="AI59" s="9">
        <f t="shared" si="39"/>
        <v>4.99889091572418</v>
      </c>
      <c r="AJ59" s="8"/>
      <c r="AK59" s="1" t="s">
        <v>64</v>
      </c>
      <c r="AL59" s="5">
        <v>-0.25755175057500646</v>
      </c>
      <c r="AM59" s="4">
        <v>182.55</v>
      </c>
      <c r="AN59" s="9">
        <f t="shared" si="40"/>
        <v>-47.016072067467434</v>
      </c>
      <c r="AO59" s="8"/>
      <c r="AP59" s="1" t="s">
        <v>57</v>
      </c>
      <c r="AQ59" s="5">
        <v>0.2214532871972319</v>
      </c>
      <c r="AR59" s="4">
        <v>193.25</v>
      </c>
      <c r="AS59" s="9">
        <f t="shared" si="41"/>
        <v>42.795847750865065</v>
      </c>
      <c r="AT59" s="8"/>
      <c r="AU59" s="1" t="s">
        <v>64</v>
      </c>
      <c r="AV59" s="5">
        <v>0.1605643496214728</v>
      </c>
      <c r="AW59" s="4">
        <v>197.49</v>
      </c>
      <c r="AX59" s="9">
        <f t="shared" si="42"/>
        <v>31.709853406744667</v>
      </c>
      <c r="AY59" s="8"/>
      <c r="AZ59" s="1" t="s">
        <v>62</v>
      </c>
      <c r="BA59" s="5">
        <v>0.48336061102018535</v>
      </c>
      <c r="BB59" s="4">
        <v>288</v>
      </c>
      <c r="BC59" s="9">
        <f t="shared" si="43"/>
        <v>139.20785597381337</v>
      </c>
      <c r="BD59" s="8"/>
    </row>
    <row r="60" spans="1:56" ht="13.5" thickBot="1">
      <c r="A60" s="1">
        <v>7</v>
      </c>
      <c r="B60" s="1" t="s">
        <v>64</v>
      </c>
      <c r="C60" s="5">
        <v>0.02987197724039814</v>
      </c>
      <c r="D60" s="4">
        <v>65.66</v>
      </c>
      <c r="E60" s="9">
        <f t="shared" si="33"/>
        <v>1.9613940256045417</v>
      </c>
      <c r="F60" s="8"/>
      <c r="G60" s="1" t="s">
        <v>57</v>
      </c>
      <c r="H60" s="5">
        <v>0.8672985781990519</v>
      </c>
      <c r="I60" s="4">
        <v>73.12</v>
      </c>
      <c r="J60" s="9">
        <f t="shared" si="34"/>
        <v>63.41687203791468</v>
      </c>
      <c r="K60" s="8"/>
      <c r="L60" s="1" t="s">
        <v>66</v>
      </c>
      <c r="M60" s="5">
        <v>-0.38148742643124667</v>
      </c>
      <c r="N60" s="4">
        <v>88.59</v>
      </c>
      <c r="O60" s="9">
        <f t="shared" si="35"/>
        <v>-33.79597110754414</v>
      </c>
      <c r="P60" s="8"/>
      <c r="Q60" s="1" t="s">
        <v>66</v>
      </c>
      <c r="R60" s="5">
        <v>0.1738754325259515</v>
      </c>
      <c r="S60" s="4">
        <v>101.37</v>
      </c>
      <c r="T60" s="9">
        <f t="shared" si="36"/>
        <v>17.625752595155703</v>
      </c>
      <c r="U60" s="8"/>
      <c r="V60" s="1" t="s">
        <v>57</v>
      </c>
      <c r="W60" s="5">
        <v>0.5953488372093021</v>
      </c>
      <c r="X60" s="4">
        <v>205.4</v>
      </c>
      <c r="Y60" s="9">
        <f t="shared" si="37"/>
        <v>122.28465116279065</v>
      </c>
      <c r="Z60" s="8"/>
      <c r="AA60" s="1" t="s">
        <v>50</v>
      </c>
      <c r="AB60" s="5">
        <v>0.15491768678767426</v>
      </c>
      <c r="AC60" s="4">
        <v>274.23</v>
      </c>
      <c r="AD60" s="9">
        <f t="shared" si="38"/>
        <v>42.48307724778392</v>
      </c>
      <c r="AE60" s="8"/>
      <c r="AF60" s="1" t="s">
        <v>71</v>
      </c>
      <c r="AG60" s="5">
        <v>-0.22083981337480552</v>
      </c>
      <c r="AH60" s="4">
        <v>209.32</v>
      </c>
      <c r="AI60" s="9">
        <f t="shared" si="39"/>
        <v>-46.22618973561429</v>
      </c>
      <c r="AJ60" s="8"/>
      <c r="AK60" s="1" t="s">
        <v>71</v>
      </c>
      <c r="AL60" s="5">
        <v>-0.2435129740518962</v>
      </c>
      <c r="AM60" s="4">
        <v>158.52</v>
      </c>
      <c r="AN60" s="9">
        <f t="shared" si="40"/>
        <v>-38.601676646706586</v>
      </c>
      <c r="AO60" s="8"/>
      <c r="AP60" s="1" t="s">
        <v>70</v>
      </c>
      <c r="AQ60" s="5">
        <v>-0.6014492753623188</v>
      </c>
      <c r="AR60" s="4">
        <v>183.83</v>
      </c>
      <c r="AS60" s="9">
        <f t="shared" si="41"/>
        <v>-110.56442028985508</v>
      </c>
      <c r="AT60" s="8"/>
      <c r="AU60" s="1" t="s">
        <v>65</v>
      </c>
      <c r="AV60" s="5">
        <v>0.21739130434782594</v>
      </c>
      <c r="AW60" s="4">
        <v>175.56</v>
      </c>
      <c r="AX60" s="9">
        <f t="shared" si="42"/>
        <v>38.165217391304324</v>
      </c>
      <c r="AY60" s="8"/>
      <c r="AZ60" s="1" t="s">
        <v>63</v>
      </c>
      <c r="BA60" s="15">
        <v>-0.03731343283582089</v>
      </c>
      <c r="BB60" s="4">
        <v>270.16</v>
      </c>
      <c r="BC60" s="9">
        <f t="shared" si="43"/>
        <v>-10.080597014925374</v>
      </c>
      <c r="BD60" s="8"/>
    </row>
    <row r="61" spans="1:56" ht="12.75">
      <c r="A61" s="1">
        <v>8</v>
      </c>
      <c r="B61" s="1" t="s">
        <v>67</v>
      </c>
      <c r="C61" s="5">
        <v>2.5714285714285716</v>
      </c>
      <c r="D61" s="4">
        <v>59</v>
      </c>
      <c r="E61" s="9">
        <f t="shared" si="33"/>
        <v>151.71428571428572</v>
      </c>
      <c r="F61" s="8"/>
      <c r="G61" s="1" t="s">
        <v>60</v>
      </c>
      <c r="H61" s="5">
        <v>0.00802232298569927</v>
      </c>
      <c r="I61" s="4">
        <v>70.78</v>
      </c>
      <c r="J61" s="9">
        <f t="shared" si="34"/>
        <v>0.5678200209277944</v>
      </c>
      <c r="K61" s="8"/>
      <c r="L61" s="1" t="s">
        <v>75</v>
      </c>
      <c r="M61" s="5">
        <v>-0.15702479338842978</v>
      </c>
      <c r="N61" s="4">
        <v>73.65</v>
      </c>
      <c r="O61" s="9">
        <f t="shared" si="35"/>
        <v>-11.564876033057855</v>
      </c>
      <c r="P61" s="8"/>
      <c r="Q61" s="1" t="s">
        <v>69</v>
      </c>
      <c r="R61" s="5">
        <v>-0.30133333333333334</v>
      </c>
      <c r="S61" s="4">
        <v>96.91</v>
      </c>
      <c r="T61" s="9">
        <f t="shared" si="36"/>
        <v>-29.202213333333333</v>
      </c>
      <c r="U61" s="8"/>
      <c r="V61" s="1" t="s">
        <v>64</v>
      </c>
      <c r="W61" s="5">
        <v>0.7581615670208679</v>
      </c>
      <c r="X61" s="4">
        <v>185.32</v>
      </c>
      <c r="Y61" s="9">
        <f t="shared" si="37"/>
        <v>140.50250160030723</v>
      </c>
      <c r="Z61" s="8"/>
      <c r="AA61" s="1" t="s">
        <v>57</v>
      </c>
      <c r="AB61" s="5">
        <v>-0.03206997084548091</v>
      </c>
      <c r="AC61" s="4">
        <v>273.51</v>
      </c>
      <c r="AD61" s="9">
        <f t="shared" si="38"/>
        <v>-8.771457725947483</v>
      </c>
      <c r="AE61" s="8"/>
      <c r="AF61" s="1" t="s">
        <v>76</v>
      </c>
      <c r="AG61" s="5">
        <v>-0.437632135306554</v>
      </c>
      <c r="AH61" s="4">
        <v>173.6</v>
      </c>
      <c r="AI61" s="9">
        <f t="shared" si="39"/>
        <v>-75.97293868921777</v>
      </c>
      <c r="AJ61" s="8"/>
      <c r="AK61" s="1" t="s">
        <v>57</v>
      </c>
      <c r="AL61" s="5">
        <v>-0.5906515580736544</v>
      </c>
      <c r="AM61" s="4">
        <v>158</v>
      </c>
      <c r="AN61" s="9">
        <f t="shared" si="40"/>
        <v>-93.3229461756374</v>
      </c>
      <c r="AO61" s="8"/>
      <c r="AP61" s="1" t="s">
        <v>64</v>
      </c>
      <c r="AQ61" s="5">
        <v>0.00027536830510821453</v>
      </c>
      <c r="AR61" s="4">
        <v>176.21</v>
      </c>
      <c r="AS61" s="9">
        <f t="shared" si="41"/>
        <v>0.04852264904311848</v>
      </c>
      <c r="AT61" s="8"/>
      <c r="AU61" s="1" t="s">
        <v>67</v>
      </c>
      <c r="AV61" s="5">
        <v>0.035532994923857864</v>
      </c>
      <c r="AW61" s="4">
        <v>166.22</v>
      </c>
      <c r="AX61" s="9">
        <f t="shared" si="42"/>
        <v>5.906294416243654</v>
      </c>
      <c r="AY61" s="8"/>
      <c r="AZ61" s="1" t="s">
        <v>64</v>
      </c>
      <c r="BA61" s="5">
        <v>0.3577062207199193</v>
      </c>
      <c r="BB61" s="4">
        <v>259.37</v>
      </c>
      <c r="BC61" s="9">
        <f t="shared" si="43"/>
        <v>92.77826246812548</v>
      </c>
      <c r="BD61" s="8"/>
    </row>
    <row r="62" spans="1:56" ht="12.75">
      <c r="A62" s="1">
        <v>9</v>
      </c>
      <c r="B62" s="1" t="s">
        <v>76</v>
      </c>
      <c r="C62" s="5">
        <v>2.3122171945701355</v>
      </c>
      <c r="D62" s="4">
        <v>54.54</v>
      </c>
      <c r="E62" s="9">
        <f t="shared" si="33"/>
        <v>126.1083257918552</v>
      </c>
      <c r="F62" s="8"/>
      <c r="G62" s="1" t="s">
        <v>72</v>
      </c>
      <c r="H62" s="5">
        <v>0.23940677966101687</v>
      </c>
      <c r="I62" s="4">
        <v>67.18</v>
      </c>
      <c r="J62" s="9">
        <f t="shared" si="34"/>
        <v>16.083347457627116</v>
      </c>
      <c r="K62" s="8"/>
      <c r="L62" s="1" t="s">
        <v>37</v>
      </c>
      <c r="M62" s="5">
        <v>-0.41987829614604455</v>
      </c>
      <c r="N62" s="4">
        <v>71.67</v>
      </c>
      <c r="O62" s="9">
        <f t="shared" si="35"/>
        <v>-30.092677484787014</v>
      </c>
      <c r="P62" s="8"/>
      <c r="Q62" s="1" t="s">
        <v>74</v>
      </c>
      <c r="R62" s="5">
        <v>2.092369477911647</v>
      </c>
      <c r="S62" s="4">
        <v>96.72</v>
      </c>
      <c r="T62" s="9">
        <f t="shared" si="36"/>
        <v>202.37397590361448</v>
      </c>
      <c r="U62" s="8"/>
      <c r="V62" s="1" t="s">
        <v>44</v>
      </c>
      <c r="W62" s="5">
        <v>0.6478260869565218</v>
      </c>
      <c r="X62" s="4">
        <v>168.41</v>
      </c>
      <c r="Y62" s="9">
        <f t="shared" si="37"/>
        <v>109.10039130434782</v>
      </c>
      <c r="Z62" s="8"/>
      <c r="AA62" s="1" t="s">
        <v>64</v>
      </c>
      <c r="AB62" s="5">
        <v>0.3971455617854802</v>
      </c>
      <c r="AC62" s="4">
        <v>254.16</v>
      </c>
      <c r="AD62" s="9">
        <f t="shared" si="38"/>
        <v>100.93851598339765</v>
      </c>
      <c r="AE62" s="8"/>
      <c r="AF62" s="1" t="s">
        <v>73</v>
      </c>
      <c r="AG62" s="5">
        <v>-0.4833919499804612</v>
      </c>
      <c r="AH62" s="4">
        <v>166.22</v>
      </c>
      <c r="AI62" s="9">
        <f t="shared" si="39"/>
        <v>-80.34940992575225</v>
      </c>
      <c r="AJ62" s="8"/>
      <c r="AK62" s="1" t="s">
        <v>67</v>
      </c>
      <c r="AL62" s="5">
        <v>-0.40893470790378017</v>
      </c>
      <c r="AM62" s="4">
        <v>149.26</v>
      </c>
      <c r="AN62" s="9">
        <f t="shared" si="40"/>
        <v>-61.037594501718225</v>
      </c>
      <c r="AO62" s="8"/>
      <c r="AP62" s="1" t="s">
        <v>62</v>
      </c>
      <c r="AQ62" s="5">
        <v>0.3503618561089825</v>
      </c>
      <c r="AR62" s="4">
        <v>175.5</v>
      </c>
      <c r="AS62" s="9">
        <f t="shared" si="41"/>
        <v>61.48850574712643</v>
      </c>
      <c r="AT62" s="8"/>
      <c r="AU62" s="1" t="s">
        <v>66</v>
      </c>
      <c r="AV62" s="5">
        <v>0.2702020202020201</v>
      </c>
      <c r="AW62" s="4">
        <v>127.69</v>
      </c>
      <c r="AX62" s="9">
        <f t="shared" si="42"/>
        <v>34.50209595959595</v>
      </c>
      <c r="AY62" s="8"/>
      <c r="AZ62" s="1" t="s">
        <v>65</v>
      </c>
      <c r="BA62" s="5">
        <v>0.37711213517665154</v>
      </c>
      <c r="BB62" s="4">
        <v>233.03</v>
      </c>
      <c r="BC62" s="9">
        <f t="shared" si="43"/>
        <v>87.87844086021511</v>
      </c>
      <c r="BD62" s="8"/>
    </row>
    <row r="63" spans="1:56" ht="12.75">
      <c r="A63" s="1">
        <v>10</v>
      </c>
      <c r="B63" s="1" t="s">
        <v>73</v>
      </c>
      <c r="C63" s="5">
        <v>1.423076923076923</v>
      </c>
      <c r="D63" s="4">
        <v>54.27</v>
      </c>
      <c r="E63" s="9">
        <f t="shared" si="33"/>
        <v>77.23038461538461</v>
      </c>
      <c r="F63" s="8"/>
      <c r="G63" s="1" t="s">
        <v>75</v>
      </c>
      <c r="H63" s="5">
        <v>-0.12318840579710155</v>
      </c>
      <c r="I63" s="4">
        <v>64.13</v>
      </c>
      <c r="J63" s="9">
        <f t="shared" si="34"/>
        <v>-7.900072463768122</v>
      </c>
      <c r="K63" s="8"/>
      <c r="L63" s="1" t="s">
        <v>64</v>
      </c>
      <c r="M63" s="5">
        <v>0.13757843365094113</v>
      </c>
      <c r="N63" s="4">
        <v>70.1</v>
      </c>
      <c r="O63" s="9">
        <f t="shared" si="35"/>
        <v>9.644248198930972</v>
      </c>
      <c r="P63" s="8"/>
      <c r="Q63" s="1" t="s">
        <v>57</v>
      </c>
      <c r="R63" s="5">
        <v>0.026252983293556076</v>
      </c>
      <c r="S63" s="4">
        <v>92.71</v>
      </c>
      <c r="T63" s="9">
        <f t="shared" si="36"/>
        <v>2.4339140811455837</v>
      </c>
      <c r="U63" s="8"/>
      <c r="V63" s="1" t="s">
        <v>54</v>
      </c>
      <c r="W63" s="5">
        <v>2.427906976744186</v>
      </c>
      <c r="X63" s="4">
        <v>148.96</v>
      </c>
      <c r="Y63" s="9">
        <f t="shared" si="37"/>
        <v>361.661023255814</v>
      </c>
      <c r="Z63" s="8"/>
      <c r="AA63" s="1" t="s">
        <v>67</v>
      </c>
      <c r="AB63" s="5">
        <v>-0.263586956521739</v>
      </c>
      <c r="AC63" s="4">
        <v>240.58</v>
      </c>
      <c r="AD63" s="9">
        <f t="shared" si="38"/>
        <v>-63.41374999999998</v>
      </c>
      <c r="AE63" s="8"/>
      <c r="AF63" s="1" t="s">
        <v>69</v>
      </c>
      <c r="AG63" s="5">
        <v>-0.5229759299781183</v>
      </c>
      <c r="AH63" s="4">
        <v>161.24</v>
      </c>
      <c r="AI63" s="9">
        <f t="shared" si="39"/>
        <v>-84.3246389496718</v>
      </c>
      <c r="AJ63" s="8"/>
      <c r="AK63" s="1" t="s">
        <v>73</v>
      </c>
      <c r="AL63" s="5">
        <v>-0.2273071104387291</v>
      </c>
      <c r="AM63" s="4">
        <v>124.83</v>
      </c>
      <c r="AN63" s="9">
        <f t="shared" si="40"/>
        <v>-28.37474659606655</v>
      </c>
      <c r="AO63" s="8"/>
      <c r="AP63" s="1" t="s">
        <v>67</v>
      </c>
      <c r="AQ63" s="5">
        <v>0.14534883720930236</v>
      </c>
      <c r="AR63" s="4">
        <v>164.89</v>
      </c>
      <c r="AS63" s="9">
        <f t="shared" si="41"/>
        <v>23.966569767441865</v>
      </c>
      <c r="AT63" s="8"/>
      <c r="AU63" s="1" t="s">
        <v>57</v>
      </c>
      <c r="AV63" s="5">
        <v>-0.4249291784702549</v>
      </c>
      <c r="AW63" s="4">
        <v>111.31</v>
      </c>
      <c r="AX63" s="9">
        <f t="shared" si="42"/>
        <v>-47.298866855524075</v>
      </c>
      <c r="AY63" s="8"/>
      <c r="AZ63" s="1" t="s">
        <v>66</v>
      </c>
      <c r="BA63" s="5">
        <v>0.6197813121272366</v>
      </c>
      <c r="BB63" s="4">
        <v>202.59</v>
      </c>
      <c r="BC63" s="9">
        <f t="shared" si="43"/>
        <v>125.56149602385688</v>
      </c>
      <c r="BD63" s="8"/>
    </row>
    <row r="64" spans="1:56" ht="13.5" thickBot="1">
      <c r="A64" s="1">
        <v>11</v>
      </c>
      <c r="B64" s="1" t="s">
        <v>65</v>
      </c>
      <c r="C64" s="5">
        <v>0.6846846846846848</v>
      </c>
      <c r="D64" s="4">
        <v>50.69</v>
      </c>
      <c r="E64" s="9">
        <f t="shared" si="33"/>
        <v>34.70666666666667</v>
      </c>
      <c r="F64" s="8"/>
      <c r="G64" s="1" t="s">
        <v>64</v>
      </c>
      <c r="H64" s="5">
        <v>-0.00943830570902382</v>
      </c>
      <c r="I64" s="4">
        <v>63.43</v>
      </c>
      <c r="J64" s="9">
        <f t="shared" si="34"/>
        <v>-0.5986717311233809</v>
      </c>
      <c r="K64" s="8"/>
      <c r="L64" s="1" t="s">
        <v>73</v>
      </c>
      <c r="M64" s="5">
        <v>-0.167736757624398</v>
      </c>
      <c r="N64" s="4">
        <v>70.07</v>
      </c>
      <c r="O64" s="9">
        <f t="shared" si="35"/>
        <v>-11.753314606741567</v>
      </c>
      <c r="P64" s="8"/>
      <c r="Q64" s="1" t="s">
        <v>37</v>
      </c>
      <c r="R64" s="5">
        <v>0.14335664335664333</v>
      </c>
      <c r="S64" s="4">
        <v>81.99</v>
      </c>
      <c r="T64" s="9">
        <f t="shared" si="36"/>
        <v>11.753811188811186</v>
      </c>
      <c r="U64" s="8"/>
      <c r="V64" s="1" t="s">
        <v>75</v>
      </c>
      <c r="W64" s="5">
        <v>0.8421052631578947</v>
      </c>
      <c r="X64" s="4">
        <v>135.93</v>
      </c>
      <c r="Y64" s="9">
        <f t="shared" si="37"/>
        <v>114.46736842105263</v>
      </c>
      <c r="Z64" s="8"/>
      <c r="AA64" s="1" t="s">
        <v>65</v>
      </c>
      <c r="AB64" s="5">
        <v>-0.26068850638534147</v>
      </c>
      <c r="AC64" s="4">
        <v>218.6</v>
      </c>
      <c r="AD64" s="9">
        <f t="shared" si="38"/>
        <v>-56.986507495835646</v>
      </c>
      <c r="AE64" s="8"/>
      <c r="AF64" s="1" t="s">
        <v>70</v>
      </c>
      <c r="AG64" s="5">
        <v>-0.2140221402214022</v>
      </c>
      <c r="AH64" s="4">
        <v>159.35</v>
      </c>
      <c r="AI64" s="9">
        <f t="shared" si="39"/>
        <v>-34.10442804428044</v>
      </c>
      <c r="AJ64" s="8"/>
      <c r="AK64" s="1" t="s">
        <v>65</v>
      </c>
      <c r="AL64" s="5">
        <v>-0.14116379310344818</v>
      </c>
      <c r="AM64" s="4">
        <v>122.34</v>
      </c>
      <c r="AN64" s="9">
        <f t="shared" si="40"/>
        <v>-17.26997844827585</v>
      </c>
      <c r="AO64" s="8"/>
      <c r="AP64" s="1" t="s">
        <v>65</v>
      </c>
      <c r="AQ64" s="5">
        <v>0.3419071518193224</v>
      </c>
      <c r="AR64" s="4">
        <v>150.86</v>
      </c>
      <c r="AS64" s="9">
        <f t="shared" si="41"/>
        <v>51.580112923462984</v>
      </c>
      <c r="AT64" s="8"/>
      <c r="AU64" s="1" t="s">
        <v>68</v>
      </c>
      <c r="AV64" s="5">
        <v>0.4554024655547497</v>
      </c>
      <c r="AW64" s="4">
        <v>109.59</v>
      </c>
      <c r="AX64" s="9">
        <f t="shared" si="42"/>
        <v>49.907556200145024</v>
      </c>
      <c r="AY64" s="8"/>
      <c r="AZ64" s="1" t="s">
        <v>67</v>
      </c>
      <c r="BA64" s="5">
        <v>0.16666666666666674</v>
      </c>
      <c r="BB64" s="4">
        <v>188.83</v>
      </c>
      <c r="BC64" s="9">
        <f t="shared" si="43"/>
        <v>31.471666666666682</v>
      </c>
      <c r="BD64" s="8"/>
    </row>
    <row r="65" spans="1:56" ht="13.5" thickBot="1">
      <c r="A65" s="1">
        <v>12</v>
      </c>
      <c r="B65" s="1" t="s">
        <v>54</v>
      </c>
      <c r="C65" s="5">
        <v>1.707913669064748</v>
      </c>
      <c r="D65" s="4">
        <v>48.96</v>
      </c>
      <c r="E65" s="9">
        <f t="shared" si="33"/>
        <v>83.61945323741007</v>
      </c>
      <c r="F65" s="8"/>
      <c r="G65" s="1" t="s">
        <v>63</v>
      </c>
      <c r="H65" s="14">
        <v>0.18</v>
      </c>
      <c r="I65" s="4">
        <v>58.26</v>
      </c>
      <c r="J65" s="9">
        <f t="shared" si="34"/>
        <v>10.486799999999999</v>
      </c>
      <c r="K65" s="8"/>
      <c r="L65" s="1" t="s">
        <v>68</v>
      </c>
      <c r="M65" s="5">
        <v>-0.24487004103967158</v>
      </c>
      <c r="N65" s="4">
        <v>69.05</v>
      </c>
      <c r="O65" s="9">
        <f t="shared" si="35"/>
        <v>-16.90827633378932</v>
      </c>
      <c r="P65" s="8"/>
      <c r="Q65" s="1" t="s">
        <v>75</v>
      </c>
      <c r="R65" s="5">
        <v>-0.06862745098039214</v>
      </c>
      <c r="S65" s="4">
        <v>73.48</v>
      </c>
      <c r="T65" s="9">
        <f t="shared" si="36"/>
        <v>-5.042745098039214</v>
      </c>
      <c r="U65" s="8"/>
      <c r="V65" s="1" t="s">
        <v>69</v>
      </c>
      <c r="W65" s="5">
        <v>0.24427480916030553</v>
      </c>
      <c r="X65" s="4">
        <v>120.43</v>
      </c>
      <c r="Y65" s="9">
        <f t="shared" si="37"/>
        <v>29.418015267175598</v>
      </c>
      <c r="Z65" s="8"/>
      <c r="AA65" s="1" t="s">
        <v>70</v>
      </c>
      <c r="AB65" s="5">
        <v>3.1532567049808433</v>
      </c>
      <c r="AC65" s="4">
        <v>202.81</v>
      </c>
      <c r="AD65" s="9">
        <f t="shared" si="38"/>
        <v>639.5119923371649</v>
      </c>
      <c r="AE65" s="8"/>
      <c r="AF65" s="1" t="s">
        <v>65</v>
      </c>
      <c r="AG65" s="5">
        <v>-0.3030416823131806</v>
      </c>
      <c r="AH65" s="4">
        <v>148.8</v>
      </c>
      <c r="AI65" s="9">
        <f t="shared" si="39"/>
        <v>-45.09260232820128</v>
      </c>
      <c r="AJ65" s="8"/>
      <c r="AK65" s="1" t="s">
        <v>68</v>
      </c>
      <c r="AL65" s="5">
        <v>0.4564254062038404</v>
      </c>
      <c r="AM65" s="4">
        <v>115.9</v>
      </c>
      <c r="AN65" s="9">
        <f t="shared" si="40"/>
        <v>52.899704579025105</v>
      </c>
      <c r="AO65" s="8"/>
      <c r="AP65" s="1" t="s">
        <v>71</v>
      </c>
      <c r="AQ65" s="5">
        <v>-0.2612137203166227</v>
      </c>
      <c r="AR65" s="4">
        <v>116.94</v>
      </c>
      <c r="AS65" s="9">
        <f t="shared" si="41"/>
        <v>-30.54633245382586</v>
      </c>
      <c r="AT65" s="8"/>
      <c r="AU65" s="1" t="s">
        <v>69</v>
      </c>
      <c r="AV65" s="5">
        <v>0.049056603773584895</v>
      </c>
      <c r="AW65" s="4">
        <v>102.81</v>
      </c>
      <c r="AX65" s="9">
        <f t="shared" si="42"/>
        <v>5.043509433962263</v>
      </c>
      <c r="AY65" s="8"/>
      <c r="AZ65" s="1" t="s">
        <v>68</v>
      </c>
      <c r="BA65" s="5">
        <v>0.36920777279521677</v>
      </c>
      <c r="BB65" s="4">
        <v>148.16</v>
      </c>
      <c r="BC65" s="9">
        <f t="shared" si="43"/>
        <v>54.701823617339315</v>
      </c>
      <c r="BD65" s="8"/>
    </row>
    <row r="66" spans="1:56" ht="13.5" thickBot="1">
      <c r="A66" s="1">
        <v>13</v>
      </c>
      <c r="B66" s="1" t="s">
        <v>63</v>
      </c>
      <c r="C66" s="13">
        <v>0.43243243243243246</v>
      </c>
      <c r="D66" s="4">
        <v>41.55</v>
      </c>
      <c r="E66" s="9">
        <f t="shared" si="33"/>
        <v>17.967567567567567</v>
      </c>
      <c r="F66" s="8"/>
      <c r="G66" s="1" t="s">
        <v>80</v>
      </c>
      <c r="H66" s="5">
        <v>0.6253333333333335</v>
      </c>
      <c r="I66" s="4">
        <v>57.16</v>
      </c>
      <c r="J66" s="9">
        <f t="shared" si="34"/>
        <v>35.74405333333334</v>
      </c>
      <c r="K66" s="8"/>
      <c r="L66" s="1" t="s">
        <v>80</v>
      </c>
      <c r="M66" s="5">
        <v>-0.08695652173913049</v>
      </c>
      <c r="N66" s="4">
        <v>50.74</v>
      </c>
      <c r="O66" s="9">
        <f t="shared" si="35"/>
        <v>-4.412173913043481</v>
      </c>
      <c r="P66" s="8"/>
      <c r="Q66" s="1" t="s">
        <v>68</v>
      </c>
      <c r="R66" s="5">
        <v>0.07427536231884058</v>
      </c>
      <c r="S66" s="4">
        <v>72.99</v>
      </c>
      <c r="T66" s="9">
        <f t="shared" si="36"/>
        <v>5.421358695652173</v>
      </c>
      <c r="U66" s="8"/>
      <c r="V66" s="1" t="s">
        <v>74</v>
      </c>
      <c r="W66" s="5">
        <v>0.24025974025974017</v>
      </c>
      <c r="X66" s="4">
        <v>118.98</v>
      </c>
      <c r="Y66" s="9">
        <f t="shared" si="37"/>
        <v>28.586103896103886</v>
      </c>
      <c r="Z66" s="8"/>
      <c r="AA66" s="1" t="s">
        <v>75</v>
      </c>
      <c r="AB66" s="5">
        <v>0.2914285714285716</v>
      </c>
      <c r="AC66" s="4">
        <v>175.42</v>
      </c>
      <c r="AD66" s="9">
        <f t="shared" si="38"/>
        <v>51.12240000000003</v>
      </c>
      <c r="AE66" s="8"/>
      <c r="AF66" s="1" t="s">
        <v>75</v>
      </c>
      <c r="AG66" s="5">
        <v>-0.5221238938053097</v>
      </c>
      <c r="AH66" s="4">
        <v>104.97</v>
      </c>
      <c r="AI66" s="9">
        <f t="shared" si="39"/>
        <v>-54.80734513274336</v>
      </c>
      <c r="AJ66" s="8"/>
      <c r="AK66" s="1" t="s">
        <v>69</v>
      </c>
      <c r="AL66" s="5">
        <v>-0.3142201834862386</v>
      </c>
      <c r="AM66" s="4">
        <v>110.53</v>
      </c>
      <c r="AN66" s="9">
        <f t="shared" si="40"/>
        <v>-34.73075688073395</v>
      </c>
      <c r="AO66" s="8"/>
      <c r="AP66" s="1" t="s">
        <v>66</v>
      </c>
      <c r="AQ66" s="5">
        <v>0.5483870967741937</v>
      </c>
      <c r="AR66" s="4">
        <v>102.84</v>
      </c>
      <c r="AS66" s="9">
        <f t="shared" si="41"/>
        <v>56.39612903225809</v>
      </c>
      <c r="AT66" s="8"/>
      <c r="AU66" s="1" t="s">
        <v>72</v>
      </c>
      <c r="AV66" s="5">
        <v>0.08464328899637241</v>
      </c>
      <c r="AW66" s="4">
        <v>87.04</v>
      </c>
      <c r="AX66" s="9">
        <f t="shared" si="42"/>
        <v>7.367351874244255</v>
      </c>
      <c r="AY66" s="8"/>
      <c r="AZ66" s="1" t="s">
        <v>69</v>
      </c>
      <c r="BA66" s="5">
        <v>0.2086330935251799</v>
      </c>
      <c r="BB66" s="4">
        <v>124.03</v>
      </c>
      <c r="BC66" s="9">
        <f t="shared" si="43"/>
        <v>25.876762589928063</v>
      </c>
      <c r="BD66" s="8"/>
    </row>
    <row r="67" spans="1:56" ht="13.5" thickBot="1">
      <c r="A67" s="1">
        <v>14</v>
      </c>
      <c r="B67" s="1" t="s">
        <v>86</v>
      </c>
      <c r="C67" s="5">
        <v>0.440366972477064</v>
      </c>
      <c r="D67" s="4">
        <v>41.32</v>
      </c>
      <c r="E67" s="9">
        <f t="shared" si="33"/>
        <v>18.195963302752286</v>
      </c>
      <c r="F67" s="8"/>
      <c r="G67" s="1" t="s">
        <v>54</v>
      </c>
      <c r="H67" s="5">
        <v>-0.7024442082890542</v>
      </c>
      <c r="I67" s="4">
        <v>56.39</v>
      </c>
      <c r="J67" s="9">
        <f t="shared" si="34"/>
        <v>-39.610828905419766</v>
      </c>
      <c r="K67" s="8"/>
      <c r="L67" s="1" t="s">
        <v>54</v>
      </c>
      <c r="M67" s="5">
        <v>-0.1428571428571429</v>
      </c>
      <c r="N67" s="4">
        <v>46.6</v>
      </c>
      <c r="O67" s="9">
        <f t="shared" si="35"/>
        <v>-6.657142857142859</v>
      </c>
      <c r="P67" s="8"/>
      <c r="Q67" s="1" t="s">
        <v>80</v>
      </c>
      <c r="R67" s="5">
        <v>0.37646001796945194</v>
      </c>
      <c r="S67" s="4">
        <v>64.11</v>
      </c>
      <c r="T67" s="9">
        <f t="shared" si="36"/>
        <v>24.134851752021564</v>
      </c>
      <c r="U67" s="8"/>
      <c r="V67" s="1" t="s">
        <v>66</v>
      </c>
      <c r="W67" s="5">
        <v>0.16433308769344146</v>
      </c>
      <c r="X67" s="4">
        <v>115.79</v>
      </c>
      <c r="Y67" s="9">
        <f t="shared" si="37"/>
        <v>19.028128224023586</v>
      </c>
      <c r="Z67" s="8"/>
      <c r="AA67" s="1" t="s">
        <v>68</v>
      </c>
      <c r="AB67" s="5">
        <v>0.2945638432364097</v>
      </c>
      <c r="AC67" s="4">
        <v>124.48</v>
      </c>
      <c r="AD67" s="9">
        <f t="shared" si="38"/>
        <v>36.66730720606828</v>
      </c>
      <c r="AE67" s="8"/>
      <c r="AF67" s="1" t="s">
        <v>63</v>
      </c>
      <c r="AG67" s="14">
        <v>0.22357723577235755</v>
      </c>
      <c r="AH67" s="4">
        <v>104.3</v>
      </c>
      <c r="AI67" s="9">
        <f t="shared" si="39"/>
        <v>23.31910569105689</v>
      </c>
      <c r="AJ67" s="8"/>
      <c r="AK67" s="1" t="s">
        <v>62</v>
      </c>
      <c r="AL67" s="5">
        <v>0.16865671641791047</v>
      </c>
      <c r="AM67" s="4">
        <v>96.8</v>
      </c>
      <c r="AN67" s="9">
        <f t="shared" si="40"/>
        <v>16.325970149253735</v>
      </c>
      <c r="AO67" s="8"/>
      <c r="AP67" s="1" t="s">
        <v>77</v>
      </c>
      <c r="AQ67" s="5">
        <v>0.06985645933014362</v>
      </c>
      <c r="AR67" s="4">
        <v>102.12</v>
      </c>
      <c r="AS67" s="9">
        <f t="shared" si="41"/>
        <v>7.133741626794267</v>
      </c>
      <c r="AT67" s="8"/>
      <c r="AU67" s="1" t="s">
        <v>61</v>
      </c>
      <c r="AV67" s="5">
        <v>-0.39340659340659334</v>
      </c>
      <c r="AW67" s="4">
        <v>86.66</v>
      </c>
      <c r="AX67" s="9">
        <f t="shared" si="42"/>
        <v>-34.09261538461538</v>
      </c>
      <c r="AY67" s="8"/>
      <c r="AZ67" s="1" t="s">
        <v>70</v>
      </c>
      <c r="BA67" s="5">
        <v>0.11764705882352944</v>
      </c>
      <c r="BB67" s="4">
        <v>113.69</v>
      </c>
      <c r="BC67" s="9">
        <f t="shared" si="43"/>
        <v>13.375294117647062</v>
      </c>
      <c r="BD67" s="8"/>
    </row>
    <row r="68" spans="1:56" ht="12.75">
      <c r="A68" s="1">
        <v>15</v>
      </c>
      <c r="B68" s="1" t="s">
        <v>62</v>
      </c>
      <c r="C68" s="5">
        <v>0.8519313304721028</v>
      </c>
      <c r="D68" s="4">
        <v>40.33</v>
      </c>
      <c r="E68" s="9">
        <f t="shared" si="33"/>
        <v>34.358390557939906</v>
      </c>
      <c r="F68" s="8"/>
      <c r="G68" s="1" t="s">
        <v>71</v>
      </c>
      <c r="H68" s="5">
        <v>3.4074074074074074</v>
      </c>
      <c r="I68" s="4">
        <v>52.84</v>
      </c>
      <c r="J68" s="9">
        <f t="shared" si="34"/>
        <v>180.04740740740743</v>
      </c>
      <c r="K68" s="8"/>
      <c r="L68" s="1" t="s">
        <v>62</v>
      </c>
      <c r="M68" s="5">
        <v>0.16587677725118488</v>
      </c>
      <c r="N68" s="4">
        <v>44.29</v>
      </c>
      <c r="O68" s="9">
        <f t="shared" si="35"/>
        <v>7.346682464454978</v>
      </c>
      <c r="P68" s="8"/>
      <c r="Q68" s="1" t="s">
        <v>72</v>
      </c>
      <c r="R68" s="5">
        <v>0.5480225988700564</v>
      </c>
      <c r="S68" s="4">
        <v>62.95</v>
      </c>
      <c r="T68" s="9">
        <f t="shared" si="36"/>
        <v>34.49802259887006</v>
      </c>
      <c r="U68" s="8"/>
      <c r="V68" s="1" t="s">
        <v>72</v>
      </c>
      <c r="W68" s="5">
        <v>0.7408759124087594</v>
      </c>
      <c r="X68" s="4">
        <v>107.92</v>
      </c>
      <c r="Y68" s="9">
        <f t="shared" si="37"/>
        <v>79.95532846715331</v>
      </c>
      <c r="Z68" s="8"/>
      <c r="AA68" s="1" t="s">
        <v>74</v>
      </c>
      <c r="AB68" s="5">
        <v>-0.2670157068062827</v>
      </c>
      <c r="AC68" s="4">
        <v>104.95</v>
      </c>
      <c r="AD68" s="9">
        <f t="shared" si="38"/>
        <v>-28.02329842931937</v>
      </c>
      <c r="AE68" s="8"/>
      <c r="AF68" s="1" t="s">
        <v>74</v>
      </c>
      <c r="AG68" s="5">
        <v>-0.005714285714285783</v>
      </c>
      <c r="AH68" s="4">
        <v>102.65</v>
      </c>
      <c r="AI68" s="9">
        <f t="shared" si="39"/>
        <v>-0.5865714285714356</v>
      </c>
      <c r="AJ68" s="8"/>
      <c r="AK68" s="1" t="s">
        <v>77</v>
      </c>
      <c r="AL68" s="5">
        <v>0.541297935103245</v>
      </c>
      <c r="AM68" s="4">
        <v>93.15</v>
      </c>
      <c r="AN68" s="9">
        <f t="shared" si="40"/>
        <v>50.421902654867274</v>
      </c>
      <c r="AO68" s="8"/>
      <c r="AP68" s="1" t="s">
        <v>74</v>
      </c>
      <c r="AQ68" s="5">
        <v>0.2058823529411764</v>
      </c>
      <c r="AR68" s="4">
        <v>101.16</v>
      </c>
      <c r="AS68" s="9">
        <f t="shared" si="41"/>
        <v>20.827058823529406</v>
      </c>
      <c r="AT68" s="8"/>
      <c r="AU68" s="1" t="s">
        <v>73</v>
      </c>
      <c r="AV68" s="5">
        <v>-0.5670840787119857</v>
      </c>
      <c r="AW68" s="4">
        <v>84.71</v>
      </c>
      <c r="AX68" s="9">
        <f t="shared" si="42"/>
        <v>-48.03769230769231</v>
      </c>
      <c r="AY68" s="8"/>
      <c r="AZ68" s="1" t="s">
        <v>71</v>
      </c>
      <c r="BA68" s="5">
        <v>1.0333333333333332</v>
      </c>
      <c r="BB68" s="4">
        <v>102.15</v>
      </c>
      <c r="BC68" s="9">
        <f t="shared" si="43"/>
        <v>105.55499999999999</v>
      </c>
      <c r="BD68" s="8"/>
    </row>
    <row r="69" spans="1:56" ht="12.75">
      <c r="A69" s="1"/>
      <c r="B69" s="1"/>
      <c r="C69" s="6">
        <f>AVERAGE(C54:C68)</f>
        <v>0.7621432418428625</v>
      </c>
      <c r="D69" s="7">
        <f>SUM(D54:D68)</f>
        <v>910.69</v>
      </c>
      <c r="E69" s="7">
        <f>SUM(E54:E68)</f>
        <v>622.1365356395994</v>
      </c>
      <c r="F69" s="6">
        <f>E69/D69</f>
        <v>0.6831485309376399</v>
      </c>
      <c r="G69" s="2"/>
      <c r="H69" s="6">
        <f>AVERAGE(H54:H68)</f>
        <v>0.5600931522192373</v>
      </c>
      <c r="I69" s="7">
        <f>SUM(I54:I68)</f>
        <v>1119.1299999999999</v>
      </c>
      <c r="J69" s="7">
        <f>SUM(J54:J68)</f>
        <v>608.1376466105719</v>
      </c>
      <c r="K69" s="6">
        <f>J69/I69</f>
        <v>0.5434021486427599</v>
      </c>
      <c r="L69" s="2"/>
      <c r="M69" s="6">
        <f>AVERAGE(M54:M68)</f>
        <v>0.0716320292450554</v>
      </c>
      <c r="N69" s="7">
        <f>SUM(N54:N68)</f>
        <v>1236.6999999999998</v>
      </c>
      <c r="O69" s="7">
        <f>SUM(O54:O68)</f>
        <v>171.18450483028474</v>
      </c>
      <c r="P69" s="6">
        <f>O69/N69</f>
        <v>0.1384203968871066</v>
      </c>
      <c r="Q69" s="2"/>
      <c r="R69" s="6">
        <f>AVERAGE(R54:R68)</f>
        <v>0.3780301293846032</v>
      </c>
      <c r="S69" s="7">
        <f>SUM(S54:S68)</f>
        <v>1559.11</v>
      </c>
      <c r="T69" s="7">
        <f>SUM(T54:T68)</f>
        <v>644.097912124252</v>
      </c>
      <c r="U69" s="6">
        <f>T69/S69</f>
        <v>0.41311896666960773</v>
      </c>
      <c r="V69" s="2"/>
      <c r="W69" s="6">
        <f>AVERAGE(W54:W68)</f>
        <v>0.6230582487207638</v>
      </c>
      <c r="X69" s="7">
        <f>SUM(X54:X68)</f>
        <v>2784.41</v>
      </c>
      <c r="Y69" s="7">
        <f>SUM(Y54:Y68)</f>
        <v>1667.1287358121904</v>
      </c>
      <c r="Z69" s="6">
        <f>Y69/X69</f>
        <v>0.5987368009065441</v>
      </c>
      <c r="AA69" s="2"/>
      <c r="AB69" s="6">
        <f>AVERAGE(AB54:AB68)</f>
        <v>0.7365192955985982</v>
      </c>
      <c r="AC69" s="7">
        <f>SUM(AC54:AC68)</f>
        <v>3714.39</v>
      </c>
      <c r="AD69" s="7">
        <f>SUM(AD54:AD68)</f>
        <v>3026.707935371413</v>
      </c>
      <c r="AE69" s="6">
        <f>AD69/AC69</f>
        <v>0.8148600269146248</v>
      </c>
      <c r="AF69" s="2"/>
      <c r="AG69" s="6">
        <f>AVERAGE(AG54:AG68)</f>
        <v>-0.16203998557873922</v>
      </c>
      <c r="AH69" s="7">
        <f>SUM(AH54:AH68)</f>
        <v>3135.02</v>
      </c>
      <c r="AI69" s="7">
        <f>SUM(AI54:AI68)</f>
        <v>-373.5232505002046</v>
      </c>
      <c r="AJ69" s="6">
        <f>AI69/AH69</f>
        <v>-0.11914541231003457</v>
      </c>
      <c r="AK69" s="2"/>
      <c r="AL69" s="6">
        <f>AVERAGE(AL54:AL68)</f>
        <v>-0.13893650277921613</v>
      </c>
      <c r="AM69" s="7">
        <f>SUM(AM54:AM68)</f>
        <v>2878.060000000001</v>
      </c>
      <c r="AN69" s="7">
        <f>SUM(AN54:AN68)</f>
        <v>-516.080301814449</v>
      </c>
      <c r="AO69" s="6">
        <f>AN69/AM69</f>
        <v>-0.17931533804522795</v>
      </c>
      <c r="AP69" s="2"/>
      <c r="AQ69" s="6">
        <f>AVERAGE(AQ54:AQ68)</f>
        <v>0.09418058634974802</v>
      </c>
      <c r="AR69" s="7">
        <f>SUM(AR54:AR68)</f>
        <v>2838.15</v>
      </c>
      <c r="AS69" s="7">
        <f>SUM(AS54:AS68)</f>
        <v>168.900415283176</v>
      </c>
      <c r="AT69" s="6">
        <f>AS69/AR69</f>
        <v>0.059510743013292455</v>
      </c>
      <c r="AU69" s="2"/>
      <c r="AV69" s="6">
        <f>AVERAGE(AV54:AV68)</f>
        <v>0.11618520569497859</v>
      </c>
      <c r="AW69" s="7">
        <f>SUM(AW54:AW68)</f>
        <v>2621.9500000000003</v>
      </c>
      <c r="AX69" s="7">
        <f>SUM(AX54:AX68)</f>
        <v>496.7638625867547</v>
      </c>
      <c r="AY69" s="6">
        <f>AX69/AW69</f>
        <v>0.18946351478355983</v>
      </c>
      <c r="AZ69" s="2"/>
      <c r="BA69" s="6">
        <f>AVERAGE(BA54:BA68)</f>
        <v>0.434989203335158</v>
      </c>
      <c r="BB69" s="7">
        <f>SUM(BB54:BB68)</f>
        <v>3746.65</v>
      </c>
      <c r="BC69" s="7">
        <f>SUM(BC54:BC68)</f>
        <v>1585.679989832643</v>
      </c>
      <c r="BD69" s="6">
        <f>BC69/BB69</f>
        <v>0.42322607925283734</v>
      </c>
    </row>
    <row r="70" spans="1:56" ht="13.5" thickBot="1">
      <c r="A70" s="1"/>
      <c r="B70" s="1"/>
      <c r="C70" s="5"/>
      <c r="D70" s="5">
        <f>D69/D$89</f>
        <v>0.012609030474396618</v>
      </c>
      <c r="E70" s="4"/>
      <c r="F70" s="4"/>
      <c r="G70" s="1"/>
      <c r="H70" s="5"/>
      <c r="I70" s="5">
        <f>I69/I$89</f>
        <v>0.016525844141441842</v>
      </c>
      <c r="J70" s="4"/>
      <c r="K70" s="4"/>
      <c r="L70" s="1"/>
      <c r="M70" s="5"/>
      <c r="N70" s="5">
        <f>N69/N$89</f>
        <v>0.015385430729856864</v>
      </c>
      <c r="O70" s="4"/>
      <c r="P70" s="4"/>
      <c r="Q70" s="1"/>
      <c r="R70" s="5"/>
      <c r="S70" s="5">
        <f>S69/S$89</f>
        <v>0.013638576796390498</v>
      </c>
      <c r="T70" s="4"/>
      <c r="U70" s="4"/>
      <c r="V70" s="1"/>
      <c r="W70" s="5"/>
      <c r="X70" s="5">
        <f>X69/X$89</f>
        <v>0.01716967728966234</v>
      </c>
      <c r="Y70" s="4"/>
      <c r="Z70" s="4"/>
      <c r="AA70" s="1"/>
      <c r="AB70" s="5"/>
      <c r="AC70" s="5">
        <f>AC69/AC$89</f>
        <v>0.01636032091756171</v>
      </c>
      <c r="AD70" s="4"/>
      <c r="AE70" s="4"/>
      <c r="AF70" s="1"/>
      <c r="AG70" s="5"/>
      <c r="AH70" s="5">
        <f>AH69/AH$89</f>
        <v>0.010609623018978581</v>
      </c>
      <c r="AI70" s="4"/>
      <c r="AJ70" s="4"/>
      <c r="AK70" s="1"/>
      <c r="AL70" s="5"/>
      <c r="AM70" s="5">
        <f>AM69/AM$89</f>
        <v>0.009219676968858932</v>
      </c>
      <c r="AN70" s="4"/>
      <c r="AO70" s="4"/>
      <c r="AP70" s="1"/>
      <c r="AQ70" s="5"/>
      <c r="AR70" s="5">
        <f>AR69/AR$89</f>
        <v>0.009533771803193444</v>
      </c>
      <c r="AS70" s="4"/>
      <c r="AT70" s="4"/>
      <c r="AU70" s="1"/>
      <c r="AV70" s="5"/>
      <c r="AW70" s="5">
        <f>AW69/AW$89</f>
        <v>0.011734870299461521</v>
      </c>
      <c r="AX70" s="4"/>
      <c r="AY70" s="4"/>
      <c r="AZ70" s="1"/>
      <c r="BA70" s="5"/>
      <c r="BB70" s="5">
        <f>BB69/BB$89</f>
        <v>0.012699346161537757</v>
      </c>
      <c r="BC70" s="4"/>
      <c r="BD70" s="4"/>
    </row>
    <row r="71" spans="1:56" ht="13.5" thickBot="1">
      <c r="A71" s="1">
        <v>1</v>
      </c>
      <c r="B71" s="1" t="s">
        <v>57</v>
      </c>
      <c r="C71" s="5">
        <v>0.38815789473684226</v>
      </c>
      <c r="D71" s="4">
        <v>39.16</v>
      </c>
      <c r="E71" s="9">
        <f>C71*D71</f>
        <v>15.200263157894742</v>
      </c>
      <c r="F71" s="8"/>
      <c r="G71" s="1" t="s">
        <v>74</v>
      </c>
      <c r="H71" s="5">
        <v>0.13826366559485526</v>
      </c>
      <c r="I71" s="4">
        <v>44.53</v>
      </c>
      <c r="J71" s="9">
        <f>H71*I71</f>
        <v>6.156881028938905</v>
      </c>
      <c r="K71" s="8"/>
      <c r="L71" s="1" t="s">
        <v>63</v>
      </c>
      <c r="M71" s="14">
        <v>-0.276595744680851</v>
      </c>
      <c r="N71" s="4">
        <v>42.07</v>
      </c>
      <c r="O71" s="9">
        <f>M71*N71</f>
        <v>-11.636382978723402</v>
      </c>
      <c r="P71" s="8"/>
      <c r="Q71" s="1" t="s">
        <v>44</v>
      </c>
      <c r="R71" s="5">
        <v>0.716417910447761</v>
      </c>
      <c r="S71" s="4">
        <v>59.58</v>
      </c>
      <c r="T71" s="9">
        <f>R71*S71</f>
        <v>42.6841791044776</v>
      </c>
      <c r="U71" s="8"/>
      <c r="V71" s="1" t="s">
        <v>68</v>
      </c>
      <c r="W71" s="5">
        <v>0.33389544688026973</v>
      </c>
      <c r="X71" s="4">
        <v>96.61</v>
      </c>
      <c r="Y71" s="9">
        <f>W71*X71</f>
        <v>32.257639123102855</v>
      </c>
      <c r="Z71" s="8"/>
      <c r="AA71" s="1" t="s">
        <v>72</v>
      </c>
      <c r="AB71" s="5">
        <v>-0.13312368972746336</v>
      </c>
      <c r="AC71" s="4">
        <v>92.05</v>
      </c>
      <c r="AD71" s="9">
        <f>AB71*AC71</f>
        <v>-12.254035639413</v>
      </c>
      <c r="AE71" s="8"/>
      <c r="AF71" s="1" t="s">
        <v>78</v>
      </c>
      <c r="AG71" s="5">
        <v>-0.2709251101321586</v>
      </c>
      <c r="AH71" s="4">
        <v>89.99</v>
      </c>
      <c r="AI71" s="9">
        <f>AG71*AH71</f>
        <v>-24.38055066079295</v>
      </c>
      <c r="AJ71" s="8"/>
      <c r="AK71" s="1" t="s">
        <v>63</v>
      </c>
      <c r="AL71" s="14">
        <v>-0.14950166112956798</v>
      </c>
      <c r="AM71" s="4">
        <v>88.71</v>
      </c>
      <c r="AN71" s="9">
        <f>AL71*AM71</f>
        <v>-13.262292358803974</v>
      </c>
      <c r="AO71" s="8"/>
      <c r="AP71" s="1" t="s">
        <v>69</v>
      </c>
      <c r="AQ71" s="5">
        <v>-0.11371237458193972</v>
      </c>
      <c r="AR71" s="4">
        <v>97.85</v>
      </c>
      <c r="AS71" s="9">
        <f>AQ71*AR71</f>
        <v>-11.126755852842802</v>
      </c>
      <c r="AT71" s="8"/>
      <c r="AU71" s="1" t="s">
        <v>74</v>
      </c>
      <c r="AV71" s="5">
        <v>-0.14905149051490518</v>
      </c>
      <c r="AW71" s="4">
        <v>83.31</v>
      </c>
      <c r="AX71" s="9">
        <f>AV71*AW71</f>
        <v>-12.417479674796752</v>
      </c>
      <c r="AY71" s="8"/>
      <c r="AZ71" s="1" t="s">
        <v>72</v>
      </c>
      <c r="BA71" s="5">
        <v>0.14715719063545163</v>
      </c>
      <c r="BB71" s="4">
        <v>96.35</v>
      </c>
      <c r="BC71" s="9">
        <f>BA71*BB71</f>
        <v>14.178595317725764</v>
      </c>
      <c r="BD71" s="8"/>
    </row>
    <row r="72" spans="1:56" ht="13.5" thickBot="1">
      <c r="A72" s="1">
        <v>2</v>
      </c>
      <c r="B72" s="1" t="s">
        <v>74</v>
      </c>
      <c r="C72" s="5">
        <v>-0.3311827956989247</v>
      </c>
      <c r="D72" s="4">
        <v>39.05</v>
      </c>
      <c r="E72" s="9">
        <f aca="true" t="shared" si="44" ref="E72:E85">C72*D72</f>
        <v>-12.93268817204301</v>
      </c>
      <c r="F72" s="8"/>
      <c r="G72" s="1" t="s">
        <v>37</v>
      </c>
      <c r="H72" s="5">
        <v>0.9409448818897639</v>
      </c>
      <c r="I72" s="4">
        <v>43.63</v>
      </c>
      <c r="J72" s="9">
        <f aca="true" t="shared" si="45" ref="J72:J85">H72*I72</f>
        <v>41.0534251968504</v>
      </c>
      <c r="K72" s="8"/>
      <c r="L72" s="1" t="s">
        <v>72</v>
      </c>
      <c r="M72" s="5">
        <v>-0.3948717948717949</v>
      </c>
      <c r="N72" s="4">
        <v>40.63</v>
      </c>
      <c r="O72" s="9">
        <f aca="true" t="shared" si="46" ref="O72:O85">M72*N72</f>
        <v>-16.04364102564103</v>
      </c>
      <c r="P72" s="8"/>
      <c r="Q72" s="1" t="s">
        <v>63</v>
      </c>
      <c r="R72" s="14">
        <v>0.2867647058823528</v>
      </c>
      <c r="S72" s="4">
        <v>54.17</v>
      </c>
      <c r="T72" s="9">
        <f aca="true" t="shared" si="47" ref="T72:T85">R72*S72</f>
        <v>15.534044117647053</v>
      </c>
      <c r="U72" s="8"/>
      <c r="V72" s="1" t="s">
        <v>80</v>
      </c>
      <c r="W72" s="5">
        <v>0.13577023498694518</v>
      </c>
      <c r="X72" s="4">
        <v>70.24</v>
      </c>
      <c r="Y72" s="9">
        <f aca="true" t="shared" si="48" ref="Y72:Y85">W72*X72</f>
        <v>9.536501305483029</v>
      </c>
      <c r="Z72" s="8"/>
      <c r="AA72" s="1" t="s">
        <v>78</v>
      </c>
      <c r="AB72" s="5">
        <v>1.2475247524752477</v>
      </c>
      <c r="AC72" s="4">
        <v>91.73</v>
      </c>
      <c r="AD72" s="9">
        <f aca="true" t="shared" si="49" ref="AD72:AD85">AB72*AC72</f>
        <v>114.43544554455448</v>
      </c>
      <c r="AE72" s="8"/>
      <c r="AF72" s="1" t="s">
        <v>62</v>
      </c>
      <c r="AG72" s="5">
        <v>0.46501457725947537</v>
      </c>
      <c r="AH72" s="4">
        <v>83.49</v>
      </c>
      <c r="AI72" s="9">
        <f aca="true" t="shared" si="50" ref="AI72:AI85">AG72*AH72</f>
        <v>38.8240670553936</v>
      </c>
      <c r="AJ72" s="8"/>
      <c r="AK72" s="1" t="s">
        <v>74</v>
      </c>
      <c r="AL72" s="5">
        <v>-0.1206896551724137</v>
      </c>
      <c r="AM72" s="4">
        <v>87.03</v>
      </c>
      <c r="AN72" s="9">
        <f aca="true" t="shared" si="51" ref="AN72:AN85">AL72*AM72</f>
        <v>-10.503620689655165</v>
      </c>
      <c r="AO72" s="8"/>
      <c r="AP72" s="1" t="s">
        <v>63</v>
      </c>
      <c r="AQ72" s="14">
        <v>0.1015625</v>
      </c>
      <c r="AR72" s="4">
        <v>97.72</v>
      </c>
      <c r="AS72" s="9">
        <f aca="true" t="shared" si="52" ref="AS72:AS85">AQ72*AR72</f>
        <v>9.9246875</v>
      </c>
      <c r="AT72" s="8"/>
      <c r="AU72" s="1" t="s">
        <v>75</v>
      </c>
      <c r="AV72" s="5">
        <v>-0.15217391304347816</v>
      </c>
      <c r="AW72" s="4">
        <v>79.53</v>
      </c>
      <c r="AX72" s="9">
        <f aca="true" t="shared" si="53" ref="AX72:AX85">AV72*AW72</f>
        <v>-12.102391304347819</v>
      </c>
      <c r="AY72" s="8"/>
      <c r="AZ72" s="1" t="s">
        <v>73</v>
      </c>
      <c r="BA72" s="5">
        <v>0.09297520661157033</v>
      </c>
      <c r="BB72" s="4">
        <v>92.61</v>
      </c>
      <c r="BC72" s="9">
        <f aca="true" t="shared" si="54" ref="BC72:BC85">BA72*BB72</f>
        <v>8.610433884297528</v>
      </c>
      <c r="BD72" s="8"/>
    </row>
    <row r="73" spans="1:56" ht="13.5" thickBot="1">
      <c r="A73" s="1">
        <v>3</v>
      </c>
      <c r="B73" s="1" t="s">
        <v>80</v>
      </c>
      <c r="C73" s="5">
        <v>0.05633802816901401</v>
      </c>
      <c r="D73" s="4">
        <v>35.58</v>
      </c>
      <c r="E73" s="9">
        <f t="shared" si="44"/>
        <v>2.0045070422535183</v>
      </c>
      <c r="F73" s="8"/>
      <c r="G73" s="1" t="s">
        <v>86</v>
      </c>
      <c r="H73" s="5">
        <v>0.04140127388535042</v>
      </c>
      <c r="I73" s="4">
        <v>43.01</v>
      </c>
      <c r="J73" s="9">
        <f t="shared" si="45"/>
        <v>1.7806687898089215</v>
      </c>
      <c r="K73" s="8"/>
      <c r="L73" s="1" t="s">
        <v>86</v>
      </c>
      <c r="M73" s="5">
        <v>-0.05810397553516822</v>
      </c>
      <c r="N73" s="4">
        <v>40.59</v>
      </c>
      <c r="O73" s="9">
        <f t="shared" si="46"/>
        <v>-2.358440366972478</v>
      </c>
      <c r="P73" s="8"/>
      <c r="Q73" s="1" t="s">
        <v>62</v>
      </c>
      <c r="R73" s="5">
        <v>0.04878048780487809</v>
      </c>
      <c r="S73" s="4">
        <v>45.29</v>
      </c>
      <c r="T73" s="9">
        <f t="shared" si="47"/>
        <v>2.209268292682929</v>
      </c>
      <c r="U73" s="8"/>
      <c r="V73" s="1" t="s">
        <v>63</v>
      </c>
      <c r="W73" s="14">
        <v>0.12571428571428567</v>
      </c>
      <c r="X73" s="4">
        <v>61.05</v>
      </c>
      <c r="Y73" s="9">
        <f t="shared" si="48"/>
        <v>7.67485714285714</v>
      </c>
      <c r="Z73" s="8"/>
      <c r="AA73" s="1" t="s">
        <v>66</v>
      </c>
      <c r="AB73" s="5">
        <v>-0.2107594936708861</v>
      </c>
      <c r="AC73" s="4">
        <v>89.62</v>
      </c>
      <c r="AD73" s="9">
        <f t="shared" si="49"/>
        <v>-18.888265822784813</v>
      </c>
      <c r="AE73" s="8"/>
      <c r="AF73" s="1" t="s">
        <v>68</v>
      </c>
      <c r="AG73" s="5">
        <v>-0.3388671875</v>
      </c>
      <c r="AH73" s="4">
        <v>81.64</v>
      </c>
      <c r="AI73" s="9">
        <f t="shared" si="50"/>
        <v>-27.6651171875</v>
      </c>
      <c r="AJ73" s="8"/>
      <c r="AK73" s="1" t="s">
        <v>75</v>
      </c>
      <c r="AL73" s="5">
        <v>-0.3148148148148149</v>
      </c>
      <c r="AM73" s="4">
        <v>74.85</v>
      </c>
      <c r="AN73" s="9">
        <f t="shared" si="51"/>
        <v>-23.563888888888894</v>
      </c>
      <c r="AO73" s="8"/>
      <c r="AP73" s="1" t="s">
        <v>75</v>
      </c>
      <c r="AQ73" s="5">
        <v>0.24324324324324298</v>
      </c>
      <c r="AR73" s="4">
        <v>93.56</v>
      </c>
      <c r="AS73" s="9">
        <f t="shared" si="52"/>
        <v>22.757837837837815</v>
      </c>
      <c r="AT73" s="8"/>
      <c r="AU73" s="1" t="s">
        <v>70</v>
      </c>
      <c r="AV73" s="5">
        <v>-0.5878787878787879</v>
      </c>
      <c r="AW73" s="4">
        <v>76.4</v>
      </c>
      <c r="AX73" s="9">
        <f t="shared" si="53"/>
        <v>-44.9139393939394</v>
      </c>
      <c r="AY73" s="8"/>
      <c r="AZ73" s="1" t="s">
        <v>74</v>
      </c>
      <c r="BA73" s="5">
        <v>0.11624203821656054</v>
      </c>
      <c r="BB73" s="4">
        <v>90.15</v>
      </c>
      <c r="BC73" s="9">
        <f t="shared" si="54"/>
        <v>10.479219745222933</v>
      </c>
      <c r="BD73" s="8"/>
    </row>
    <row r="74" spans="1:56" ht="13.5" thickBot="1">
      <c r="A74" s="1">
        <v>4</v>
      </c>
      <c r="B74" s="1" t="s">
        <v>61</v>
      </c>
      <c r="C74" s="5">
        <v>0.08134715025906725</v>
      </c>
      <c r="D74" s="4">
        <v>34.58</v>
      </c>
      <c r="E74" s="9">
        <f t="shared" si="44"/>
        <v>2.8129844559585453</v>
      </c>
      <c r="F74" s="8"/>
      <c r="G74" s="1" t="s">
        <v>62</v>
      </c>
      <c r="H74" s="5">
        <v>-0.022016222479721792</v>
      </c>
      <c r="I74" s="4">
        <v>39.01</v>
      </c>
      <c r="J74" s="9">
        <f t="shared" si="45"/>
        <v>-0.858852838933947</v>
      </c>
      <c r="K74" s="8"/>
      <c r="L74" s="1" t="s">
        <v>44</v>
      </c>
      <c r="M74" s="5">
        <v>6.444444444444445</v>
      </c>
      <c r="N74" s="4">
        <v>34.65</v>
      </c>
      <c r="O74" s="9">
        <f t="shared" si="46"/>
        <v>223.3</v>
      </c>
      <c r="P74" s="8"/>
      <c r="Q74" s="1" t="s">
        <v>54</v>
      </c>
      <c r="R74" s="5">
        <v>-0.10416666666666663</v>
      </c>
      <c r="S74" s="4">
        <v>45.15</v>
      </c>
      <c r="T74" s="9">
        <f t="shared" si="47"/>
        <v>-4.703124999999998</v>
      </c>
      <c r="U74" s="8"/>
      <c r="V74" s="1" t="s">
        <v>62</v>
      </c>
      <c r="W74" s="5">
        <v>0.10562015503875966</v>
      </c>
      <c r="X74" s="4">
        <v>48.92</v>
      </c>
      <c r="Y74" s="9">
        <f t="shared" si="48"/>
        <v>5.166937984496123</v>
      </c>
      <c r="Z74" s="8"/>
      <c r="AA74" s="1" t="s">
        <v>63</v>
      </c>
      <c r="AB74" s="14">
        <v>0.24873096446700504</v>
      </c>
      <c r="AC74" s="4">
        <v>84.73</v>
      </c>
      <c r="AD74" s="9">
        <f t="shared" si="49"/>
        <v>21.07497461928934</v>
      </c>
      <c r="AE74" s="8"/>
      <c r="AF74" s="1" t="s">
        <v>66</v>
      </c>
      <c r="AG74" s="5">
        <v>-0.2301523656776263</v>
      </c>
      <c r="AH74" s="4">
        <v>66.85</v>
      </c>
      <c r="AI74" s="9">
        <f t="shared" si="50"/>
        <v>-15.385685645549318</v>
      </c>
      <c r="AJ74" s="8"/>
      <c r="AK74" s="1" t="s">
        <v>66</v>
      </c>
      <c r="AL74" s="5">
        <v>0.065625</v>
      </c>
      <c r="AM74" s="4">
        <v>68.56</v>
      </c>
      <c r="AN74" s="9">
        <f t="shared" si="51"/>
        <v>4.49925</v>
      </c>
      <c r="AO74" s="8"/>
      <c r="AP74" s="1" t="s">
        <v>72</v>
      </c>
      <c r="AQ74" s="5">
        <v>0.8710407239819005</v>
      </c>
      <c r="AR74" s="4">
        <v>82.91</v>
      </c>
      <c r="AS74" s="9">
        <f t="shared" si="52"/>
        <v>72.21798642533936</v>
      </c>
      <c r="AT74" s="8"/>
      <c r="AU74" s="1" t="s">
        <v>78</v>
      </c>
      <c r="AV74" s="5">
        <v>-0.06896551724137923</v>
      </c>
      <c r="AW74" s="4">
        <v>57.9</v>
      </c>
      <c r="AX74" s="9">
        <f t="shared" si="53"/>
        <v>-3.993103448275857</v>
      </c>
      <c r="AY74" s="8"/>
      <c r="AZ74" s="1" t="s">
        <v>75</v>
      </c>
      <c r="BA74" s="5">
        <v>0.06410256410256432</v>
      </c>
      <c r="BB74" s="4">
        <v>84.21</v>
      </c>
      <c r="BC74" s="9">
        <f t="shared" si="54"/>
        <v>5.398076923076941</v>
      </c>
      <c r="BD74" s="8"/>
    </row>
    <row r="75" spans="1:56" ht="12.75">
      <c r="A75" s="1">
        <v>5</v>
      </c>
      <c r="B75" s="1" t="s">
        <v>45</v>
      </c>
      <c r="C75" s="5">
        <v>-0.01927437641723362</v>
      </c>
      <c r="D75" s="4">
        <v>24.34</v>
      </c>
      <c r="E75" s="9">
        <f t="shared" si="44"/>
        <v>-0.4691383219954663</v>
      </c>
      <c r="F75" s="8"/>
      <c r="G75" s="1" t="s">
        <v>85</v>
      </c>
      <c r="H75" s="5">
        <v>-0.38266384778012685</v>
      </c>
      <c r="I75" s="4">
        <v>38.94</v>
      </c>
      <c r="J75" s="9">
        <f t="shared" si="45"/>
        <v>-14.900930232558139</v>
      </c>
      <c r="K75" s="8"/>
      <c r="L75" s="1" t="s">
        <v>74</v>
      </c>
      <c r="M75" s="5">
        <v>-0.2966101694915254</v>
      </c>
      <c r="N75" s="4">
        <v>31.24</v>
      </c>
      <c r="O75" s="9">
        <f t="shared" si="46"/>
        <v>-9.266101694915253</v>
      </c>
      <c r="P75" s="8"/>
      <c r="Q75" s="1" t="s">
        <v>78</v>
      </c>
      <c r="R75" s="5">
        <v>1.1640625</v>
      </c>
      <c r="S75" s="4">
        <v>44.45</v>
      </c>
      <c r="T75" s="9">
        <f t="shared" si="47"/>
        <v>51.742578125</v>
      </c>
      <c r="U75" s="8"/>
      <c r="V75" s="1" t="s">
        <v>70</v>
      </c>
      <c r="W75" s="5">
        <v>1.1048387096774195</v>
      </c>
      <c r="X75" s="4">
        <v>43.36</v>
      </c>
      <c r="Y75" s="9">
        <f t="shared" si="48"/>
        <v>47.90580645161291</v>
      </c>
      <c r="Z75" s="8"/>
      <c r="AA75" s="1" t="s">
        <v>80</v>
      </c>
      <c r="AB75" s="5">
        <v>0.16954022988505746</v>
      </c>
      <c r="AC75" s="4">
        <v>79.71</v>
      </c>
      <c r="AD75" s="9">
        <f t="shared" si="49"/>
        <v>13.514051724137929</v>
      </c>
      <c r="AE75" s="8"/>
      <c r="AF75" s="1" t="s">
        <v>72</v>
      </c>
      <c r="AG75" s="5">
        <v>-0.34461910519951633</v>
      </c>
      <c r="AH75" s="4">
        <v>55.94</v>
      </c>
      <c r="AI75" s="9">
        <f t="shared" si="50"/>
        <v>-19.277992744860942</v>
      </c>
      <c r="AJ75" s="8"/>
      <c r="AK75" s="1" t="s">
        <v>78</v>
      </c>
      <c r="AL75" s="5">
        <v>-0.32930513595166166</v>
      </c>
      <c r="AM75" s="4">
        <v>60.45</v>
      </c>
      <c r="AN75" s="9">
        <f t="shared" si="51"/>
        <v>-19.90649546827795</v>
      </c>
      <c r="AO75" s="8"/>
      <c r="AP75" s="1" t="s">
        <v>68</v>
      </c>
      <c r="AQ75" s="5">
        <v>0.39858012170385404</v>
      </c>
      <c r="AR75" s="4">
        <v>77.27</v>
      </c>
      <c r="AS75" s="9">
        <f t="shared" si="52"/>
        <v>30.7982860040568</v>
      </c>
      <c r="AT75" s="8"/>
      <c r="AU75" s="1" t="s">
        <v>77</v>
      </c>
      <c r="AV75" s="5">
        <v>-0.4651162790697675</v>
      </c>
      <c r="AW75" s="4">
        <v>54.65</v>
      </c>
      <c r="AX75" s="9">
        <f t="shared" si="53"/>
        <v>-25.41860465116279</v>
      </c>
      <c r="AY75" s="8"/>
      <c r="AZ75" s="1" t="s">
        <v>76</v>
      </c>
      <c r="BA75" s="5">
        <v>1.1382978723404258</v>
      </c>
      <c r="BB75" s="4">
        <v>74.15</v>
      </c>
      <c r="BC75" s="9">
        <f t="shared" si="54"/>
        <v>84.40478723404257</v>
      </c>
      <c r="BD75" s="8"/>
    </row>
    <row r="76" spans="1:56" ht="12.75">
      <c r="A76" s="1">
        <v>6</v>
      </c>
      <c r="B76" s="1" t="s">
        <v>72</v>
      </c>
      <c r="C76" s="5">
        <v>1.44559585492228</v>
      </c>
      <c r="D76" s="4">
        <v>21.83</v>
      </c>
      <c r="E76" s="9">
        <f t="shared" si="44"/>
        <v>31.55735751295337</v>
      </c>
      <c r="F76" s="8"/>
      <c r="G76" s="1" t="s">
        <v>61</v>
      </c>
      <c r="H76" s="5">
        <v>-0.07762338284619064</v>
      </c>
      <c r="I76" s="4">
        <v>31.89</v>
      </c>
      <c r="J76" s="9">
        <f t="shared" si="45"/>
        <v>-2.4754096789650193</v>
      </c>
      <c r="K76" s="8"/>
      <c r="L76" s="1" t="s">
        <v>82</v>
      </c>
      <c r="M76" s="5">
        <v>-0.18656716417910446</v>
      </c>
      <c r="N76" s="4">
        <v>23.15</v>
      </c>
      <c r="O76" s="9">
        <f t="shared" si="46"/>
        <v>-4.319029850746268</v>
      </c>
      <c r="P76" s="8"/>
      <c r="Q76" s="1" t="s">
        <v>76</v>
      </c>
      <c r="R76" s="5">
        <v>0.8521739130434782</v>
      </c>
      <c r="S76" s="4">
        <v>31.72</v>
      </c>
      <c r="T76" s="9">
        <f t="shared" si="47"/>
        <v>27.030956521739128</v>
      </c>
      <c r="U76" s="8"/>
      <c r="V76" s="1" t="s">
        <v>78</v>
      </c>
      <c r="W76" s="5">
        <v>-0.2707581227436823</v>
      </c>
      <c r="X76" s="4">
        <v>41.42</v>
      </c>
      <c r="Y76" s="9">
        <f t="shared" si="48"/>
        <v>-11.21480144404332</v>
      </c>
      <c r="Z76" s="8"/>
      <c r="AA76" s="1" t="s">
        <v>81</v>
      </c>
      <c r="AB76" s="5">
        <v>0.5554842847979473</v>
      </c>
      <c r="AC76" s="4">
        <v>59.77</v>
      </c>
      <c r="AD76" s="9">
        <f t="shared" si="49"/>
        <v>33.201295702373315</v>
      </c>
      <c r="AE76" s="8"/>
      <c r="AF76" s="1" t="s">
        <v>77</v>
      </c>
      <c r="AG76" s="5">
        <v>1.208469055374593</v>
      </c>
      <c r="AH76" s="4">
        <v>48.98</v>
      </c>
      <c r="AI76" s="9">
        <f t="shared" si="50"/>
        <v>59.190814332247555</v>
      </c>
      <c r="AJ76" s="8"/>
      <c r="AK76" s="1" t="s">
        <v>82</v>
      </c>
      <c r="AL76" s="5">
        <v>0.26729559748427656</v>
      </c>
      <c r="AM76" s="4">
        <v>48.03</v>
      </c>
      <c r="AN76" s="9">
        <f t="shared" si="51"/>
        <v>12.838207547169803</v>
      </c>
      <c r="AO76" s="8"/>
      <c r="AP76" s="1" t="s">
        <v>78</v>
      </c>
      <c r="AQ76" s="5">
        <v>-0.21621621621621623</v>
      </c>
      <c r="AR76" s="4">
        <v>57.94</v>
      </c>
      <c r="AS76" s="9">
        <f t="shared" si="52"/>
        <v>-12.527567567567568</v>
      </c>
      <c r="AT76" s="8"/>
      <c r="AU76" s="1" t="s">
        <v>71</v>
      </c>
      <c r="AV76" s="5">
        <v>-0.5714285714285714</v>
      </c>
      <c r="AW76" s="4">
        <v>50.24</v>
      </c>
      <c r="AX76" s="9">
        <f t="shared" si="53"/>
        <v>-28.708571428571428</v>
      </c>
      <c r="AY76" s="8"/>
      <c r="AZ76" s="1" t="s">
        <v>77</v>
      </c>
      <c r="BA76" s="5">
        <v>0.274247491638796</v>
      </c>
      <c r="BB76" s="4">
        <v>69.56</v>
      </c>
      <c r="BC76" s="9">
        <f t="shared" si="54"/>
        <v>19.076655518394652</v>
      </c>
      <c r="BD76" s="8"/>
    </row>
    <row r="77" spans="1:56" ht="12.75">
      <c r="A77" s="1">
        <v>7</v>
      </c>
      <c r="B77" s="1" t="s">
        <v>82</v>
      </c>
      <c r="C77" s="5">
        <v>1.882352941176471</v>
      </c>
      <c r="D77" s="4">
        <v>13.92</v>
      </c>
      <c r="E77" s="9">
        <f t="shared" si="44"/>
        <v>26.202352941176475</v>
      </c>
      <c r="F77" s="8"/>
      <c r="G77" s="1" t="s">
        <v>82</v>
      </c>
      <c r="H77" s="5">
        <v>1.0510204081632653</v>
      </c>
      <c r="I77" s="4">
        <v>28.47</v>
      </c>
      <c r="J77" s="9">
        <f t="shared" si="45"/>
        <v>29.92255102040816</v>
      </c>
      <c r="K77" s="8"/>
      <c r="L77" s="1" t="s">
        <v>85</v>
      </c>
      <c r="M77" s="5">
        <v>-0.26940639269406397</v>
      </c>
      <c r="N77" s="4">
        <v>21.6</v>
      </c>
      <c r="O77" s="9">
        <f t="shared" si="46"/>
        <v>-5.819178082191782</v>
      </c>
      <c r="P77" s="8"/>
      <c r="Q77" s="1" t="s">
        <v>86</v>
      </c>
      <c r="R77" s="5">
        <v>-0.3928571428571429</v>
      </c>
      <c r="S77" s="4">
        <v>24.65</v>
      </c>
      <c r="T77" s="9">
        <f t="shared" si="47"/>
        <v>-9.683928571428572</v>
      </c>
      <c r="U77" s="8"/>
      <c r="V77" s="1" t="s">
        <v>76</v>
      </c>
      <c r="W77" s="5">
        <v>0.288732394366197</v>
      </c>
      <c r="X77" s="4">
        <v>40.91</v>
      </c>
      <c r="Y77" s="9">
        <f t="shared" si="48"/>
        <v>11.812042253521119</v>
      </c>
      <c r="Z77" s="8"/>
      <c r="AA77" s="1" t="s">
        <v>62</v>
      </c>
      <c r="AB77" s="5">
        <v>0.2024539877300613</v>
      </c>
      <c r="AC77" s="4">
        <v>58.05</v>
      </c>
      <c r="AD77" s="9">
        <f t="shared" si="49"/>
        <v>11.752453987730057</v>
      </c>
      <c r="AE77" s="8"/>
      <c r="AF77" s="1" t="s">
        <v>80</v>
      </c>
      <c r="AG77" s="5">
        <v>-0.45995085995085994</v>
      </c>
      <c r="AH77" s="4">
        <v>42.29</v>
      </c>
      <c r="AI77" s="9">
        <f t="shared" si="50"/>
        <v>-19.451321867321866</v>
      </c>
      <c r="AJ77" s="8"/>
      <c r="AK77" s="1" t="s">
        <v>72</v>
      </c>
      <c r="AL77" s="5">
        <v>-0.18450184501845013</v>
      </c>
      <c r="AM77" s="4">
        <v>45.61</v>
      </c>
      <c r="AN77" s="9">
        <f t="shared" si="51"/>
        <v>-8.41512915129151</v>
      </c>
      <c r="AO77" s="8"/>
      <c r="AP77" s="1" t="s">
        <v>61</v>
      </c>
      <c r="AQ77" s="5">
        <v>0</v>
      </c>
      <c r="AR77" s="4">
        <v>56.76</v>
      </c>
      <c r="AS77" s="9">
        <f t="shared" si="52"/>
        <v>0</v>
      </c>
      <c r="AT77" s="8"/>
      <c r="AU77" s="1" t="s">
        <v>79</v>
      </c>
      <c r="AV77" s="5">
        <v>0.07357859531772593</v>
      </c>
      <c r="AW77" s="4">
        <v>34.94</v>
      </c>
      <c r="AX77" s="9">
        <f t="shared" si="53"/>
        <v>2.5708361204013435</v>
      </c>
      <c r="AY77" s="8"/>
      <c r="AZ77" s="1" t="s">
        <v>78</v>
      </c>
      <c r="BA77" s="5">
        <v>-0.05555555555555547</v>
      </c>
      <c r="BB77" s="4">
        <v>61.95</v>
      </c>
      <c r="BC77" s="9">
        <f t="shared" si="54"/>
        <v>-3.4416666666666615</v>
      </c>
      <c r="BD77" s="8"/>
    </row>
    <row r="78" spans="1:56" ht="12.75">
      <c r="A78" s="1">
        <v>8</v>
      </c>
      <c r="B78" s="1" t="s">
        <v>79</v>
      </c>
      <c r="C78" s="5">
        <v>0.15882352941176459</v>
      </c>
      <c r="D78" s="4">
        <v>13.36</v>
      </c>
      <c r="E78" s="9">
        <f t="shared" si="44"/>
        <v>2.1218823529411748</v>
      </c>
      <c r="F78" s="8"/>
      <c r="G78" s="1" t="s">
        <v>76</v>
      </c>
      <c r="H78" s="5">
        <v>-0.4877049180327869</v>
      </c>
      <c r="I78" s="4">
        <v>27.95</v>
      </c>
      <c r="J78" s="9">
        <f t="shared" si="45"/>
        <v>-13.631352459016394</v>
      </c>
      <c r="K78" s="8"/>
      <c r="L78" s="1" t="s">
        <v>70</v>
      </c>
      <c r="M78" s="5">
        <v>0.3644067796610171</v>
      </c>
      <c r="N78" s="4">
        <v>17.89</v>
      </c>
      <c r="O78" s="9">
        <f t="shared" si="46"/>
        <v>6.519237288135596</v>
      </c>
      <c r="P78" s="8"/>
      <c r="Q78" s="1" t="s">
        <v>70</v>
      </c>
      <c r="R78" s="5">
        <v>-0.2298136645962734</v>
      </c>
      <c r="S78" s="4">
        <v>20.6</v>
      </c>
      <c r="T78" s="9">
        <f t="shared" si="47"/>
        <v>-4.734161490683232</v>
      </c>
      <c r="U78" s="8"/>
      <c r="V78" s="1" t="s">
        <v>81</v>
      </c>
      <c r="W78" s="5">
        <v>2.8493827160493828</v>
      </c>
      <c r="X78" s="4">
        <v>38.51</v>
      </c>
      <c r="Y78" s="9">
        <f t="shared" si="48"/>
        <v>109.72972839506173</v>
      </c>
      <c r="Z78" s="8"/>
      <c r="AA78" s="1" t="s">
        <v>82</v>
      </c>
      <c r="AB78" s="5">
        <v>-0.12761904761904763</v>
      </c>
      <c r="AC78" s="4">
        <v>54.58</v>
      </c>
      <c r="AD78" s="9">
        <f t="shared" si="49"/>
        <v>-6.9654476190476196</v>
      </c>
      <c r="AE78" s="8"/>
      <c r="AF78" s="1" t="s">
        <v>82</v>
      </c>
      <c r="AG78" s="5">
        <v>-0.30567685589519644</v>
      </c>
      <c r="AH78" s="4">
        <v>37.94</v>
      </c>
      <c r="AI78" s="9">
        <f t="shared" si="50"/>
        <v>-11.597379912663753</v>
      </c>
      <c r="AJ78" s="8"/>
      <c r="AK78" s="1" t="s">
        <v>79</v>
      </c>
      <c r="AL78" s="5">
        <v>-0.02357207615593826</v>
      </c>
      <c r="AM78" s="4">
        <v>31.68</v>
      </c>
      <c r="AN78" s="9">
        <f t="shared" si="51"/>
        <v>-0.746763372620124</v>
      </c>
      <c r="AO78" s="8"/>
      <c r="AP78" s="1" t="s">
        <v>79</v>
      </c>
      <c r="AQ78" s="5">
        <v>0.11049210770659235</v>
      </c>
      <c r="AR78" s="4">
        <v>33.89</v>
      </c>
      <c r="AS78" s="9">
        <f t="shared" si="52"/>
        <v>3.744577530176415</v>
      </c>
      <c r="AT78" s="8"/>
      <c r="AU78" s="1" t="s">
        <v>76</v>
      </c>
      <c r="AV78" s="5">
        <v>-0.8770438194898627</v>
      </c>
      <c r="AW78" s="4">
        <v>34.71</v>
      </c>
      <c r="AX78" s="9">
        <f t="shared" si="53"/>
        <v>-30.442190974493133</v>
      </c>
      <c r="AY78" s="8"/>
      <c r="AZ78" s="1" t="s">
        <v>79</v>
      </c>
      <c r="BA78" s="5">
        <v>0.3419003115264798</v>
      </c>
      <c r="BB78" s="4">
        <v>45.12</v>
      </c>
      <c r="BC78" s="9">
        <f t="shared" si="54"/>
        <v>15.42654205607477</v>
      </c>
      <c r="BD78" s="8"/>
    </row>
    <row r="79" spans="1:56" ht="12.75">
      <c r="A79" s="1">
        <v>9</v>
      </c>
      <c r="B79" s="1" t="s">
        <v>71</v>
      </c>
      <c r="C79" s="5">
        <v>-0.15625</v>
      </c>
      <c r="D79" s="4">
        <v>11.91</v>
      </c>
      <c r="E79" s="9">
        <f t="shared" si="44"/>
        <v>-1.8609375</v>
      </c>
      <c r="F79" s="8"/>
      <c r="G79" s="1" t="s">
        <v>79</v>
      </c>
      <c r="H79" s="5">
        <v>0.4974619289340103</v>
      </c>
      <c r="I79" s="4">
        <v>20.01</v>
      </c>
      <c r="J79" s="9">
        <f t="shared" si="45"/>
        <v>9.954213197969548</v>
      </c>
      <c r="K79" s="8"/>
      <c r="L79" s="1" t="s">
        <v>76</v>
      </c>
      <c r="M79" s="5">
        <v>-0.3866666666666667</v>
      </c>
      <c r="N79" s="4">
        <v>17.12</v>
      </c>
      <c r="O79" s="9">
        <f t="shared" si="46"/>
        <v>-6.619733333333334</v>
      </c>
      <c r="P79" s="8"/>
      <c r="Q79" s="1" t="s">
        <v>82</v>
      </c>
      <c r="R79" s="5">
        <v>-0.3241590214067278</v>
      </c>
      <c r="S79" s="4">
        <v>15.69</v>
      </c>
      <c r="T79" s="9">
        <f t="shared" si="47"/>
        <v>-5.086055045871559</v>
      </c>
      <c r="U79" s="8"/>
      <c r="V79" s="1" t="s">
        <v>82</v>
      </c>
      <c r="W79" s="5">
        <v>1.3755656108597285</v>
      </c>
      <c r="X79" s="4">
        <v>37.2</v>
      </c>
      <c r="Y79" s="9">
        <f t="shared" si="48"/>
        <v>51.1710407239819</v>
      </c>
      <c r="Z79" s="8"/>
      <c r="AA79" s="1" t="s">
        <v>79</v>
      </c>
      <c r="AB79" s="5">
        <v>0.4831309041835359</v>
      </c>
      <c r="AC79" s="4">
        <v>34.62</v>
      </c>
      <c r="AD79" s="9">
        <f t="shared" si="49"/>
        <v>16.72599190283401</v>
      </c>
      <c r="AE79" s="8"/>
      <c r="AF79" s="1" t="s">
        <v>79</v>
      </c>
      <c r="AG79" s="5">
        <v>0.0036396724294813776</v>
      </c>
      <c r="AH79" s="4">
        <v>33.6</v>
      </c>
      <c r="AI79" s="9">
        <f t="shared" si="50"/>
        <v>0.12229299363057429</v>
      </c>
      <c r="AJ79" s="8"/>
      <c r="AK79" s="1" t="s">
        <v>80</v>
      </c>
      <c r="AL79" s="5">
        <v>-0.30573248407643316</v>
      </c>
      <c r="AM79" s="4">
        <v>29.38</v>
      </c>
      <c r="AN79" s="9">
        <f t="shared" si="51"/>
        <v>-8.982420382165605</v>
      </c>
      <c r="AO79" s="8"/>
      <c r="AP79" s="1" t="s">
        <v>80</v>
      </c>
      <c r="AQ79" s="5">
        <v>0.09567496723460023</v>
      </c>
      <c r="AR79" s="4">
        <v>32.17</v>
      </c>
      <c r="AS79" s="9">
        <f t="shared" si="52"/>
        <v>3.0778636959370895</v>
      </c>
      <c r="AT79" s="8"/>
      <c r="AU79" s="1" t="s">
        <v>80</v>
      </c>
      <c r="AV79" s="5">
        <v>0.037081339712918826</v>
      </c>
      <c r="AW79" s="4">
        <v>33.39</v>
      </c>
      <c r="AX79" s="9">
        <f t="shared" si="53"/>
        <v>1.2381459330143596</v>
      </c>
      <c r="AY79" s="8"/>
      <c r="AZ79" s="1" t="s">
        <v>80</v>
      </c>
      <c r="BA79" s="5">
        <v>0.22376009227220295</v>
      </c>
      <c r="BB79" s="4">
        <v>40.85</v>
      </c>
      <c r="BC79" s="9">
        <f t="shared" si="54"/>
        <v>9.140599769319492</v>
      </c>
      <c r="BD79" s="8"/>
    </row>
    <row r="80" spans="1:56" ht="12.75">
      <c r="A80" s="1">
        <v>10</v>
      </c>
      <c r="B80" s="1" t="s">
        <v>78</v>
      </c>
      <c r="C80" s="5">
        <v>0</v>
      </c>
      <c r="D80" s="4">
        <v>10.79</v>
      </c>
      <c r="E80" s="9">
        <f t="shared" si="44"/>
        <v>0</v>
      </c>
      <c r="F80" s="8"/>
      <c r="G80" s="1" t="s">
        <v>84</v>
      </c>
      <c r="H80" s="5">
        <v>0.33668341708542737</v>
      </c>
      <c r="I80" s="4">
        <v>12.77</v>
      </c>
      <c r="J80" s="9">
        <f t="shared" si="45"/>
        <v>4.2994472361809075</v>
      </c>
      <c r="K80" s="8"/>
      <c r="L80" s="1" t="s">
        <v>61</v>
      </c>
      <c r="M80" s="5">
        <v>-0.5262337662337662</v>
      </c>
      <c r="N80" s="4">
        <v>15.11</v>
      </c>
      <c r="O80" s="9">
        <f t="shared" si="46"/>
        <v>-7.951392207792207</v>
      </c>
      <c r="P80" s="8"/>
      <c r="Q80" s="1" t="s">
        <v>79</v>
      </c>
      <c r="R80" s="5">
        <v>0.2852852852852854</v>
      </c>
      <c r="S80" s="4">
        <v>13.52</v>
      </c>
      <c r="T80" s="9">
        <f t="shared" si="47"/>
        <v>3.8570570570570584</v>
      </c>
      <c r="U80" s="8"/>
      <c r="V80" s="1" t="s">
        <v>84</v>
      </c>
      <c r="W80" s="5">
        <v>0.8903846153846153</v>
      </c>
      <c r="X80" s="4">
        <v>29.18</v>
      </c>
      <c r="Y80" s="9">
        <f t="shared" si="48"/>
        <v>25.981423076923075</v>
      </c>
      <c r="Z80" s="8"/>
      <c r="AA80" s="1" t="s">
        <v>86</v>
      </c>
      <c r="AB80" s="5">
        <v>0.17703349282296665</v>
      </c>
      <c r="AC80" s="4">
        <v>32.38</v>
      </c>
      <c r="AD80" s="9">
        <f t="shared" si="49"/>
        <v>5.73234449760766</v>
      </c>
      <c r="AE80" s="8"/>
      <c r="AF80" s="1" t="s">
        <v>81</v>
      </c>
      <c r="AG80" s="5">
        <v>-0.5191752577319588</v>
      </c>
      <c r="AH80" s="4">
        <v>28.53</v>
      </c>
      <c r="AI80" s="9">
        <f t="shared" si="50"/>
        <v>-14.812070103092786</v>
      </c>
      <c r="AJ80" s="8"/>
      <c r="AK80" s="1" t="s">
        <v>81</v>
      </c>
      <c r="AL80" s="5">
        <v>-0.2735849056603773</v>
      </c>
      <c r="AM80" s="4">
        <v>20.43</v>
      </c>
      <c r="AN80" s="9">
        <f t="shared" si="51"/>
        <v>-5.589339622641508</v>
      </c>
      <c r="AO80" s="8"/>
      <c r="AP80" s="1" t="s">
        <v>82</v>
      </c>
      <c r="AQ80" s="5">
        <v>-0.3697270471464019</v>
      </c>
      <c r="AR80" s="4">
        <v>30.27</v>
      </c>
      <c r="AS80" s="9">
        <f t="shared" si="52"/>
        <v>-11.191637717121585</v>
      </c>
      <c r="AT80" s="8"/>
      <c r="AU80" s="1" t="s">
        <v>84</v>
      </c>
      <c r="AV80" s="5">
        <v>-0.059859154929577496</v>
      </c>
      <c r="AW80" s="4">
        <v>22.23</v>
      </c>
      <c r="AX80" s="9">
        <f t="shared" si="53"/>
        <v>-1.3306690140845077</v>
      </c>
      <c r="AY80" s="8"/>
      <c r="AZ80" s="1" t="s">
        <v>81</v>
      </c>
      <c r="BA80" s="5">
        <v>0.3717647058823528</v>
      </c>
      <c r="BB80" s="4">
        <v>27.27</v>
      </c>
      <c r="BC80" s="9">
        <f t="shared" si="54"/>
        <v>10.13802352941176</v>
      </c>
      <c r="BD80" s="8"/>
    </row>
    <row r="81" spans="1:56" ht="12.75">
      <c r="A81" s="1">
        <v>11</v>
      </c>
      <c r="B81" s="1" t="s">
        <v>84</v>
      </c>
      <c r="C81" s="5">
        <v>0.1637426900584793</v>
      </c>
      <c r="D81" s="4">
        <v>9.55</v>
      </c>
      <c r="E81" s="9">
        <f t="shared" si="44"/>
        <v>1.5637426900584774</v>
      </c>
      <c r="F81" s="8"/>
      <c r="G81" s="1" t="s">
        <v>78</v>
      </c>
      <c r="H81" s="5">
        <v>0</v>
      </c>
      <c r="I81" s="4">
        <v>10.79</v>
      </c>
      <c r="J81" s="9">
        <f t="shared" si="45"/>
        <v>0</v>
      </c>
      <c r="K81" s="8"/>
      <c r="L81" s="1" t="s">
        <v>78</v>
      </c>
      <c r="M81" s="5">
        <v>0</v>
      </c>
      <c r="N81" s="4">
        <v>10.79</v>
      </c>
      <c r="O81" s="9">
        <f t="shared" si="46"/>
        <v>0</v>
      </c>
      <c r="P81" s="8"/>
      <c r="Q81" s="1" t="s">
        <v>84</v>
      </c>
      <c r="R81" s="5">
        <v>0.3793103448275861</v>
      </c>
      <c r="S81" s="4">
        <v>12.47</v>
      </c>
      <c r="T81" s="9">
        <f t="shared" si="47"/>
        <v>4.729999999999999</v>
      </c>
      <c r="U81" s="8"/>
      <c r="V81" s="1" t="s">
        <v>86</v>
      </c>
      <c r="W81" s="5">
        <v>0.11764705882352944</v>
      </c>
      <c r="X81" s="4">
        <v>27.55</v>
      </c>
      <c r="Y81" s="9">
        <f t="shared" si="48"/>
        <v>3.241176470588236</v>
      </c>
      <c r="Z81" s="8"/>
      <c r="AA81" s="1" t="s">
        <v>83</v>
      </c>
      <c r="AB81" s="5">
        <v>0.37578616352201255</v>
      </c>
      <c r="AC81" s="4">
        <v>23.52</v>
      </c>
      <c r="AD81" s="9">
        <f t="shared" si="49"/>
        <v>8.838490566037734</v>
      </c>
      <c r="AE81" s="8"/>
      <c r="AF81" s="1" t="s">
        <v>83</v>
      </c>
      <c r="AG81" s="5">
        <v>-0.11485714285714288</v>
      </c>
      <c r="AH81" s="4">
        <v>20.5</v>
      </c>
      <c r="AI81" s="9">
        <f t="shared" si="50"/>
        <v>-2.354571428571429</v>
      </c>
      <c r="AJ81" s="8"/>
      <c r="AK81" s="1" t="s">
        <v>83</v>
      </c>
      <c r="AL81" s="5">
        <v>-0.18076178179470626</v>
      </c>
      <c r="AM81" s="4">
        <v>16.46</v>
      </c>
      <c r="AN81" s="9">
        <f t="shared" si="51"/>
        <v>-2.9753389283408653</v>
      </c>
      <c r="AO81" s="8"/>
      <c r="AP81" s="1" t="s">
        <v>81</v>
      </c>
      <c r="AQ81" s="5">
        <v>0.2136953955135772</v>
      </c>
      <c r="AR81" s="4">
        <v>24.3</v>
      </c>
      <c r="AS81" s="9">
        <f t="shared" si="52"/>
        <v>5.1927981109799255</v>
      </c>
      <c r="AT81" s="8"/>
      <c r="AU81" s="1" t="s">
        <v>82</v>
      </c>
      <c r="AV81" s="5">
        <v>-0.30708661417322825</v>
      </c>
      <c r="AW81" s="4">
        <v>20.99</v>
      </c>
      <c r="AX81" s="9">
        <f t="shared" si="53"/>
        <v>-6.44574803149606</v>
      </c>
      <c r="AY81" s="8"/>
      <c r="AZ81" s="1" t="s">
        <v>82</v>
      </c>
      <c r="BA81" s="5">
        <v>0.2102272727272727</v>
      </c>
      <c r="BB81" s="4">
        <v>25.43</v>
      </c>
      <c r="BC81" s="9">
        <f t="shared" si="54"/>
        <v>5.346079545454545</v>
      </c>
      <c r="BD81" s="8"/>
    </row>
    <row r="82" spans="1:56" ht="12.75">
      <c r="A82" s="1">
        <v>12</v>
      </c>
      <c r="B82" s="1" t="s">
        <v>83</v>
      </c>
      <c r="C82" s="5">
        <v>-0.044657097288676284</v>
      </c>
      <c r="D82" s="4">
        <v>9.3</v>
      </c>
      <c r="E82" s="9">
        <f t="shared" si="44"/>
        <v>-0.41531100478468946</v>
      </c>
      <c r="F82" s="8"/>
      <c r="G82" s="1" t="s">
        <v>83</v>
      </c>
      <c r="H82" s="5">
        <v>0.06343906510851416</v>
      </c>
      <c r="I82" s="4">
        <v>9.77</v>
      </c>
      <c r="J82" s="9">
        <f t="shared" si="45"/>
        <v>0.6197996661101833</v>
      </c>
      <c r="K82" s="8"/>
      <c r="L82" s="1" t="s">
        <v>79</v>
      </c>
      <c r="M82" s="5">
        <v>-0.43559322033898307</v>
      </c>
      <c r="N82" s="4">
        <v>10.76</v>
      </c>
      <c r="O82" s="9">
        <f t="shared" si="46"/>
        <v>-4.6869830508474575</v>
      </c>
      <c r="P82" s="8"/>
      <c r="Q82" s="1" t="s">
        <v>61</v>
      </c>
      <c r="R82" s="5">
        <v>-0.17543859649122806</v>
      </c>
      <c r="S82" s="4">
        <v>12.46</v>
      </c>
      <c r="T82" s="9">
        <f t="shared" si="47"/>
        <v>-2.185964912280702</v>
      </c>
      <c r="U82" s="8"/>
      <c r="V82" s="1" t="s">
        <v>79</v>
      </c>
      <c r="W82" s="5">
        <v>0.7313084112149533</v>
      </c>
      <c r="X82" s="4">
        <v>22.99</v>
      </c>
      <c r="Y82" s="9">
        <f t="shared" si="48"/>
        <v>16.812780373831774</v>
      </c>
      <c r="Z82" s="8"/>
      <c r="AA82" s="1" t="s">
        <v>77</v>
      </c>
      <c r="AB82" s="5">
        <v>0.4902912621359221</v>
      </c>
      <c r="AC82" s="4">
        <v>22.46</v>
      </c>
      <c r="AD82" s="9">
        <f t="shared" si="49"/>
        <v>11.011941747572811</v>
      </c>
      <c r="AE82" s="8"/>
      <c r="AF82" s="1" t="s">
        <v>86</v>
      </c>
      <c r="AG82" s="5">
        <v>-0.4186991869918699</v>
      </c>
      <c r="AH82" s="4">
        <v>18.9</v>
      </c>
      <c r="AI82" s="9">
        <f t="shared" si="50"/>
        <v>-7.913414634146341</v>
      </c>
      <c r="AJ82" s="8"/>
      <c r="AK82" s="1" t="s">
        <v>84</v>
      </c>
      <c r="AL82" s="5">
        <v>-0.7432646592709984</v>
      </c>
      <c r="AM82" s="4">
        <v>13.69</v>
      </c>
      <c r="AN82" s="9">
        <f t="shared" si="51"/>
        <v>-10.175293185419967</v>
      </c>
      <c r="AO82" s="8"/>
      <c r="AP82" s="1" t="s">
        <v>84</v>
      </c>
      <c r="AQ82" s="5">
        <v>0.7530864197530864</v>
      </c>
      <c r="AR82" s="4">
        <v>23.63</v>
      </c>
      <c r="AS82" s="9">
        <f t="shared" si="52"/>
        <v>17.79543209876543</v>
      </c>
      <c r="AT82" s="8"/>
      <c r="AU82" s="1" t="s">
        <v>81</v>
      </c>
      <c r="AV82" s="5">
        <v>-0.17315175097276259</v>
      </c>
      <c r="AW82" s="4">
        <v>19.89</v>
      </c>
      <c r="AX82" s="9">
        <f t="shared" si="53"/>
        <v>-3.443988326848248</v>
      </c>
      <c r="AY82" s="8"/>
      <c r="AZ82" s="1" t="s">
        <v>83</v>
      </c>
      <c r="BA82" s="5">
        <v>0.7525870178739418</v>
      </c>
      <c r="BB82" s="4">
        <v>22.01</v>
      </c>
      <c r="BC82" s="9">
        <f t="shared" si="54"/>
        <v>16.56444026340546</v>
      </c>
      <c r="BD82" s="8"/>
    </row>
    <row r="83" spans="1:56" ht="12.75">
      <c r="A83" s="1">
        <v>13</v>
      </c>
      <c r="B83" s="1" t="s">
        <v>44</v>
      </c>
      <c r="C83" s="5">
        <v>-0.65</v>
      </c>
      <c r="D83" s="4">
        <v>9.12</v>
      </c>
      <c r="E83" s="9">
        <f t="shared" si="44"/>
        <v>-5.928</v>
      </c>
      <c r="F83" s="8"/>
      <c r="G83" s="1" t="s">
        <v>70</v>
      </c>
      <c r="H83" s="5">
        <v>0.4567901234567904</v>
      </c>
      <c r="I83" s="4">
        <v>9.26</v>
      </c>
      <c r="J83" s="9">
        <f t="shared" si="45"/>
        <v>4.229876543209879</v>
      </c>
      <c r="K83" s="8"/>
      <c r="L83" s="1" t="s">
        <v>83</v>
      </c>
      <c r="M83" s="5">
        <v>-0.010989010989011061</v>
      </c>
      <c r="N83" s="4">
        <v>9.53</v>
      </c>
      <c r="O83" s="9">
        <f t="shared" si="46"/>
        <v>-0.1047252747252754</v>
      </c>
      <c r="P83" s="8"/>
      <c r="Q83" s="1" t="s">
        <v>83</v>
      </c>
      <c r="R83" s="5">
        <v>0.32698412698412693</v>
      </c>
      <c r="S83" s="4">
        <v>11.45</v>
      </c>
      <c r="T83" s="9">
        <f t="shared" si="47"/>
        <v>3.7439682539682533</v>
      </c>
      <c r="U83" s="8"/>
      <c r="V83" s="1" t="s">
        <v>83</v>
      </c>
      <c r="W83" s="5">
        <v>0.5215311004784691</v>
      </c>
      <c r="X83" s="4">
        <v>17.25</v>
      </c>
      <c r="Y83" s="9">
        <f t="shared" si="48"/>
        <v>8.996411483253592</v>
      </c>
      <c r="Z83" s="8"/>
      <c r="AA83" s="1" t="s">
        <v>85</v>
      </c>
      <c r="AB83" s="5">
        <v>2.5125925925925925</v>
      </c>
      <c r="AC83" s="4">
        <v>17.02</v>
      </c>
      <c r="AD83" s="9">
        <f t="shared" si="49"/>
        <v>42.764325925925924</v>
      </c>
      <c r="AE83" s="8"/>
      <c r="AF83" s="1" t="s">
        <v>84</v>
      </c>
      <c r="AG83" s="5">
        <v>0.07130730050933787</v>
      </c>
      <c r="AH83" s="4">
        <v>18.13</v>
      </c>
      <c r="AI83" s="9">
        <f t="shared" si="50"/>
        <v>1.2928013582342954</v>
      </c>
      <c r="AJ83" s="8"/>
      <c r="AK83" s="1" t="s">
        <v>85</v>
      </c>
      <c r="AL83" s="5">
        <v>1.3976825028968713</v>
      </c>
      <c r="AM83" s="4">
        <v>9.74</v>
      </c>
      <c r="AN83" s="9">
        <f t="shared" si="51"/>
        <v>13.613427578215527</v>
      </c>
      <c r="AO83" s="8"/>
      <c r="AP83" s="1" t="s">
        <v>83</v>
      </c>
      <c r="AQ83" s="5">
        <v>-0.10086682427107962</v>
      </c>
      <c r="AR83" s="4">
        <v>14.41</v>
      </c>
      <c r="AS83" s="9">
        <f t="shared" si="52"/>
        <v>-1.4534909377462575</v>
      </c>
      <c r="AT83" s="8"/>
      <c r="AU83" s="1" t="s">
        <v>86</v>
      </c>
      <c r="AV83" s="5">
        <v>0.18823529411764706</v>
      </c>
      <c r="AW83" s="4">
        <v>13.27</v>
      </c>
      <c r="AX83" s="9">
        <f t="shared" si="53"/>
        <v>2.4978823529411764</v>
      </c>
      <c r="AY83" s="8"/>
      <c r="AZ83" s="1" t="s">
        <v>84</v>
      </c>
      <c r="BA83" s="5">
        <v>-0.2247191011235955</v>
      </c>
      <c r="BB83" s="4">
        <v>17.2</v>
      </c>
      <c r="BC83" s="9">
        <f t="shared" si="54"/>
        <v>-3.8651685393258424</v>
      </c>
      <c r="BD83" s="8"/>
    </row>
    <row r="84" spans="1:56" ht="12.75">
      <c r="A84" s="1">
        <v>14</v>
      </c>
      <c r="B84" s="1" t="s">
        <v>70</v>
      </c>
      <c r="C84" s="5">
        <v>-0.17346938775510212</v>
      </c>
      <c r="D84" s="4">
        <v>6.35</v>
      </c>
      <c r="E84" s="9">
        <f t="shared" si="44"/>
        <v>-1.1015306122448985</v>
      </c>
      <c r="F84" s="8"/>
      <c r="G84" s="1" t="s">
        <v>44</v>
      </c>
      <c r="H84" s="5">
        <v>-0.48571428571428565</v>
      </c>
      <c r="I84" s="4">
        <v>4.68</v>
      </c>
      <c r="J84" s="9">
        <f t="shared" si="45"/>
        <v>-2.2731428571428567</v>
      </c>
      <c r="K84" s="8"/>
      <c r="L84" s="1" t="s">
        <v>84</v>
      </c>
      <c r="M84" s="5">
        <v>-0.2913533834586466</v>
      </c>
      <c r="N84" s="4">
        <v>9.05</v>
      </c>
      <c r="O84" s="9">
        <f t="shared" si="46"/>
        <v>-2.636748120300752</v>
      </c>
      <c r="P84" s="8"/>
      <c r="Q84" s="1" t="s">
        <v>81</v>
      </c>
      <c r="R84" s="5">
        <v>2.552631578947368</v>
      </c>
      <c r="S84" s="4">
        <v>10.01</v>
      </c>
      <c r="T84" s="9">
        <f t="shared" si="47"/>
        <v>25.551842105263155</v>
      </c>
      <c r="U84" s="8"/>
      <c r="V84" s="1" t="s">
        <v>85</v>
      </c>
      <c r="W84" s="5">
        <v>2.409090909090909</v>
      </c>
      <c r="X84" s="4">
        <v>11.42</v>
      </c>
      <c r="Y84" s="9">
        <f t="shared" si="48"/>
        <v>27.51181818181818</v>
      </c>
      <c r="Z84" s="8"/>
      <c r="AA84" s="1" t="s">
        <v>84</v>
      </c>
      <c r="AB84" s="5">
        <v>-0.4008138351983723</v>
      </c>
      <c r="AC84" s="4">
        <v>16.95</v>
      </c>
      <c r="AD84" s="9">
        <f t="shared" si="49"/>
        <v>-6.793794506612411</v>
      </c>
      <c r="AE84" s="8"/>
      <c r="AF84" s="1" t="s">
        <v>85</v>
      </c>
      <c r="AG84" s="5">
        <v>-0.39336426261774216</v>
      </c>
      <c r="AH84" s="4">
        <v>10.33</v>
      </c>
      <c r="AI84" s="9">
        <f t="shared" si="50"/>
        <v>-4.063452832841277</v>
      </c>
      <c r="AJ84" s="8"/>
      <c r="AK84" s="1" t="s">
        <v>86</v>
      </c>
      <c r="AL84" s="5">
        <v>-0.4895104895104896</v>
      </c>
      <c r="AM84" s="4">
        <v>9.65</v>
      </c>
      <c r="AN84" s="9">
        <f t="shared" si="51"/>
        <v>-4.723776223776225</v>
      </c>
      <c r="AO84" s="8"/>
      <c r="AP84" s="1" t="s">
        <v>85</v>
      </c>
      <c r="AQ84" s="5">
        <v>-0.008215735549971015</v>
      </c>
      <c r="AR84" s="4">
        <v>12.39</v>
      </c>
      <c r="AS84" s="9">
        <f t="shared" si="52"/>
        <v>-0.10179296346414088</v>
      </c>
      <c r="AT84" s="8"/>
      <c r="AU84" s="1" t="s">
        <v>83</v>
      </c>
      <c r="AV84" s="5">
        <v>-0.06836108676599473</v>
      </c>
      <c r="AW84" s="4">
        <v>12.96</v>
      </c>
      <c r="AX84" s="9">
        <f t="shared" si="53"/>
        <v>-0.8859596844872917</v>
      </c>
      <c r="AY84" s="8"/>
      <c r="AZ84" s="1" t="s">
        <v>85</v>
      </c>
      <c r="BA84" s="5">
        <v>0.5356644981412642</v>
      </c>
      <c r="BB84" s="4">
        <v>15.99</v>
      </c>
      <c r="BC84" s="9">
        <f t="shared" si="54"/>
        <v>8.565275325278813</v>
      </c>
      <c r="BD84" s="8"/>
    </row>
    <row r="85" spans="1:56" ht="12.75">
      <c r="A85" s="1">
        <v>15</v>
      </c>
      <c r="B85" s="1" t="s">
        <v>81</v>
      </c>
      <c r="C85" s="5">
        <v>0.06504065040650397</v>
      </c>
      <c r="D85" s="4">
        <v>3.25</v>
      </c>
      <c r="E85" s="9">
        <f t="shared" si="44"/>
        <v>0.21138211382113792</v>
      </c>
      <c r="F85" s="8"/>
      <c r="G85" s="1" t="s">
        <v>81</v>
      </c>
      <c r="H85" s="5">
        <v>-0.09923664122137399</v>
      </c>
      <c r="I85" s="4">
        <v>2.92</v>
      </c>
      <c r="J85" s="9">
        <f t="shared" si="45"/>
        <v>-0.289770992366412</v>
      </c>
      <c r="K85" s="8"/>
      <c r="L85" s="1" t="s">
        <v>81</v>
      </c>
      <c r="M85" s="5">
        <v>-0.03389830508474578</v>
      </c>
      <c r="N85" s="4">
        <v>2.81</v>
      </c>
      <c r="O85" s="9">
        <f t="shared" si="46"/>
        <v>-0.09525423728813566</v>
      </c>
      <c r="P85" s="8"/>
      <c r="Q85" s="1" t="s">
        <v>85</v>
      </c>
      <c r="R85" s="5">
        <v>-0.690625</v>
      </c>
      <c r="S85" s="4">
        <v>4.87</v>
      </c>
      <c r="T85" s="9">
        <f t="shared" si="47"/>
        <v>-3.3633437500000003</v>
      </c>
      <c r="U85" s="8"/>
      <c r="V85" s="1" t="s">
        <v>61</v>
      </c>
      <c r="W85" s="5">
        <v>-0.4481382978723405</v>
      </c>
      <c r="X85" s="4">
        <v>6.88</v>
      </c>
      <c r="Y85" s="9">
        <f t="shared" si="48"/>
        <v>-3.0831914893617025</v>
      </c>
      <c r="Z85" s="8"/>
      <c r="AA85" s="1" t="s">
        <v>61</v>
      </c>
      <c r="AB85" s="5">
        <v>0.146987951807229</v>
      </c>
      <c r="AC85" s="4">
        <v>7.89</v>
      </c>
      <c r="AD85" s="9">
        <f t="shared" si="49"/>
        <v>1.1597349397590369</v>
      </c>
      <c r="AE85" s="8"/>
      <c r="AF85" s="1" t="s">
        <v>61</v>
      </c>
      <c r="AG85" s="5">
        <v>-0.044117647058823595</v>
      </c>
      <c r="AH85" s="4">
        <v>7.54</v>
      </c>
      <c r="AI85" s="9">
        <f t="shared" si="50"/>
        <v>-0.3326470588235299</v>
      </c>
      <c r="AJ85" s="8"/>
      <c r="AK85" s="1" t="s">
        <v>61</v>
      </c>
      <c r="AL85" s="5">
        <v>0</v>
      </c>
      <c r="AM85" s="4">
        <v>7.54</v>
      </c>
      <c r="AN85" s="9">
        <f t="shared" si="51"/>
        <v>0</v>
      </c>
      <c r="AO85" s="8"/>
      <c r="AP85" s="1" t="s">
        <v>86</v>
      </c>
      <c r="AQ85" s="5">
        <v>0.1643835616438356</v>
      </c>
      <c r="AR85" s="4">
        <v>11.26</v>
      </c>
      <c r="AS85" s="9">
        <f t="shared" si="52"/>
        <v>1.8509589041095889</v>
      </c>
      <c r="AT85" s="8"/>
      <c r="AU85" s="1" t="s">
        <v>85</v>
      </c>
      <c r="AV85" s="5">
        <v>-0.16109540980411263</v>
      </c>
      <c r="AW85" s="4">
        <v>10.41</v>
      </c>
      <c r="AX85" s="9">
        <f t="shared" si="53"/>
        <v>-1.6770032160608126</v>
      </c>
      <c r="AY85" s="8"/>
      <c r="AZ85" s="1" t="s">
        <v>86</v>
      </c>
      <c r="BA85" s="5">
        <v>0.08910891089108919</v>
      </c>
      <c r="BB85" s="4">
        <v>14.47</v>
      </c>
      <c r="BC85" s="9">
        <f t="shared" si="54"/>
        <v>1.2894059405940606</v>
      </c>
      <c r="BD85" s="8"/>
    </row>
    <row r="86" spans="3:56" ht="12.75">
      <c r="C86" s="6">
        <f>AVERAGE(C71:C85)</f>
        <v>0.19110433879869906</v>
      </c>
      <c r="D86" s="7">
        <f>SUM(D71:D85)</f>
        <v>282.09000000000003</v>
      </c>
      <c r="E86" s="7">
        <f>SUM(E71:E85)</f>
        <v>58.96686665598937</v>
      </c>
      <c r="F86" s="6">
        <f>E86/D86</f>
        <v>0.20903565052284506</v>
      </c>
      <c r="G86" s="2"/>
      <c r="H86" s="6">
        <f>AVERAGE(H71:H85)</f>
        <v>0.13140303106956608</v>
      </c>
      <c r="I86" s="7">
        <f>SUM(I71:I85)</f>
        <v>367.63</v>
      </c>
      <c r="J86" s="7">
        <f>SUM(J71:J85)</f>
        <v>63.58740362049414</v>
      </c>
      <c r="K86" s="6">
        <f>J86/I86</f>
        <v>0.1729657634591686</v>
      </c>
      <c r="L86" s="2"/>
      <c r="M86" s="6">
        <f>AVERAGE(M71:M85)</f>
        <v>0.24279744199207567</v>
      </c>
      <c r="N86" s="7">
        <f>SUM(N71:N85)</f>
        <v>326.99</v>
      </c>
      <c r="O86" s="7">
        <f>SUM(O71:O85)</f>
        <v>158.28162706465827</v>
      </c>
      <c r="P86" s="6">
        <f>O86/N86</f>
        <v>0.4840564759309406</v>
      </c>
      <c r="Q86" s="2"/>
      <c r="R86" s="6">
        <f>AVERAGE(R71:R85)</f>
        <v>0.3130233840803199</v>
      </c>
      <c r="S86" s="7">
        <f>SUM(S71:S85)</f>
        <v>406.08</v>
      </c>
      <c r="T86" s="7">
        <f>SUM(T71:T85)</f>
        <v>147.3273148075711</v>
      </c>
      <c r="U86" s="6">
        <f>T86/S86</f>
        <v>0.3628036712164379</v>
      </c>
      <c r="V86" s="2"/>
      <c r="W86" s="6">
        <f>AVERAGE(W71:W85)</f>
        <v>0.684705681863296</v>
      </c>
      <c r="X86" s="7">
        <f>SUM(X71:X85)</f>
        <v>593.4899999999999</v>
      </c>
      <c r="Y86" s="7">
        <f>SUM(Y71:Y85)</f>
        <v>343.50017003312666</v>
      </c>
      <c r="Z86" s="6">
        <f>Y86/X86</f>
        <v>0.5787800468973812</v>
      </c>
      <c r="AA86" s="2"/>
      <c r="AB86" s="6">
        <f>AVERAGE(AB71:AB85)</f>
        <v>0.3824827013469206</v>
      </c>
      <c r="AC86" s="7">
        <f>SUM(AC71:AC85)</f>
        <v>765.08</v>
      </c>
      <c r="AD86" s="7">
        <f>SUM(AD71:AD85)</f>
        <v>235.30950756996447</v>
      </c>
      <c r="AE86" s="6">
        <f>AD86/AC86</f>
        <v>0.3075619641997758</v>
      </c>
      <c r="AF86" s="2"/>
      <c r="AG86" s="6">
        <f>AVERAGE(AG71:AG85)</f>
        <v>-0.11279829173600049</v>
      </c>
      <c r="AH86" s="7">
        <f>SUM(AH71:AH85)</f>
        <v>644.65</v>
      </c>
      <c r="AI86" s="7">
        <f>SUM(AI71:AI85)</f>
        <v>-47.80422833665818</v>
      </c>
      <c r="AJ86" s="6">
        <f>AI86/AH86</f>
        <v>-0.07415532201451668</v>
      </c>
      <c r="AK86" s="2"/>
      <c r="AL86" s="6">
        <f>AVERAGE(AL71:AL85)</f>
        <v>-0.09230909387831358</v>
      </c>
      <c r="AM86" s="7">
        <f>SUM(AM71:AM85)</f>
        <v>611.8100000000001</v>
      </c>
      <c r="AN86" s="7">
        <f>SUM(AN71:AN85)</f>
        <v>-77.89347314649645</v>
      </c>
      <c r="AO86" s="6">
        <f>AN86/AM86</f>
        <v>-0.12731644325280142</v>
      </c>
      <c r="AP86" s="2"/>
      <c r="AQ86" s="6">
        <f>AVERAGE(AQ71:AQ85)</f>
        <v>0.14286805620100537</v>
      </c>
      <c r="AR86" s="7">
        <f>SUM(AR71:AR85)</f>
        <v>746.3299999999998</v>
      </c>
      <c r="AS86" s="7">
        <f>SUM(AS71:AS85)</f>
        <v>130.95918306846005</v>
      </c>
      <c r="AT86" s="6">
        <f>AS86/AR86</f>
        <v>0.17547088160526855</v>
      </c>
      <c r="AU86" s="2"/>
      <c r="AV86" s="6">
        <f>AVERAGE(AV71:AV85)</f>
        <v>-0.22282114441094242</v>
      </c>
      <c r="AW86" s="7">
        <f>SUM(AW71:AW85)</f>
        <v>604.8199999999999</v>
      </c>
      <c r="AX86" s="7">
        <f>SUM(AX71:AX85)</f>
        <v>-165.47278474220727</v>
      </c>
      <c r="AY86" s="6">
        <f>AX86/AW86</f>
        <v>-0.27359013382858915</v>
      </c>
      <c r="AZ86" s="2"/>
      <c r="BA86" s="6">
        <f>AVERAGE(BA71:BA85)</f>
        <v>0.2718507010787214</v>
      </c>
      <c r="BB86" s="7">
        <f>SUM(BB71:BB85)</f>
        <v>777.32</v>
      </c>
      <c r="BC86" s="7">
        <f>SUM(BC71:BC85)</f>
        <v>201.31129984630678</v>
      </c>
      <c r="BD86" s="6">
        <f>BC86/BB86</f>
        <v>0.25898124304830283</v>
      </c>
    </row>
    <row r="87" spans="1:56" ht="12.75">
      <c r="A87" s="1"/>
      <c r="B87" s="1"/>
      <c r="C87" s="5"/>
      <c r="D87" s="5">
        <f>D86/D$89</f>
        <v>0.0039056994218916886</v>
      </c>
      <c r="E87" s="4"/>
      <c r="F87" s="4"/>
      <c r="G87" s="1"/>
      <c r="H87" s="5"/>
      <c r="I87" s="5">
        <f>I86/I$89</f>
        <v>0.005428677706538351</v>
      </c>
      <c r="J87" s="4"/>
      <c r="K87" s="4"/>
      <c r="L87" s="1"/>
      <c r="M87" s="5"/>
      <c r="N87" s="5">
        <f>N86/N$89</f>
        <v>0.004067988998427991</v>
      </c>
      <c r="O87" s="4"/>
      <c r="P87" s="4"/>
      <c r="Q87" s="1"/>
      <c r="R87" s="5"/>
      <c r="S87" s="5">
        <f>S86/S$89</f>
        <v>0.0035522530581410254</v>
      </c>
      <c r="T87" s="4"/>
      <c r="U87" s="4"/>
      <c r="V87" s="1"/>
      <c r="W87" s="5"/>
      <c r="X87" s="5">
        <f>X86/X$89</f>
        <v>0.003659673602178451</v>
      </c>
      <c r="Y87" s="4"/>
      <c r="Z87" s="4"/>
      <c r="AA87" s="1"/>
      <c r="AB87" s="5"/>
      <c r="AC87" s="5">
        <f>AC86/AC$89</f>
        <v>0.003369854626899198</v>
      </c>
      <c r="AD87" s="4"/>
      <c r="AE87" s="4"/>
      <c r="AF87" s="1"/>
      <c r="AG87" s="5"/>
      <c r="AH87" s="5">
        <f>AH86/AH$89</f>
        <v>0.0021816426942043565</v>
      </c>
      <c r="AI87" s="4"/>
      <c r="AJ87" s="4"/>
      <c r="AK87" s="1"/>
      <c r="AL87" s="5"/>
      <c r="AM87" s="5">
        <f>AM86/AM$89</f>
        <v>0.001959893319221136</v>
      </c>
      <c r="AN87" s="4"/>
      <c r="AO87" s="4"/>
      <c r="AP87" s="1"/>
      <c r="AQ87" s="5"/>
      <c r="AR87" s="5">
        <f>AR86/AR$89</f>
        <v>0.0025070344801639663</v>
      </c>
      <c r="AS87" s="4"/>
      <c r="AT87" s="4"/>
      <c r="AU87" s="1"/>
      <c r="AV87" s="5"/>
      <c r="AW87" s="5">
        <f>AW86/AW$89</f>
        <v>0.0027069487421653026</v>
      </c>
      <c r="AX87" s="4"/>
      <c r="AY87" s="4"/>
      <c r="AZ87" s="1"/>
      <c r="BA87" s="5"/>
      <c r="BB87" s="5">
        <f>BB86/BB$89</f>
        <v>0.0026347419049781886</v>
      </c>
      <c r="BC87" s="4"/>
      <c r="BD87" s="4"/>
    </row>
    <row r="89" spans="4:54" ht="12.75">
      <c r="D89" s="10">
        <f>D86+D69+D52+D35+D18</f>
        <v>72225.22</v>
      </c>
      <c r="I89" s="10">
        <f>I86+I69+I52+I35+I18</f>
        <v>67719.98999999999</v>
      </c>
      <c r="N89" s="10">
        <f>N86+N69+N52+N35+N18</f>
        <v>80381.24</v>
      </c>
      <c r="S89" s="10">
        <f>S86+S69+S52+S35+S18</f>
        <v>114316.18000000002</v>
      </c>
      <c r="X89" s="10">
        <f>X86+X69+X52+X35+X18</f>
        <v>162170.2</v>
      </c>
      <c r="AC89" s="10">
        <f>AC86+AC69+AC52+AC35+AC18</f>
        <v>227036.50000000006</v>
      </c>
      <c r="AH89" s="10">
        <f>AH86+AH69+AH52+AH35+AH18</f>
        <v>295488.35000000003</v>
      </c>
      <c r="AM89" s="10">
        <f>AM86+AM69+AM52+AM35+AM18</f>
        <v>312164.95000000007</v>
      </c>
      <c r="AR89" s="10">
        <f>AR86+AR69+AR52+AR35+AR18</f>
        <v>297694.35</v>
      </c>
      <c r="AW89" s="10">
        <f>AW86+AW69+AW52+AW35+AW18</f>
        <v>223432.38</v>
      </c>
      <c r="BB89" s="10">
        <f>BB86+BB69+BB52+BB35+BB18</f>
        <v>295027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7"/>
  <sheetViews>
    <sheetView workbookViewId="0" topLeftCell="A27">
      <selection activeCell="D52" sqref="D52"/>
    </sheetView>
  </sheetViews>
  <sheetFormatPr defaultColWidth="9.140625" defaultRowHeight="12.75"/>
  <cols>
    <col min="6" max="6" width="8.421875" style="0" customWidth="1"/>
  </cols>
  <sheetData>
    <row r="1" spans="1:34" ht="12.75">
      <c r="A1" s="1"/>
      <c r="B1" s="1"/>
      <c r="D1" s="1"/>
      <c r="E1" s="1"/>
      <c r="G1" s="1"/>
      <c r="H1" s="1"/>
      <c r="J1" s="1"/>
      <c r="K1" s="1"/>
      <c r="M1" s="1"/>
      <c r="N1" s="1"/>
      <c r="P1" s="1"/>
      <c r="Q1" s="1"/>
      <c r="S1" s="1"/>
      <c r="T1" s="1"/>
      <c r="V1" s="1"/>
      <c r="W1" s="1"/>
      <c r="Y1" s="1"/>
      <c r="Z1" s="1"/>
      <c r="AB1" s="1"/>
      <c r="AC1" s="1"/>
      <c r="AE1" s="1"/>
      <c r="AF1" s="1"/>
      <c r="AH1" s="1"/>
    </row>
    <row r="2" spans="1:34" ht="12.75">
      <c r="A2" s="1"/>
      <c r="B2" s="1" t="s">
        <v>0</v>
      </c>
      <c r="C2" s="3" t="s">
        <v>1</v>
      </c>
      <c r="D2" s="3" t="s">
        <v>1</v>
      </c>
      <c r="E2" s="1" t="s">
        <v>0</v>
      </c>
      <c r="F2" s="3" t="s">
        <v>2</v>
      </c>
      <c r="G2" s="3" t="s">
        <v>2</v>
      </c>
      <c r="H2" s="1" t="s">
        <v>0</v>
      </c>
      <c r="I2" s="3" t="s">
        <v>3</v>
      </c>
      <c r="J2" s="3" t="s">
        <v>3</v>
      </c>
      <c r="K2" s="1" t="s">
        <v>0</v>
      </c>
      <c r="L2" s="3" t="s">
        <v>4</v>
      </c>
      <c r="M2" s="3" t="s">
        <v>4</v>
      </c>
      <c r="N2" s="1" t="s">
        <v>0</v>
      </c>
      <c r="O2" s="3" t="s">
        <v>5</v>
      </c>
      <c r="P2" s="3" t="s">
        <v>5</v>
      </c>
      <c r="Q2" s="1" t="s">
        <v>0</v>
      </c>
      <c r="R2" s="3" t="s">
        <v>6</v>
      </c>
      <c r="S2" s="3" t="s">
        <v>6</v>
      </c>
      <c r="T2" s="1" t="s">
        <v>0</v>
      </c>
      <c r="U2" s="3" t="s">
        <v>7</v>
      </c>
      <c r="V2" s="3" t="s">
        <v>7</v>
      </c>
      <c r="W2" s="1" t="s">
        <v>0</v>
      </c>
      <c r="X2" s="3" t="s">
        <v>8</v>
      </c>
      <c r="Y2" s="3" t="s">
        <v>8</v>
      </c>
      <c r="Z2" s="1" t="s">
        <v>0</v>
      </c>
      <c r="AA2" s="3" t="s">
        <v>9</v>
      </c>
      <c r="AB2" s="3" t="s">
        <v>9</v>
      </c>
      <c r="AC2" s="1" t="s">
        <v>0</v>
      </c>
      <c r="AD2" s="3" t="s">
        <v>10</v>
      </c>
      <c r="AE2" s="3" t="s">
        <v>10</v>
      </c>
      <c r="AF2" s="1" t="s">
        <v>0</v>
      </c>
      <c r="AG2" s="3" t="s">
        <v>11</v>
      </c>
      <c r="AH2" s="3" t="s">
        <v>11</v>
      </c>
    </row>
    <row r="3" spans="1:34" ht="12.75">
      <c r="A3" s="1">
        <v>1</v>
      </c>
      <c r="B3" s="1" t="s">
        <v>16</v>
      </c>
      <c r="C3" s="5">
        <v>0.8714902807775375</v>
      </c>
      <c r="D3" s="4">
        <v>10626.09</v>
      </c>
      <c r="E3" s="1" t="s">
        <v>12</v>
      </c>
      <c r="F3" s="5">
        <v>-0.1304176939514239</v>
      </c>
      <c r="G3" s="4">
        <v>8780.05</v>
      </c>
      <c r="H3" s="1" t="s">
        <v>16</v>
      </c>
      <c r="I3" s="5">
        <v>0.30875241779497076</v>
      </c>
      <c r="J3" s="4">
        <v>10735.48</v>
      </c>
      <c r="K3" s="1" t="s">
        <v>12</v>
      </c>
      <c r="L3" s="5">
        <v>0.839881620139022</v>
      </c>
      <c r="M3" s="4">
        <v>17023.69</v>
      </c>
      <c r="N3" s="1" t="s">
        <v>12</v>
      </c>
      <c r="O3" s="5">
        <v>0.47230499042895663</v>
      </c>
      <c r="P3" s="4">
        <v>24561.54</v>
      </c>
      <c r="Q3" s="1" t="s">
        <v>12</v>
      </c>
      <c r="R3" s="5">
        <v>0.5351837405332598</v>
      </c>
      <c r="S3" s="4">
        <v>39644.66</v>
      </c>
      <c r="T3" s="1" t="s">
        <v>12</v>
      </c>
      <c r="U3" s="5">
        <v>1.0410771015682518</v>
      </c>
      <c r="V3" s="4">
        <v>80917.75</v>
      </c>
      <c r="W3" s="1" t="s">
        <v>12</v>
      </c>
      <c r="X3" s="5">
        <v>-0.2903253961147515</v>
      </c>
      <c r="Y3" s="4">
        <v>76396.44</v>
      </c>
      <c r="Z3" s="1" t="s">
        <v>12</v>
      </c>
      <c r="AA3" s="5">
        <v>-0.11138746027501673</v>
      </c>
      <c r="AB3" s="4">
        <v>70218.81</v>
      </c>
      <c r="AC3" s="1" t="s">
        <v>12</v>
      </c>
      <c r="AD3" s="5">
        <v>-0.4095412637866204</v>
      </c>
      <c r="AE3" s="4">
        <v>41461.42</v>
      </c>
      <c r="AF3" s="1" t="s">
        <v>12</v>
      </c>
      <c r="AG3" s="5">
        <v>0.45787672063820384</v>
      </c>
      <c r="AH3" s="4">
        <v>57686.55</v>
      </c>
    </row>
    <row r="4" spans="1:34" ht="12.75">
      <c r="A4" s="1">
        <v>2</v>
      </c>
      <c r="B4" s="1" t="s">
        <v>12</v>
      </c>
      <c r="C4" s="5">
        <v>0.6894776216605738</v>
      </c>
      <c r="D4" s="4">
        <v>10390.15</v>
      </c>
      <c r="E4" s="1" t="s">
        <v>16</v>
      </c>
      <c r="F4" s="5">
        <v>-0.20446239661473353</v>
      </c>
      <c r="G4" s="4">
        <v>8375.86</v>
      </c>
      <c r="H4" s="1" t="s">
        <v>12</v>
      </c>
      <c r="I4" s="5">
        <v>0.12282982459142648</v>
      </c>
      <c r="J4" s="4">
        <v>9485.84</v>
      </c>
      <c r="K4" s="1" t="s">
        <v>16</v>
      </c>
      <c r="L4" s="5">
        <v>0.3696656198041752</v>
      </c>
      <c r="M4" s="4">
        <v>14438.98</v>
      </c>
      <c r="N4" s="1" t="s">
        <v>14</v>
      </c>
      <c r="O4" s="5">
        <v>1.1460014673514305</v>
      </c>
      <c r="P4" s="4">
        <v>20039.9</v>
      </c>
      <c r="Q4" s="1" t="s">
        <v>14</v>
      </c>
      <c r="R4" s="5">
        <v>0.3639316239316239</v>
      </c>
      <c r="S4" s="4">
        <v>27316</v>
      </c>
      <c r="T4" s="1" t="s">
        <v>13</v>
      </c>
      <c r="U4" s="5">
        <v>0.3413382594417078</v>
      </c>
      <c r="V4" s="4">
        <v>41225.97</v>
      </c>
      <c r="W4" s="1" t="s">
        <v>13</v>
      </c>
      <c r="X4" s="5">
        <v>0.03320581484315244</v>
      </c>
      <c r="Y4" s="4">
        <v>51476.52</v>
      </c>
      <c r="Z4" s="1" t="s">
        <v>13</v>
      </c>
      <c r="AA4" s="5">
        <v>-0.15506516587677732</v>
      </c>
      <c r="AB4" s="4">
        <v>44870.65</v>
      </c>
      <c r="AC4" s="1" t="s">
        <v>13</v>
      </c>
      <c r="AD4" s="5">
        <v>-0.28220858895705525</v>
      </c>
      <c r="AE4" s="4">
        <v>31185.34</v>
      </c>
      <c r="AF4" s="1" t="s">
        <v>13</v>
      </c>
      <c r="AG4" s="5">
        <v>0.4864468864468865</v>
      </c>
      <c r="AH4" s="4">
        <v>44775.26</v>
      </c>
    </row>
    <row r="5" spans="1:34" ht="12.75">
      <c r="A5" s="1">
        <v>3</v>
      </c>
      <c r="B5" s="1" t="s">
        <v>15</v>
      </c>
      <c r="C5" s="5">
        <v>0.652027027027027</v>
      </c>
      <c r="D5" s="4">
        <v>8023.5</v>
      </c>
      <c r="E5" s="1" t="s">
        <v>15</v>
      </c>
      <c r="F5" s="5">
        <v>-0.1813224267211997</v>
      </c>
      <c r="G5" s="4">
        <v>6436.84</v>
      </c>
      <c r="H5" s="1" t="s">
        <v>15</v>
      </c>
      <c r="I5" s="5">
        <v>0.14571190674437973</v>
      </c>
      <c r="J5" s="4">
        <v>7167.07</v>
      </c>
      <c r="K5" s="1" t="s">
        <v>17</v>
      </c>
      <c r="L5" s="5">
        <v>0.7259876766944546</v>
      </c>
      <c r="M5" s="4">
        <v>10167.92</v>
      </c>
      <c r="N5" s="1" t="s">
        <v>16</v>
      </c>
      <c r="O5" s="5">
        <v>0.19314809819260859</v>
      </c>
      <c r="P5" s="4">
        <v>16908.02</v>
      </c>
      <c r="Q5" s="1" t="s">
        <v>16</v>
      </c>
      <c r="R5" s="5">
        <v>0.41600723490843294</v>
      </c>
      <c r="S5" s="4">
        <v>21576.8</v>
      </c>
      <c r="T5" s="1" t="s">
        <v>14</v>
      </c>
      <c r="U5" s="5">
        <v>0.07457074821406184</v>
      </c>
      <c r="V5" s="4">
        <v>29877.94</v>
      </c>
      <c r="W5" s="1" t="s">
        <v>14</v>
      </c>
      <c r="X5" s="5">
        <v>0.13925822253323994</v>
      </c>
      <c r="Y5" s="4">
        <v>50654.25</v>
      </c>
      <c r="Z5" s="1" t="s">
        <v>14</v>
      </c>
      <c r="AA5" s="5">
        <v>-0.10554873054873048</v>
      </c>
      <c r="AB5" s="4">
        <v>44422.35</v>
      </c>
      <c r="AC5" s="1" t="s">
        <v>14</v>
      </c>
      <c r="AD5" s="5">
        <v>-0.32413872038457137</v>
      </c>
      <c r="AE5" s="4">
        <v>29146.18</v>
      </c>
      <c r="AF5" s="1" t="s">
        <v>14</v>
      </c>
      <c r="AG5" s="5">
        <v>0.23928873835732412</v>
      </c>
      <c r="AH5" s="4">
        <v>34994.58</v>
      </c>
    </row>
    <row r="6" spans="1:34" ht="12.75">
      <c r="A6" s="1">
        <v>4</v>
      </c>
      <c r="B6" s="1" t="s">
        <v>17</v>
      </c>
      <c r="C6" s="5">
        <v>0.614576033637001</v>
      </c>
      <c r="D6" s="4">
        <v>5391.11</v>
      </c>
      <c r="E6" s="1" t="s">
        <v>13</v>
      </c>
      <c r="F6" s="5">
        <v>-0.06730065837600574</v>
      </c>
      <c r="G6" s="4">
        <v>4837.93</v>
      </c>
      <c r="H6" s="1" t="s">
        <v>17</v>
      </c>
      <c r="I6" s="5">
        <v>0.44148380355276884</v>
      </c>
      <c r="J6" s="4">
        <v>6191.19</v>
      </c>
      <c r="K6" s="1" t="s">
        <v>14</v>
      </c>
      <c r="L6" s="5">
        <v>0.654126213592233</v>
      </c>
      <c r="M6" s="4">
        <v>9468.08</v>
      </c>
      <c r="N6" s="1" t="s">
        <v>13</v>
      </c>
      <c r="O6" s="5">
        <v>0.8801234023799032</v>
      </c>
      <c r="P6" s="4">
        <v>14657.79</v>
      </c>
      <c r="Q6" s="1" t="s">
        <v>13</v>
      </c>
      <c r="R6" s="5">
        <v>0.14205344585091417</v>
      </c>
      <c r="S6" s="4">
        <v>19836.96</v>
      </c>
      <c r="T6" s="1" t="s">
        <v>15</v>
      </c>
      <c r="U6" s="5">
        <v>0.5464868701206529</v>
      </c>
      <c r="V6" s="4">
        <v>26242.79</v>
      </c>
      <c r="W6" s="1" t="s">
        <v>15</v>
      </c>
      <c r="X6" s="5">
        <v>-0.24839375860486457</v>
      </c>
      <c r="Y6" s="4">
        <v>20779.07</v>
      </c>
      <c r="Z6" s="1" t="s">
        <v>15</v>
      </c>
      <c r="AA6" s="5">
        <v>-0.015722790413677412</v>
      </c>
      <c r="AB6" s="4">
        <v>19997.72</v>
      </c>
      <c r="AC6" s="1" t="s">
        <v>15</v>
      </c>
      <c r="AD6" s="5">
        <v>-0.22161910669975182</v>
      </c>
      <c r="AE6" s="4">
        <v>15382.87</v>
      </c>
      <c r="AF6" s="1" t="s">
        <v>15</v>
      </c>
      <c r="AG6" s="5">
        <v>0.2512452679816697</v>
      </c>
      <c r="AH6" s="4">
        <v>18874.54</v>
      </c>
    </row>
    <row r="7" spans="1:34" ht="12.75">
      <c r="A7" s="1">
        <v>5</v>
      </c>
      <c r="B7" s="1" t="s">
        <v>13</v>
      </c>
      <c r="C7" s="5">
        <v>0.5913853317811406</v>
      </c>
      <c r="D7" s="4">
        <v>4481.86</v>
      </c>
      <c r="E7" s="1" t="s">
        <v>14</v>
      </c>
      <c r="F7" s="5">
        <v>0.07447774750227065</v>
      </c>
      <c r="G7" s="4">
        <v>4532.91</v>
      </c>
      <c r="H7" s="1" t="s">
        <v>14</v>
      </c>
      <c r="I7" s="5">
        <v>0.393068469991547</v>
      </c>
      <c r="J7" s="4">
        <v>5902.35</v>
      </c>
      <c r="K7" s="1" t="s">
        <v>15</v>
      </c>
      <c r="L7" s="5">
        <v>0.2910610465116279</v>
      </c>
      <c r="M7" s="4">
        <v>8979.11</v>
      </c>
      <c r="N7" s="1" t="s">
        <v>15</v>
      </c>
      <c r="O7" s="5">
        <v>0.3352096819589079</v>
      </c>
      <c r="P7" s="4">
        <v>11719.73</v>
      </c>
      <c r="Q7" s="1" t="s">
        <v>17</v>
      </c>
      <c r="R7" s="5">
        <v>0.35741017964071853</v>
      </c>
      <c r="S7" s="4">
        <v>14385.9</v>
      </c>
      <c r="T7" s="1" t="s">
        <v>16</v>
      </c>
      <c r="U7" s="5">
        <v>-0.1118473574964074</v>
      </c>
      <c r="V7" s="4">
        <v>20867.99</v>
      </c>
      <c r="W7" s="1" t="s">
        <v>16</v>
      </c>
      <c r="X7" s="5">
        <v>-0.056898876404494314</v>
      </c>
      <c r="Y7" s="4">
        <v>19216.34</v>
      </c>
      <c r="Z7" s="1" t="s">
        <v>16</v>
      </c>
      <c r="AA7" s="5">
        <v>-0.004003049942813641</v>
      </c>
      <c r="AB7" s="4">
        <v>18602.26</v>
      </c>
      <c r="AC7" s="1" t="s">
        <v>17</v>
      </c>
      <c r="AD7" s="5">
        <v>-0.056147144240077496</v>
      </c>
      <c r="AE7" s="4">
        <v>12035.68</v>
      </c>
      <c r="AF7" s="1" t="s">
        <v>16</v>
      </c>
      <c r="AG7" s="5">
        <v>0.430109090909091</v>
      </c>
      <c r="AH7" s="4">
        <v>16145.96</v>
      </c>
    </row>
    <row r="8" spans="1:34" ht="12.75">
      <c r="A8" s="1">
        <v>6</v>
      </c>
      <c r="B8" s="1" t="s">
        <v>14</v>
      </c>
      <c r="C8" s="5">
        <v>0.41335044929396636</v>
      </c>
      <c r="D8" s="4">
        <v>4394.08</v>
      </c>
      <c r="E8" s="1" t="s">
        <v>17</v>
      </c>
      <c r="F8" s="5">
        <v>-0.16927083333333337</v>
      </c>
      <c r="G8" s="4">
        <v>4513.98</v>
      </c>
      <c r="H8" s="1" t="s">
        <v>13</v>
      </c>
      <c r="I8" s="5">
        <v>0.2580392156862745</v>
      </c>
      <c r="J8" s="4">
        <v>5845.82</v>
      </c>
      <c r="K8" s="1" t="s">
        <v>13</v>
      </c>
      <c r="L8" s="5">
        <v>0.4145885286783042</v>
      </c>
      <c r="M8" s="4">
        <v>7976.82</v>
      </c>
      <c r="N8" s="1" t="s">
        <v>17</v>
      </c>
      <c r="O8" s="5">
        <v>0.12221755564888692</v>
      </c>
      <c r="P8" s="4">
        <v>10863.92</v>
      </c>
      <c r="Q8" s="1" t="s">
        <v>19</v>
      </c>
      <c r="R8" s="5">
        <v>0.9675161019322318</v>
      </c>
      <c r="S8" s="4">
        <v>13859.64</v>
      </c>
      <c r="T8" s="1" t="s">
        <v>17</v>
      </c>
      <c r="U8" s="5">
        <v>-0.11786600496277921</v>
      </c>
      <c r="V8" s="4">
        <v>12405.31</v>
      </c>
      <c r="W8" s="1" t="s">
        <v>17</v>
      </c>
      <c r="X8" s="5">
        <v>0.00031254883575559944</v>
      </c>
      <c r="Y8" s="4">
        <v>12035.68</v>
      </c>
      <c r="Z8" s="1" t="s">
        <v>17</v>
      </c>
      <c r="AA8" s="5">
        <v>0.1296672394938292</v>
      </c>
      <c r="AB8" s="4">
        <v>13180.64</v>
      </c>
      <c r="AC8" s="1" t="s">
        <v>16</v>
      </c>
      <c r="AD8" s="5">
        <v>-0.3421052631578947</v>
      </c>
      <c r="AE8" s="4">
        <v>11805.08</v>
      </c>
      <c r="AF8" s="1" t="s">
        <v>17</v>
      </c>
      <c r="AG8" s="5">
        <v>0.21728937728937714</v>
      </c>
      <c r="AH8" s="4">
        <v>14127.27</v>
      </c>
    </row>
    <row r="9" spans="1:34" ht="12.75">
      <c r="A9" s="1">
        <v>7</v>
      </c>
      <c r="B9" s="1" t="s">
        <v>18</v>
      </c>
      <c r="C9" s="5">
        <v>0.5499669093315684</v>
      </c>
      <c r="D9" s="4">
        <v>2780.82</v>
      </c>
      <c r="E9" s="1" t="s">
        <v>21</v>
      </c>
      <c r="F9" s="5">
        <v>-0.421784472769409</v>
      </c>
      <c r="G9" s="4">
        <v>3405.99</v>
      </c>
      <c r="H9" s="1" t="s">
        <v>19</v>
      </c>
      <c r="I9" s="5">
        <v>0.6845637583892619</v>
      </c>
      <c r="J9" s="4">
        <v>4238.65</v>
      </c>
      <c r="K9" s="1" t="s">
        <v>19</v>
      </c>
      <c r="L9" s="5">
        <v>0.6084234490608991</v>
      </c>
      <c r="M9" s="4">
        <v>6772.88</v>
      </c>
      <c r="N9" s="1" t="s">
        <v>18</v>
      </c>
      <c r="O9" s="5">
        <v>0.715625</v>
      </c>
      <c r="P9" s="4">
        <v>7090.46</v>
      </c>
      <c r="Q9" s="1" t="s">
        <v>15</v>
      </c>
      <c r="R9" s="5">
        <v>0.1880269814502531</v>
      </c>
      <c r="S9" s="4">
        <v>13648.98</v>
      </c>
      <c r="T9" s="1" t="s">
        <v>19</v>
      </c>
      <c r="U9" s="5">
        <v>-0.2574153145459721</v>
      </c>
      <c r="V9" s="4">
        <v>10240.63</v>
      </c>
      <c r="W9" s="1" t="s">
        <v>21</v>
      </c>
      <c r="X9" s="5">
        <v>-0.08910891089108908</v>
      </c>
      <c r="Y9" s="4">
        <v>8797.78</v>
      </c>
      <c r="Z9" s="1" t="s">
        <v>21</v>
      </c>
      <c r="AA9" s="5">
        <v>-0.03571428571428581</v>
      </c>
      <c r="AB9" s="4">
        <v>8485.32</v>
      </c>
      <c r="AC9" s="1" t="s">
        <v>18</v>
      </c>
      <c r="AD9" s="5">
        <v>0.08712498616185105</v>
      </c>
      <c r="AE9" s="4">
        <v>8462.48</v>
      </c>
      <c r="AF9" s="1" t="s">
        <v>18</v>
      </c>
      <c r="AG9" s="5">
        <v>0.2525458248472505</v>
      </c>
      <c r="AH9" s="4">
        <v>10755.39</v>
      </c>
    </row>
    <row r="10" spans="1:34" ht="12.75">
      <c r="A10" s="1">
        <v>8</v>
      </c>
      <c r="B10" s="1" t="s">
        <v>24</v>
      </c>
      <c r="C10" s="5">
        <v>0.20583190394511153</v>
      </c>
      <c r="D10" s="4">
        <v>2149.67</v>
      </c>
      <c r="E10" s="1" t="s">
        <v>18</v>
      </c>
      <c r="F10" s="5">
        <v>0.017506404782237528</v>
      </c>
      <c r="G10" s="4">
        <v>2718.28</v>
      </c>
      <c r="H10" s="1" t="s">
        <v>18</v>
      </c>
      <c r="I10" s="5">
        <v>0.48426353336130923</v>
      </c>
      <c r="J10" s="4">
        <v>3885.5</v>
      </c>
      <c r="K10" s="1" t="s">
        <v>18</v>
      </c>
      <c r="L10" s="5">
        <v>0.17613797003109988</v>
      </c>
      <c r="M10" s="4">
        <v>4429.15</v>
      </c>
      <c r="N10" s="1" t="s">
        <v>19</v>
      </c>
      <c r="O10" s="5">
        <v>0.0530195800896438</v>
      </c>
      <c r="P10" s="4">
        <v>7086.81</v>
      </c>
      <c r="Q10" s="1" t="s">
        <v>18</v>
      </c>
      <c r="R10" s="5">
        <v>0.02522068095838592</v>
      </c>
      <c r="S10" s="4">
        <v>7123.75</v>
      </c>
      <c r="T10" s="1" t="s">
        <v>21</v>
      </c>
      <c r="U10" s="5">
        <v>0.4027777777777779</v>
      </c>
      <c r="V10" s="4">
        <v>9655.5</v>
      </c>
      <c r="W10" s="1" t="s">
        <v>19</v>
      </c>
      <c r="X10" s="5">
        <v>-0.14328976118373127</v>
      </c>
      <c r="Y10" s="4">
        <v>8686.85</v>
      </c>
      <c r="Z10" s="1" t="s">
        <v>19</v>
      </c>
      <c r="AA10" s="5">
        <v>-0.0246543469506465</v>
      </c>
      <c r="AB10" s="4">
        <v>8373.41</v>
      </c>
      <c r="AC10" s="1" t="s">
        <v>19</v>
      </c>
      <c r="AD10" s="5">
        <v>-0.019726580420222017</v>
      </c>
      <c r="AE10" s="4">
        <v>8091.3</v>
      </c>
      <c r="AF10" s="1" t="s">
        <v>19</v>
      </c>
      <c r="AG10" s="5">
        <v>0.045862972669412194</v>
      </c>
      <c r="AH10" s="4">
        <v>8306.23</v>
      </c>
    </row>
    <row r="11" spans="1:34" ht="12.75">
      <c r="A11" s="1">
        <v>9</v>
      </c>
      <c r="B11" s="1" t="s">
        <v>21</v>
      </c>
      <c r="C11" s="5">
        <v>0.10076530612244894</v>
      </c>
      <c r="D11" s="4">
        <v>1950.31</v>
      </c>
      <c r="E11" s="1" t="s">
        <v>19</v>
      </c>
      <c r="F11" s="5">
        <v>0.3443609022556391</v>
      </c>
      <c r="G11" s="4">
        <v>2538.71</v>
      </c>
      <c r="H11" s="1" t="s">
        <v>21</v>
      </c>
      <c r="I11" s="5">
        <v>-0.09218436873747493</v>
      </c>
      <c r="J11" s="4">
        <v>3093.01</v>
      </c>
      <c r="K11" s="1" t="s">
        <v>21</v>
      </c>
      <c r="L11" s="5">
        <v>0.19646799116997804</v>
      </c>
      <c r="M11" s="4">
        <v>3700.56</v>
      </c>
      <c r="N11" s="1" t="s">
        <v>21</v>
      </c>
      <c r="O11" s="5">
        <v>0.4926199261992621</v>
      </c>
      <c r="P11" s="4">
        <v>5523.23</v>
      </c>
      <c r="Q11" s="1" t="s">
        <v>21</v>
      </c>
      <c r="R11" s="5">
        <v>0.24598269468479583</v>
      </c>
      <c r="S11" s="4">
        <v>6885.63</v>
      </c>
      <c r="T11" s="1" t="s">
        <v>18</v>
      </c>
      <c r="U11" s="5">
        <v>0.030203635369686843</v>
      </c>
      <c r="V11" s="4">
        <v>7172.68</v>
      </c>
      <c r="W11" s="1" t="s">
        <v>18</v>
      </c>
      <c r="X11" s="5">
        <v>0.1744494560891483</v>
      </c>
      <c r="Y11" s="4">
        <v>8056.41</v>
      </c>
      <c r="Z11" s="1" t="s">
        <v>18</v>
      </c>
      <c r="AA11" s="5">
        <v>0.02033209081667242</v>
      </c>
      <c r="AB11" s="4">
        <v>8008.63</v>
      </c>
      <c r="AC11" s="1" t="s">
        <v>22</v>
      </c>
      <c r="AD11" s="5">
        <v>0.16485969387755106</v>
      </c>
      <c r="AE11" s="4">
        <v>6640.93</v>
      </c>
      <c r="AF11" s="1" t="s">
        <v>20</v>
      </c>
      <c r="AG11" s="5">
        <v>0.6279409378549408</v>
      </c>
      <c r="AH11" s="4">
        <v>7358.3</v>
      </c>
    </row>
    <row r="12" spans="1:34" ht="12.75">
      <c r="A12" s="1">
        <v>10</v>
      </c>
      <c r="B12" s="1" t="s">
        <v>19</v>
      </c>
      <c r="C12" s="5">
        <v>0.461079723791588</v>
      </c>
      <c r="D12" s="4">
        <v>1906.27</v>
      </c>
      <c r="E12" s="1" t="s">
        <v>24</v>
      </c>
      <c r="F12" s="5">
        <v>0.06258890469416789</v>
      </c>
      <c r="G12" s="4">
        <v>2257.72</v>
      </c>
      <c r="H12" s="1" t="s">
        <v>24</v>
      </c>
      <c r="I12" s="5">
        <v>0.2958500669344042</v>
      </c>
      <c r="J12" s="4">
        <v>2894.66</v>
      </c>
      <c r="K12" s="1" t="s">
        <v>24</v>
      </c>
      <c r="L12" s="5">
        <v>0.09194214876033069</v>
      </c>
      <c r="M12" s="4">
        <v>3127.82</v>
      </c>
      <c r="N12" s="1" t="s">
        <v>23</v>
      </c>
      <c r="O12" s="5">
        <v>0.23135423615743833</v>
      </c>
      <c r="P12" s="4">
        <v>2953.95</v>
      </c>
      <c r="Q12" s="1" t="s">
        <v>24</v>
      </c>
      <c r="R12" s="5">
        <v>0.9763694951664879</v>
      </c>
      <c r="S12" s="4">
        <v>5004.52</v>
      </c>
      <c r="T12" s="1" t="s">
        <v>26</v>
      </c>
      <c r="U12" s="5">
        <v>0.19758526482770788</v>
      </c>
      <c r="V12" s="4">
        <v>5283.13</v>
      </c>
      <c r="W12" s="1" t="s">
        <v>26</v>
      </c>
      <c r="X12" s="5">
        <v>0.14747222017808514</v>
      </c>
      <c r="Y12" s="4">
        <v>5956.46</v>
      </c>
      <c r="Z12" s="1" t="s">
        <v>22</v>
      </c>
      <c r="AA12" s="5">
        <v>0.1942117288651941</v>
      </c>
      <c r="AB12" s="4">
        <v>5834.49</v>
      </c>
      <c r="AC12" s="1" t="s">
        <v>21</v>
      </c>
      <c r="AD12" s="5">
        <v>-0.43558776167471824</v>
      </c>
      <c r="AE12" s="4">
        <v>4908.91</v>
      </c>
      <c r="AF12" s="1" t="s">
        <v>21</v>
      </c>
      <c r="AG12" s="5">
        <v>0.3951497860199715</v>
      </c>
      <c r="AH12" s="4">
        <v>6596.13</v>
      </c>
    </row>
    <row r="13" spans="1:34" ht="12.75">
      <c r="A13" s="1">
        <v>11</v>
      </c>
      <c r="B13" s="1" t="s">
        <v>23</v>
      </c>
      <c r="C13" s="5">
        <v>0.5262661214218309</v>
      </c>
      <c r="D13" s="4">
        <v>1824.89</v>
      </c>
      <c r="E13" s="1" t="s">
        <v>20</v>
      </c>
      <c r="F13" s="5">
        <v>0.3786549707602338</v>
      </c>
      <c r="G13" s="4">
        <v>1768.98</v>
      </c>
      <c r="H13" s="1" t="s">
        <v>23</v>
      </c>
      <c r="I13" s="5">
        <v>0.5203555045871557</v>
      </c>
      <c r="J13" s="4">
        <v>1808.03</v>
      </c>
      <c r="K13" s="1" t="s">
        <v>23</v>
      </c>
      <c r="L13" s="5">
        <v>0.4133509334339054</v>
      </c>
      <c r="M13" s="4">
        <v>2462.49</v>
      </c>
      <c r="N13" s="1" t="s">
        <v>22</v>
      </c>
      <c r="O13" s="5">
        <v>1.247991967871486</v>
      </c>
      <c r="P13" s="4">
        <v>2733.19</v>
      </c>
      <c r="Q13" s="1" t="s">
        <v>29</v>
      </c>
      <c r="R13" s="5">
        <v>1.82083235363273</v>
      </c>
      <c r="S13" s="4">
        <v>4614.01</v>
      </c>
      <c r="T13" s="1" t="s">
        <v>22</v>
      </c>
      <c r="U13" s="5">
        <v>-0.3298812062138289</v>
      </c>
      <c r="V13" s="4">
        <v>4560.48</v>
      </c>
      <c r="W13" s="1" t="s">
        <v>22</v>
      </c>
      <c r="X13" s="5">
        <v>0.19363636363636383</v>
      </c>
      <c r="Y13" s="4">
        <v>5040.27</v>
      </c>
      <c r="Z13" s="1" t="s">
        <v>26</v>
      </c>
      <c r="AA13" s="5">
        <v>-0.05342140704162124</v>
      </c>
      <c r="AB13" s="4">
        <v>5539.06</v>
      </c>
      <c r="AC13" s="1" t="s">
        <v>20</v>
      </c>
      <c r="AD13" s="5">
        <v>0.43325581395348833</v>
      </c>
      <c r="AE13" s="4">
        <v>4653.13</v>
      </c>
      <c r="AF13" s="1" t="s">
        <v>22</v>
      </c>
      <c r="AG13" s="5">
        <v>0.0635094442923625</v>
      </c>
      <c r="AH13" s="4">
        <v>6535.59</v>
      </c>
    </row>
    <row r="14" spans="1:34" ht="12.75">
      <c r="A14" s="1">
        <v>12</v>
      </c>
      <c r="B14" s="1" t="s">
        <v>27</v>
      </c>
      <c r="C14" s="5">
        <v>1.278118609406953</v>
      </c>
      <c r="D14" s="4">
        <v>1405.82</v>
      </c>
      <c r="E14" s="1" t="s">
        <v>23</v>
      </c>
      <c r="F14" s="5">
        <v>-0.281121187139324</v>
      </c>
      <c r="G14" s="4">
        <v>1246.72</v>
      </c>
      <c r="H14" s="1" t="s">
        <v>20</v>
      </c>
      <c r="I14" s="5">
        <v>0.030752916224814575</v>
      </c>
      <c r="J14" s="4">
        <v>1779.7</v>
      </c>
      <c r="K14" s="1" t="s">
        <v>26</v>
      </c>
      <c r="L14" s="5">
        <v>1.0065832784726796</v>
      </c>
      <c r="M14" s="4">
        <v>2439.58</v>
      </c>
      <c r="N14" s="1" t="s">
        <v>26</v>
      </c>
      <c r="O14" s="5">
        <v>0.07956036745406814</v>
      </c>
      <c r="P14" s="4">
        <v>2673.49</v>
      </c>
      <c r="Q14" s="1" t="s">
        <v>26</v>
      </c>
      <c r="R14" s="5">
        <v>0.7242060477131136</v>
      </c>
      <c r="S14" s="4">
        <v>4495.48</v>
      </c>
      <c r="T14" s="1" t="s">
        <v>31</v>
      </c>
      <c r="U14" s="5">
        <v>0.6164825046040519</v>
      </c>
      <c r="V14" s="4">
        <v>3726.39</v>
      </c>
      <c r="W14" s="1" t="s">
        <v>24</v>
      </c>
      <c r="X14" s="5">
        <v>-0.23237835379718053</v>
      </c>
      <c r="Y14" s="4">
        <v>3688.38</v>
      </c>
      <c r="Z14" s="1" t="s">
        <v>24</v>
      </c>
      <c r="AA14" s="5">
        <v>0.18187203791469186</v>
      </c>
      <c r="AB14" s="4">
        <v>4262.12</v>
      </c>
      <c r="AC14" s="1" t="s">
        <v>26</v>
      </c>
      <c r="AD14" s="5">
        <v>-0.2940379403794038</v>
      </c>
      <c r="AE14" s="4">
        <v>3823.72</v>
      </c>
      <c r="AF14" s="1" t="s">
        <v>23</v>
      </c>
      <c r="AG14" s="5">
        <v>0.2039555006180469</v>
      </c>
      <c r="AH14" s="4">
        <v>5853.31</v>
      </c>
    </row>
    <row r="15" spans="1:34" ht="12.75">
      <c r="A15" s="1">
        <v>13</v>
      </c>
      <c r="B15" s="1" t="s">
        <v>20</v>
      </c>
      <c r="C15" s="5">
        <v>-0.010130246020260358</v>
      </c>
      <c r="D15" s="4">
        <v>1316.01</v>
      </c>
      <c r="E15" s="1" t="s">
        <v>27</v>
      </c>
      <c r="F15" s="5">
        <v>-0.24416517055655296</v>
      </c>
      <c r="G15" s="4">
        <v>1162.16</v>
      </c>
      <c r="H15" s="1" t="s">
        <v>26</v>
      </c>
      <c r="I15" s="5">
        <v>0.4176388240783948</v>
      </c>
      <c r="J15" s="4">
        <v>1276.62</v>
      </c>
      <c r="K15" s="1" t="s">
        <v>20</v>
      </c>
      <c r="L15" s="5">
        <v>0.220679012345679</v>
      </c>
      <c r="M15" s="4">
        <v>2122.78</v>
      </c>
      <c r="N15" s="1" t="s">
        <v>24</v>
      </c>
      <c r="O15" s="5">
        <v>-0.11920529801324509</v>
      </c>
      <c r="P15" s="4">
        <v>2581.88</v>
      </c>
      <c r="Q15" s="1" t="s">
        <v>22</v>
      </c>
      <c r="R15" s="5">
        <v>0.46627958910227774</v>
      </c>
      <c r="S15" s="4">
        <v>3961.5</v>
      </c>
      <c r="T15" s="1" t="s">
        <v>29</v>
      </c>
      <c r="U15" s="5">
        <v>-0.1917145953154955</v>
      </c>
      <c r="V15" s="4">
        <v>3709.38</v>
      </c>
      <c r="W15" s="1" t="s">
        <v>31</v>
      </c>
      <c r="X15" s="5">
        <v>-0.26402734263742533</v>
      </c>
      <c r="Y15" s="4">
        <v>2733.02</v>
      </c>
      <c r="Z15" s="1" t="s">
        <v>20</v>
      </c>
      <c r="AA15" s="5">
        <v>0.4024787997390735</v>
      </c>
      <c r="AB15" s="4">
        <v>3342.01</v>
      </c>
      <c r="AC15" s="1" t="s">
        <v>24</v>
      </c>
      <c r="AD15" s="5">
        <v>-0.1468671679197996</v>
      </c>
      <c r="AE15" s="4">
        <v>3773.89</v>
      </c>
      <c r="AF15" s="1" t="s">
        <v>24</v>
      </c>
      <c r="AG15" s="5">
        <v>0.25793184488836673</v>
      </c>
      <c r="AH15" s="4">
        <v>4607.65</v>
      </c>
    </row>
    <row r="16" spans="1:34" ht="12.75">
      <c r="A16" s="1">
        <v>14</v>
      </c>
      <c r="B16" s="1" t="s">
        <v>33</v>
      </c>
      <c r="C16" s="5">
        <v>1.128874388254486</v>
      </c>
      <c r="D16" s="4">
        <v>1148.8</v>
      </c>
      <c r="E16" s="1" t="s">
        <v>31</v>
      </c>
      <c r="F16" s="5">
        <v>-0.04347826086956519</v>
      </c>
      <c r="G16" s="4">
        <v>1009.77</v>
      </c>
      <c r="H16" s="1" t="s">
        <v>33</v>
      </c>
      <c r="I16" s="5">
        <v>0.2740434332988624</v>
      </c>
      <c r="J16" s="4">
        <v>1110.2</v>
      </c>
      <c r="K16" s="1" t="s">
        <v>31</v>
      </c>
      <c r="L16" s="5">
        <v>0.7581699346405228</v>
      </c>
      <c r="M16" s="4">
        <v>1689.66</v>
      </c>
      <c r="N16" s="1" t="s">
        <v>20</v>
      </c>
      <c r="O16" s="5">
        <v>0.18541930046354826</v>
      </c>
      <c r="P16" s="4">
        <v>2465.85</v>
      </c>
      <c r="Q16" s="1" t="s">
        <v>27</v>
      </c>
      <c r="R16" s="5">
        <v>0.8268120590121872</v>
      </c>
      <c r="S16" s="4">
        <v>3807.7</v>
      </c>
      <c r="T16" s="1" t="s">
        <v>24</v>
      </c>
      <c r="U16" s="5">
        <v>-0.40244565217391304</v>
      </c>
      <c r="V16" s="4">
        <v>2935.2</v>
      </c>
      <c r="W16" s="1" t="s">
        <v>23</v>
      </c>
      <c r="X16" s="5">
        <v>0.0515072394967957</v>
      </c>
      <c r="Y16" s="4">
        <v>2590.27</v>
      </c>
      <c r="Z16" s="1" t="s">
        <v>23</v>
      </c>
      <c r="AA16" s="5">
        <v>0.30632054176072243</v>
      </c>
      <c r="AB16" s="4">
        <v>3268.99</v>
      </c>
      <c r="AC16" s="1" t="s">
        <v>23</v>
      </c>
      <c r="AD16" s="5">
        <v>0.04847071021254523</v>
      </c>
      <c r="AE16" s="4">
        <v>3312.8</v>
      </c>
      <c r="AF16" s="1" t="s">
        <v>25</v>
      </c>
      <c r="AG16" s="5">
        <v>0.28378378378378377</v>
      </c>
      <c r="AH16" s="4">
        <v>4586.99</v>
      </c>
    </row>
    <row r="17" spans="1:34" ht="12.75">
      <c r="A17" s="1">
        <v>15</v>
      </c>
      <c r="B17" s="1" t="s">
        <v>31</v>
      </c>
      <c r="C17" s="5">
        <v>1.109467455621302</v>
      </c>
      <c r="D17" s="4">
        <v>1142.95</v>
      </c>
      <c r="E17" s="1" t="s">
        <v>26</v>
      </c>
      <c r="F17" s="5">
        <v>-0.03685393258426961</v>
      </c>
      <c r="G17" s="4">
        <v>948.86</v>
      </c>
      <c r="H17" s="1" t="s">
        <v>31</v>
      </c>
      <c r="I17" s="5">
        <v>0.12170087976539579</v>
      </c>
      <c r="J17" s="4">
        <v>1042.59</v>
      </c>
      <c r="K17" s="1" t="s">
        <v>33</v>
      </c>
      <c r="L17" s="5">
        <v>0.18831168831168843</v>
      </c>
      <c r="M17" s="4">
        <v>1438.42</v>
      </c>
      <c r="N17" s="1" t="s">
        <v>31</v>
      </c>
      <c r="O17" s="5">
        <v>0.3159851301115242</v>
      </c>
      <c r="P17" s="4">
        <v>2149.43</v>
      </c>
      <c r="Q17" s="1" t="s">
        <v>23</v>
      </c>
      <c r="R17" s="5">
        <v>0.24043775056885908</v>
      </c>
      <c r="S17" s="4">
        <v>3579.4</v>
      </c>
      <c r="T17" s="1" t="s">
        <v>35</v>
      </c>
      <c r="U17" s="5">
        <v>0.43760757314974197</v>
      </c>
      <c r="V17" s="4">
        <v>2704.5</v>
      </c>
      <c r="W17" s="1" t="s">
        <v>29</v>
      </c>
      <c r="X17" s="5">
        <v>-0.29679282252242967</v>
      </c>
      <c r="Y17" s="4">
        <v>2583.32</v>
      </c>
      <c r="Z17" s="1" t="s">
        <v>27</v>
      </c>
      <c r="AA17" s="5">
        <v>0.17136659436008683</v>
      </c>
      <c r="AB17" s="4">
        <v>2792.37</v>
      </c>
      <c r="AC17" s="1" t="s">
        <v>27</v>
      </c>
      <c r="AD17" s="5">
        <v>-0.0625</v>
      </c>
      <c r="AE17" s="4">
        <v>2794.13</v>
      </c>
      <c r="AF17" s="1" t="s">
        <v>26</v>
      </c>
      <c r="AG17" s="5">
        <v>0.22533589251439534</v>
      </c>
      <c r="AH17" s="4">
        <v>4536.67</v>
      </c>
    </row>
    <row r="18" spans="1:34" ht="12.75">
      <c r="A18" s="1">
        <v>1</v>
      </c>
      <c r="B18" s="1" t="s">
        <v>26</v>
      </c>
      <c r="C18" s="5">
        <v>0.5505226480836236</v>
      </c>
      <c r="D18" s="4">
        <v>1040.63</v>
      </c>
      <c r="E18" s="1" t="s">
        <v>33</v>
      </c>
      <c r="F18" s="5">
        <v>-0.2590038314176245</v>
      </c>
      <c r="G18" s="4">
        <v>898.19</v>
      </c>
      <c r="H18" s="1" t="s">
        <v>22</v>
      </c>
      <c r="I18" s="5">
        <v>0.3411371237458196</v>
      </c>
      <c r="J18" s="4">
        <v>1018.03</v>
      </c>
      <c r="K18" s="1" t="s">
        <v>34</v>
      </c>
      <c r="L18" s="5">
        <v>0.5371900826446281</v>
      </c>
      <c r="M18" s="4">
        <v>1435.7</v>
      </c>
      <c r="N18" s="1" t="s">
        <v>27</v>
      </c>
      <c r="O18" s="5">
        <v>0.9342431761786603</v>
      </c>
      <c r="P18" s="4">
        <v>2093.33</v>
      </c>
      <c r="Q18" s="1" t="s">
        <v>20</v>
      </c>
      <c r="R18" s="5">
        <v>0.17028083896196233</v>
      </c>
      <c r="S18" s="4">
        <v>2825.01</v>
      </c>
      <c r="T18" s="1" t="s">
        <v>20</v>
      </c>
      <c r="U18" s="5">
        <v>-0.05315917375455648</v>
      </c>
      <c r="V18" s="4">
        <v>2614.21</v>
      </c>
      <c r="W18" s="1" t="s">
        <v>20</v>
      </c>
      <c r="X18" s="5">
        <v>-0.016361886429258843</v>
      </c>
      <c r="Y18" s="4">
        <v>2461.69</v>
      </c>
      <c r="Z18" s="1" t="s">
        <v>29</v>
      </c>
      <c r="AA18" s="5">
        <v>0.063499046781053</v>
      </c>
      <c r="AB18" s="4">
        <v>2605.55</v>
      </c>
      <c r="AC18" s="1" t="s">
        <v>29</v>
      </c>
      <c r="AD18" s="5">
        <v>-0.02950910093767245</v>
      </c>
      <c r="AE18" s="4">
        <v>2494.34</v>
      </c>
      <c r="AF18" s="1" t="s">
        <v>27</v>
      </c>
      <c r="AG18" s="5">
        <v>0.394074074074074</v>
      </c>
      <c r="AH18" s="4">
        <v>3817.78</v>
      </c>
    </row>
    <row r="19" spans="1:34" ht="12.75">
      <c r="A19" s="1">
        <v>2</v>
      </c>
      <c r="B19" s="1" t="s">
        <v>22</v>
      </c>
      <c r="C19" s="5">
        <v>0.029457364341085368</v>
      </c>
      <c r="D19" s="4">
        <v>885.24</v>
      </c>
      <c r="E19" s="1" t="s">
        <v>32</v>
      </c>
      <c r="F19" s="5">
        <v>0.3119148936170213</v>
      </c>
      <c r="G19" s="4">
        <v>878.7</v>
      </c>
      <c r="H19" s="1" t="s">
        <v>34</v>
      </c>
      <c r="I19" s="5">
        <v>0.6202069385270845</v>
      </c>
      <c r="J19" s="4">
        <v>938.47</v>
      </c>
      <c r="K19" s="1" t="s">
        <v>32</v>
      </c>
      <c r="L19" s="5">
        <v>0.5628042843232715</v>
      </c>
      <c r="M19" s="4">
        <v>1318.72</v>
      </c>
      <c r="N19" s="1" t="s">
        <v>34</v>
      </c>
      <c r="O19" s="5">
        <v>0.19354838709677424</v>
      </c>
      <c r="P19" s="4">
        <v>1707.4</v>
      </c>
      <c r="Q19" s="1" t="s">
        <v>34</v>
      </c>
      <c r="R19" s="5">
        <v>0.5421785421785423</v>
      </c>
      <c r="S19" s="4">
        <v>2608.71</v>
      </c>
      <c r="T19" s="1" t="s">
        <v>23</v>
      </c>
      <c r="U19" s="5">
        <v>-0.2639762403913347</v>
      </c>
      <c r="V19" s="4">
        <v>2557.01</v>
      </c>
      <c r="W19" s="1" t="s">
        <v>27</v>
      </c>
      <c r="X19" s="5">
        <v>0.01207464324917673</v>
      </c>
      <c r="Y19" s="4">
        <v>2426.06</v>
      </c>
      <c r="Z19" s="1" t="s">
        <v>31</v>
      </c>
      <c r="AA19" s="5">
        <v>-0.07933436532507732</v>
      </c>
      <c r="AB19" s="4">
        <v>2472.45</v>
      </c>
      <c r="AC19" s="1" t="s">
        <v>32</v>
      </c>
      <c r="AD19" s="5">
        <v>-0.04462699822380101</v>
      </c>
      <c r="AE19" s="4">
        <v>2302.34</v>
      </c>
      <c r="AF19" s="1" t="s">
        <v>28</v>
      </c>
      <c r="AG19" s="5">
        <v>0.49299416681700614</v>
      </c>
      <c r="AH19" s="4">
        <v>3247.1</v>
      </c>
    </row>
    <row r="20" spans="1:34" ht="12.75">
      <c r="A20" s="1">
        <v>3</v>
      </c>
      <c r="B20" s="1" t="s">
        <v>34</v>
      </c>
      <c r="C20" s="5">
        <v>0.21179624664879348</v>
      </c>
      <c r="D20" s="4">
        <v>814.8</v>
      </c>
      <c r="E20" s="1" t="s">
        <v>22</v>
      </c>
      <c r="F20" s="5">
        <v>-0.09939759036144591</v>
      </c>
      <c r="G20" s="4">
        <v>779.01</v>
      </c>
      <c r="H20" s="1" t="s">
        <v>32</v>
      </c>
      <c r="I20" s="5">
        <v>-0.0006487187804086192</v>
      </c>
      <c r="J20" s="4">
        <v>862.51</v>
      </c>
      <c r="K20" s="1" t="s">
        <v>22</v>
      </c>
      <c r="L20" s="5">
        <v>0.24189526184538646</v>
      </c>
      <c r="M20" s="4">
        <v>1237.13</v>
      </c>
      <c r="N20" s="1" t="s">
        <v>29</v>
      </c>
      <c r="O20" s="5">
        <v>1.5210432720806168</v>
      </c>
      <c r="P20" s="4">
        <v>1686.11</v>
      </c>
      <c r="Q20" s="1" t="s">
        <v>31</v>
      </c>
      <c r="R20" s="5">
        <v>0.22711864406779658</v>
      </c>
      <c r="S20" s="4">
        <v>2458.56</v>
      </c>
      <c r="T20" s="1" t="s">
        <v>27</v>
      </c>
      <c r="U20" s="5">
        <v>-0.3602528089887641</v>
      </c>
      <c r="V20" s="4">
        <v>2426.06</v>
      </c>
      <c r="W20" s="1" t="s">
        <v>35</v>
      </c>
      <c r="X20" s="5">
        <v>-0.26878180185573186</v>
      </c>
      <c r="Y20" s="4">
        <v>1969.45</v>
      </c>
      <c r="Z20" s="1" t="s">
        <v>32</v>
      </c>
      <c r="AA20" s="5">
        <v>0.19058947924927305</v>
      </c>
      <c r="AB20" s="4">
        <v>2253</v>
      </c>
      <c r="AC20" s="1" t="s">
        <v>28</v>
      </c>
      <c r="AD20" s="5">
        <v>0.3695437324987647</v>
      </c>
      <c r="AE20" s="4">
        <v>2245.23</v>
      </c>
      <c r="AF20" s="1" t="s">
        <v>29</v>
      </c>
      <c r="AG20" s="5">
        <v>0.2601591361182154</v>
      </c>
      <c r="AH20" s="4">
        <v>3066.29</v>
      </c>
    </row>
    <row r="21" spans="1:34" ht="12.75">
      <c r="A21" s="1">
        <v>4</v>
      </c>
      <c r="B21" s="1" t="s">
        <v>30</v>
      </c>
      <c r="C21" s="5">
        <v>1.536443148688047</v>
      </c>
      <c r="D21" s="4">
        <v>717.51</v>
      </c>
      <c r="E21" s="1" t="s">
        <v>28</v>
      </c>
      <c r="F21" s="5">
        <v>0.15051740357478827</v>
      </c>
      <c r="G21" s="4">
        <v>657.08</v>
      </c>
      <c r="H21" s="1" t="s">
        <v>27</v>
      </c>
      <c r="I21" s="5">
        <v>-0.27197149643705465</v>
      </c>
      <c r="J21" s="4">
        <v>839.14</v>
      </c>
      <c r="K21" s="1" t="s">
        <v>35</v>
      </c>
      <c r="L21" s="5">
        <v>0.7784011220196354</v>
      </c>
      <c r="M21" s="4">
        <v>1195.57</v>
      </c>
      <c r="N21" s="1" t="s">
        <v>32</v>
      </c>
      <c r="O21" s="5">
        <v>0.21433021806853603</v>
      </c>
      <c r="P21" s="4">
        <v>1586.54</v>
      </c>
      <c r="Q21" s="1" t="s">
        <v>35</v>
      </c>
      <c r="R21" s="5">
        <v>0.48593350383631706</v>
      </c>
      <c r="S21" s="4">
        <v>1949.15</v>
      </c>
      <c r="T21" s="1" t="s">
        <v>32</v>
      </c>
      <c r="U21" s="5">
        <v>1.0384267631103072</v>
      </c>
      <c r="V21" s="4">
        <v>2315.81</v>
      </c>
      <c r="W21" s="1" t="s">
        <v>32</v>
      </c>
      <c r="X21" s="5">
        <v>-0.16101131071190944</v>
      </c>
      <c r="Y21" s="4">
        <v>1925.3</v>
      </c>
      <c r="Z21" s="1" t="s">
        <v>34</v>
      </c>
      <c r="AA21" s="5">
        <v>0.10303707844233267</v>
      </c>
      <c r="AB21" s="4">
        <v>1976.83</v>
      </c>
      <c r="AC21" s="1" t="s">
        <v>25</v>
      </c>
      <c r="AD21" s="5">
        <v>0.13534246575342457</v>
      </c>
      <c r="AE21" s="4">
        <v>1963.5</v>
      </c>
      <c r="AF21" s="1" t="s">
        <v>30</v>
      </c>
      <c r="AG21" s="5">
        <v>0.2560307017543859</v>
      </c>
      <c r="AH21" s="4">
        <v>2949.72</v>
      </c>
    </row>
    <row r="22" spans="1:34" ht="12.75">
      <c r="A22" s="1">
        <v>5</v>
      </c>
      <c r="B22" s="1" t="s">
        <v>36</v>
      </c>
      <c r="C22" s="5">
        <v>0.8568155784650631</v>
      </c>
      <c r="D22" s="4">
        <v>695.62</v>
      </c>
      <c r="E22" s="1" t="s">
        <v>30</v>
      </c>
      <c r="F22" s="5">
        <v>-0.16436781609195394</v>
      </c>
      <c r="G22" s="4">
        <v>590.81</v>
      </c>
      <c r="H22" s="1" t="s">
        <v>35</v>
      </c>
      <c r="I22" s="5">
        <v>0.3632887189292544</v>
      </c>
      <c r="J22" s="4">
        <v>716.53</v>
      </c>
      <c r="K22" s="1" t="s">
        <v>27</v>
      </c>
      <c r="L22" s="5">
        <v>0.31484502446982043</v>
      </c>
      <c r="M22" s="4">
        <v>1091.78</v>
      </c>
      <c r="N22" s="1" t="s">
        <v>33</v>
      </c>
      <c r="O22" s="5">
        <v>0.03893442622950816</v>
      </c>
      <c r="P22" s="4">
        <v>1469.33</v>
      </c>
      <c r="Q22" s="1" t="s">
        <v>28</v>
      </c>
      <c r="R22" s="5">
        <v>0.48876883707705443</v>
      </c>
      <c r="S22" s="4">
        <v>1650.06</v>
      </c>
      <c r="T22" s="1" t="s">
        <v>34</v>
      </c>
      <c r="U22" s="5">
        <v>-0.22185342538502395</v>
      </c>
      <c r="V22" s="4">
        <v>2012.74</v>
      </c>
      <c r="W22" s="1" t="s">
        <v>34</v>
      </c>
      <c r="X22" s="5">
        <v>-0.08428595802764027</v>
      </c>
      <c r="Y22" s="4">
        <v>1818.85</v>
      </c>
      <c r="Z22" s="1" t="s">
        <v>35</v>
      </c>
      <c r="AA22" s="5">
        <v>-0.032337290216946424</v>
      </c>
      <c r="AB22" s="4">
        <v>1896.18</v>
      </c>
      <c r="AC22" s="1" t="s">
        <v>31</v>
      </c>
      <c r="AD22" s="5">
        <v>-0.26313577133249266</v>
      </c>
      <c r="AE22" s="4">
        <v>1788.93</v>
      </c>
      <c r="AF22" s="1" t="s">
        <v>31</v>
      </c>
      <c r="AG22" s="5">
        <v>0.41814033086138047</v>
      </c>
      <c r="AH22" s="4">
        <v>2471.98</v>
      </c>
    </row>
    <row r="23" spans="1:34" ht="12.75">
      <c r="A23" s="1">
        <v>6</v>
      </c>
      <c r="B23" s="1" t="s">
        <v>32</v>
      </c>
      <c r="C23" s="5">
        <v>0.7642642642642645</v>
      </c>
      <c r="D23" s="4">
        <v>643.75</v>
      </c>
      <c r="E23" s="1" t="s">
        <v>34</v>
      </c>
      <c r="F23" s="5">
        <v>-0.273008849557522</v>
      </c>
      <c r="G23" s="4">
        <v>589.74</v>
      </c>
      <c r="H23" s="1" t="s">
        <v>28</v>
      </c>
      <c r="I23" s="5">
        <v>0.09839193240665045</v>
      </c>
      <c r="J23" s="4">
        <v>699.19</v>
      </c>
      <c r="K23" s="1" t="s">
        <v>28</v>
      </c>
      <c r="L23" s="5">
        <v>0.3126550868486353</v>
      </c>
      <c r="M23" s="4">
        <v>876.49</v>
      </c>
      <c r="N23" s="1" t="s">
        <v>35</v>
      </c>
      <c r="O23" s="5">
        <v>0.2334384858044165</v>
      </c>
      <c r="P23" s="4">
        <v>1389.43</v>
      </c>
      <c r="Q23" s="1" t="s">
        <v>25</v>
      </c>
      <c r="R23" s="5">
        <v>0.5302158273381294</v>
      </c>
      <c r="S23" s="4">
        <v>1608.65</v>
      </c>
      <c r="T23" s="1" t="s">
        <v>37</v>
      </c>
      <c r="U23" s="5">
        <v>0.407444922765257</v>
      </c>
      <c r="V23" s="4">
        <v>1379.19</v>
      </c>
      <c r="W23" s="1" t="s">
        <v>25</v>
      </c>
      <c r="X23" s="5">
        <v>0.07767624020887731</v>
      </c>
      <c r="Y23" s="4">
        <v>1607.96</v>
      </c>
      <c r="Z23" s="1" t="s">
        <v>25</v>
      </c>
      <c r="AA23" s="5">
        <v>0.10539067231980614</v>
      </c>
      <c r="AB23" s="4">
        <v>1755.3</v>
      </c>
      <c r="AC23" s="1" t="s">
        <v>30</v>
      </c>
      <c r="AD23" s="5">
        <v>0.4557063048683161</v>
      </c>
      <c r="AE23" s="4">
        <v>1532.16</v>
      </c>
      <c r="AF23" s="1" t="s">
        <v>32</v>
      </c>
      <c r="AG23" s="5">
        <v>0.09923309319079698</v>
      </c>
      <c r="AH23" s="4">
        <v>2459.6</v>
      </c>
    </row>
    <row r="24" spans="1:34" ht="12.75">
      <c r="A24" s="1">
        <v>7</v>
      </c>
      <c r="B24" s="1" t="s">
        <v>35</v>
      </c>
      <c r="C24" s="5">
        <v>0.5479041916167666</v>
      </c>
      <c r="D24" s="4">
        <v>622.8</v>
      </c>
      <c r="E24" s="1" t="s">
        <v>35</v>
      </c>
      <c r="F24" s="5">
        <v>0.011605415860734825</v>
      </c>
      <c r="G24" s="4">
        <v>586.89</v>
      </c>
      <c r="H24" s="1" t="s">
        <v>30</v>
      </c>
      <c r="I24" s="5">
        <v>0.004126547455295615</v>
      </c>
      <c r="J24" s="4">
        <v>583.06</v>
      </c>
      <c r="K24" s="1" t="s">
        <v>30</v>
      </c>
      <c r="L24" s="5">
        <v>0.2698630136986302</v>
      </c>
      <c r="M24" s="4">
        <v>727.85</v>
      </c>
      <c r="N24" s="1" t="s">
        <v>30</v>
      </c>
      <c r="O24" s="5">
        <v>0.6796116504854368</v>
      </c>
      <c r="P24" s="4">
        <v>1207.48</v>
      </c>
      <c r="Q24" s="1" t="s">
        <v>30</v>
      </c>
      <c r="R24" s="5">
        <v>0.31470777135517025</v>
      </c>
      <c r="S24" s="4">
        <v>1574.64</v>
      </c>
      <c r="T24" s="1" t="s">
        <v>28</v>
      </c>
      <c r="U24" s="5">
        <v>-0.1697860962566845</v>
      </c>
      <c r="V24" s="4">
        <v>1332.08</v>
      </c>
      <c r="W24" s="1" t="s">
        <v>46</v>
      </c>
      <c r="X24" s="5">
        <v>0.18875709128416696</v>
      </c>
      <c r="Y24" s="4">
        <v>1565.88</v>
      </c>
      <c r="Z24" s="1" t="s">
        <v>28</v>
      </c>
      <c r="AA24" s="5">
        <v>0.2724795640326976</v>
      </c>
      <c r="AB24" s="4">
        <v>1719.06</v>
      </c>
      <c r="AC24" s="1" t="s">
        <v>33</v>
      </c>
      <c r="AD24" s="5">
        <v>0.21155288822205542</v>
      </c>
      <c r="AE24" s="4">
        <v>1403.49</v>
      </c>
      <c r="AF24" s="1" t="s">
        <v>33</v>
      </c>
      <c r="AG24" s="5">
        <v>0.4786377708978329</v>
      </c>
      <c r="AH24" s="4">
        <v>2038.96</v>
      </c>
    </row>
    <row r="25" spans="1:34" ht="12.75">
      <c r="A25" s="1">
        <v>8</v>
      </c>
      <c r="B25" s="1" t="s">
        <v>28</v>
      </c>
      <c r="C25" s="5">
        <v>0.7986463620981386</v>
      </c>
      <c r="D25" s="4">
        <v>593.09</v>
      </c>
      <c r="E25" s="1" t="s">
        <v>36</v>
      </c>
      <c r="F25" s="5">
        <v>-0.17149907464528058</v>
      </c>
      <c r="G25" s="4">
        <v>572.03</v>
      </c>
      <c r="H25" s="1" t="s">
        <v>38</v>
      </c>
      <c r="I25" s="5">
        <v>0.24606780845858078</v>
      </c>
      <c r="J25" s="4">
        <v>577.85</v>
      </c>
      <c r="K25" s="1" t="s">
        <v>41</v>
      </c>
      <c r="L25" s="5">
        <v>0.8301043219076008</v>
      </c>
      <c r="M25" s="4">
        <v>660.78</v>
      </c>
      <c r="N25" s="1" t="s">
        <v>28</v>
      </c>
      <c r="O25" s="5">
        <v>0.3296786389413988</v>
      </c>
      <c r="P25" s="4">
        <v>1133.36</v>
      </c>
      <c r="Q25" s="1" t="s">
        <v>33</v>
      </c>
      <c r="R25" s="5">
        <v>-0.03287310979618674</v>
      </c>
      <c r="S25" s="4">
        <v>1400.4</v>
      </c>
      <c r="T25" s="1" t="s">
        <v>25</v>
      </c>
      <c r="U25" s="5">
        <v>-0.27973671838269865</v>
      </c>
      <c r="V25" s="4">
        <v>1294.43</v>
      </c>
      <c r="W25" s="1" t="s">
        <v>37</v>
      </c>
      <c r="X25" s="5">
        <v>0.07988485066570727</v>
      </c>
      <c r="Y25" s="4">
        <v>1486.41</v>
      </c>
      <c r="Z25" s="1" t="s">
        <v>37</v>
      </c>
      <c r="AA25" s="5">
        <v>-0.0476507830723093</v>
      </c>
      <c r="AB25" s="4">
        <v>1408.03</v>
      </c>
      <c r="AC25" s="1" t="s">
        <v>34</v>
      </c>
      <c r="AD25" s="5">
        <v>-0.2951013513513513</v>
      </c>
      <c r="AE25" s="4">
        <v>1369.09</v>
      </c>
      <c r="AF25" s="1" t="s">
        <v>34</v>
      </c>
      <c r="AG25" s="5">
        <v>0.2734243949197219</v>
      </c>
      <c r="AH25" s="4">
        <v>1725.67</v>
      </c>
    </row>
    <row r="26" spans="1:34" ht="12.75">
      <c r="A26" s="1">
        <v>9</v>
      </c>
      <c r="B26" s="1" t="s">
        <v>38</v>
      </c>
      <c r="C26" s="5">
        <v>0.8249694002447978</v>
      </c>
      <c r="D26" s="4">
        <v>518.76</v>
      </c>
      <c r="E26" s="1" t="s">
        <v>38</v>
      </c>
      <c r="F26" s="5">
        <v>-0.0405767940979207</v>
      </c>
      <c r="G26" s="4">
        <v>479.91</v>
      </c>
      <c r="H26" s="1" t="s">
        <v>36</v>
      </c>
      <c r="I26" s="5">
        <v>-0.03648548026805665</v>
      </c>
      <c r="J26" s="4">
        <v>540.29</v>
      </c>
      <c r="K26" s="1" t="s">
        <v>36</v>
      </c>
      <c r="L26" s="5">
        <v>0.21792890262751152</v>
      </c>
      <c r="M26" s="4">
        <v>644.97</v>
      </c>
      <c r="N26" s="1" t="s">
        <v>25</v>
      </c>
      <c r="O26" s="5">
        <v>3.1246290801186944</v>
      </c>
      <c r="P26" s="4">
        <v>1059.99</v>
      </c>
      <c r="Q26" s="1" t="s">
        <v>36</v>
      </c>
      <c r="R26" s="5">
        <v>0.31639818256918617</v>
      </c>
      <c r="S26" s="4">
        <v>1268.74</v>
      </c>
      <c r="T26" s="1" t="s">
        <v>33</v>
      </c>
      <c r="U26" s="5">
        <v>-0.27872195785180154</v>
      </c>
      <c r="V26" s="4">
        <v>987.71</v>
      </c>
      <c r="W26" s="1" t="s">
        <v>28</v>
      </c>
      <c r="X26" s="5">
        <v>0.09753853232114107</v>
      </c>
      <c r="Y26" s="4">
        <v>1402.3</v>
      </c>
      <c r="Z26" s="1" t="s">
        <v>41</v>
      </c>
      <c r="AA26" s="5">
        <v>0.08605851979345958</v>
      </c>
      <c r="AB26" s="4">
        <v>1341.7</v>
      </c>
      <c r="AC26" s="1" t="s">
        <v>36</v>
      </c>
      <c r="AD26" s="5">
        <v>0.42185338865836775</v>
      </c>
      <c r="AE26" s="4">
        <v>1324.19</v>
      </c>
      <c r="AF26" s="1" t="s">
        <v>35</v>
      </c>
      <c r="AG26" s="5">
        <v>0.3259385665529009</v>
      </c>
      <c r="AH26" s="4">
        <v>1567.81</v>
      </c>
    </row>
    <row r="27" spans="1:34" ht="12.75">
      <c r="A27" s="1">
        <v>10</v>
      </c>
      <c r="B27" s="1" t="s">
        <v>41</v>
      </c>
      <c r="C27" s="5">
        <v>0.8792372881355932</v>
      </c>
      <c r="D27" s="4">
        <v>504.62</v>
      </c>
      <c r="E27" s="1" t="s">
        <v>43</v>
      </c>
      <c r="F27" s="5">
        <v>0.06552006552006562</v>
      </c>
      <c r="G27" s="4">
        <v>470.14</v>
      </c>
      <c r="H27" s="1" t="s">
        <v>77</v>
      </c>
      <c r="I27" s="5">
        <v>0.19909502262443435</v>
      </c>
      <c r="J27" s="4">
        <v>527.87</v>
      </c>
      <c r="K27" s="1" t="s">
        <v>38</v>
      </c>
      <c r="L27" s="5">
        <v>0.10687237026647978</v>
      </c>
      <c r="M27" s="4">
        <v>620.29</v>
      </c>
      <c r="N27" s="1" t="s">
        <v>36</v>
      </c>
      <c r="O27" s="5">
        <v>0.5361675126903553</v>
      </c>
      <c r="P27" s="4">
        <v>974.35</v>
      </c>
      <c r="Q27" s="1" t="s">
        <v>41</v>
      </c>
      <c r="R27" s="5">
        <v>0.18082191780821932</v>
      </c>
      <c r="S27" s="4">
        <v>1247.48</v>
      </c>
      <c r="T27" s="1" t="s">
        <v>45</v>
      </c>
      <c r="U27" s="5">
        <v>0.03520480945587945</v>
      </c>
      <c r="V27" s="4">
        <v>972.3</v>
      </c>
      <c r="W27" s="1" t="s">
        <v>33</v>
      </c>
      <c r="X27" s="5">
        <v>0.27803958529688977</v>
      </c>
      <c r="Y27" s="4">
        <v>1228.59</v>
      </c>
      <c r="Z27" s="1" t="s">
        <v>46</v>
      </c>
      <c r="AA27" s="5">
        <v>-0.14707158351409977</v>
      </c>
      <c r="AB27" s="4">
        <v>1335.18</v>
      </c>
      <c r="AC27" s="1" t="s">
        <v>35</v>
      </c>
      <c r="AD27" s="5">
        <v>-0.25634517766497456</v>
      </c>
      <c r="AE27" s="4">
        <v>1314.72</v>
      </c>
      <c r="AF27" s="1" t="s">
        <v>36</v>
      </c>
      <c r="AG27" s="5">
        <v>0.38845654993514933</v>
      </c>
      <c r="AH27" s="4">
        <v>1559.47</v>
      </c>
    </row>
    <row r="28" spans="1:34" ht="12.75">
      <c r="A28" s="1">
        <v>11</v>
      </c>
      <c r="B28" s="1" t="s">
        <v>77</v>
      </c>
      <c r="C28" s="5">
        <v>-0.14749262536873153</v>
      </c>
      <c r="D28" s="4">
        <v>488.82</v>
      </c>
      <c r="E28" s="1" t="s">
        <v>77</v>
      </c>
      <c r="F28" s="5">
        <v>-0.23529411764705876</v>
      </c>
      <c r="G28" s="4">
        <v>439.89</v>
      </c>
      <c r="H28" s="1" t="s">
        <v>43</v>
      </c>
      <c r="I28" s="5">
        <v>-0.07455803228285929</v>
      </c>
      <c r="J28" s="4">
        <v>423.29</v>
      </c>
      <c r="K28" s="1" t="s">
        <v>53</v>
      </c>
      <c r="L28" s="5">
        <v>0.38243468593663144</v>
      </c>
      <c r="M28" s="4">
        <v>489.8</v>
      </c>
      <c r="N28" s="1" t="s">
        <v>38</v>
      </c>
      <c r="O28" s="5">
        <v>0.37531677648251405</v>
      </c>
      <c r="P28" s="4">
        <v>832.5</v>
      </c>
      <c r="Q28" s="1" t="s">
        <v>32</v>
      </c>
      <c r="R28" s="5">
        <v>-0.24337266974516858</v>
      </c>
      <c r="S28" s="4">
        <v>1161.61</v>
      </c>
      <c r="T28" s="1" t="s">
        <v>41</v>
      </c>
      <c r="U28" s="5">
        <v>-0.22099767981438512</v>
      </c>
      <c r="V28" s="4">
        <v>960.23</v>
      </c>
      <c r="W28" s="1" t="s">
        <v>36</v>
      </c>
      <c r="X28" s="5">
        <v>-0.08216168717047445</v>
      </c>
      <c r="Y28" s="4">
        <v>918.05</v>
      </c>
      <c r="Z28" s="1" t="s">
        <v>33</v>
      </c>
      <c r="AA28" s="5">
        <v>-0.016961651917403953</v>
      </c>
      <c r="AB28" s="4">
        <v>1181.98</v>
      </c>
      <c r="AC28" s="1" t="s">
        <v>41</v>
      </c>
      <c r="AD28" s="5">
        <v>-0.09429477020602228</v>
      </c>
      <c r="AE28" s="4">
        <v>1193.99</v>
      </c>
      <c r="AF28" s="1" t="s">
        <v>37</v>
      </c>
      <c r="AG28" s="5">
        <v>0.583885772565018</v>
      </c>
      <c r="AH28" s="4">
        <v>1504.16</v>
      </c>
    </row>
    <row r="29" spans="1:34" ht="12.75">
      <c r="A29" s="1">
        <v>12</v>
      </c>
      <c r="B29" s="1" t="s">
        <v>43</v>
      </c>
      <c r="C29" s="5">
        <v>0.0016406890894173909</v>
      </c>
      <c r="D29" s="4">
        <v>450.06</v>
      </c>
      <c r="E29" s="1" t="s">
        <v>41</v>
      </c>
      <c r="F29" s="5">
        <v>-0.1533258173618941</v>
      </c>
      <c r="G29" s="4">
        <v>419.32</v>
      </c>
      <c r="H29" s="1" t="s">
        <v>39</v>
      </c>
      <c r="I29" s="5">
        <v>-0.0010224948875254825</v>
      </c>
      <c r="J29" s="4">
        <v>376.71</v>
      </c>
      <c r="K29" s="1" t="s">
        <v>42</v>
      </c>
      <c r="L29" s="5">
        <v>0.3419037199124726</v>
      </c>
      <c r="M29" s="4">
        <v>454.34</v>
      </c>
      <c r="N29" s="1" t="s">
        <v>41</v>
      </c>
      <c r="O29" s="5">
        <v>0.18892508143322484</v>
      </c>
      <c r="P29" s="4">
        <v>775.01</v>
      </c>
      <c r="Q29" s="1" t="s">
        <v>46</v>
      </c>
      <c r="R29" s="5">
        <v>1.5329411764705885</v>
      </c>
      <c r="S29" s="4">
        <v>1017.69</v>
      </c>
      <c r="T29" s="1" t="s">
        <v>46</v>
      </c>
      <c r="U29" s="5">
        <v>-0.09939619136089184</v>
      </c>
      <c r="V29" s="4">
        <v>916.76</v>
      </c>
      <c r="W29" s="1" t="s">
        <v>30</v>
      </c>
      <c r="X29" s="5">
        <v>-0.047417442845046565</v>
      </c>
      <c r="Y29" s="4">
        <v>836.33</v>
      </c>
      <c r="Z29" s="1" t="s">
        <v>30</v>
      </c>
      <c r="AA29" s="5">
        <v>0.11377777777777776</v>
      </c>
      <c r="AB29" s="4">
        <v>1081.8</v>
      </c>
      <c r="AC29" s="1" t="s">
        <v>44</v>
      </c>
      <c r="AD29" s="5">
        <v>0.30315789473684207</v>
      </c>
      <c r="AE29" s="4">
        <v>1163.99</v>
      </c>
      <c r="AF29" s="1" t="s">
        <v>38</v>
      </c>
      <c r="AG29" s="5">
        <v>0.3437427443696308</v>
      </c>
      <c r="AH29" s="4">
        <v>1499.3</v>
      </c>
    </row>
    <row r="30" spans="1:34" ht="12.75">
      <c r="A30" s="1">
        <v>13</v>
      </c>
      <c r="B30" s="1" t="s">
        <v>39</v>
      </c>
      <c r="C30" s="5">
        <v>0.19586374695863729</v>
      </c>
      <c r="D30" s="4">
        <v>379.22</v>
      </c>
      <c r="E30" s="1" t="s">
        <v>49</v>
      </c>
      <c r="F30" s="5">
        <v>0.04402515723270417</v>
      </c>
      <c r="G30" s="4">
        <v>404.62</v>
      </c>
      <c r="H30" s="1" t="s">
        <v>53</v>
      </c>
      <c r="I30" s="5">
        <v>0.23388203017832643</v>
      </c>
      <c r="J30" s="4">
        <v>373.52</v>
      </c>
      <c r="K30" s="1" t="s">
        <v>77</v>
      </c>
      <c r="L30" s="5">
        <v>-0.16603773584905657</v>
      </c>
      <c r="M30" s="4">
        <v>439.89</v>
      </c>
      <c r="N30" s="1" t="s">
        <v>42</v>
      </c>
      <c r="O30" s="5">
        <v>0.5996738687321646</v>
      </c>
      <c r="P30" s="4">
        <v>701.71</v>
      </c>
      <c r="Q30" s="1" t="s">
        <v>37</v>
      </c>
      <c r="R30" s="5">
        <v>1.2160493827160495</v>
      </c>
      <c r="S30" s="4">
        <v>988.91</v>
      </c>
      <c r="T30" s="1" t="s">
        <v>30</v>
      </c>
      <c r="U30" s="5">
        <v>-0.42305813385442115</v>
      </c>
      <c r="V30" s="4">
        <v>900.86</v>
      </c>
      <c r="W30" s="1" t="s">
        <v>42</v>
      </c>
      <c r="X30" s="5">
        <v>0.16307121317559714</v>
      </c>
      <c r="Y30" s="4">
        <v>835.94</v>
      </c>
      <c r="Z30" s="1" t="s">
        <v>36</v>
      </c>
      <c r="AA30" s="5">
        <v>0.038295835327908145</v>
      </c>
      <c r="AB30" s="4">
        <v>967.7</v>
      </c>
      <c r="AC30" s="1" t="s">
        <v>38</v>
      </c>
      <c r="AD30" s="5">
        <v>0.4479744494873088</v>
      </c>
      <c r="AE30" s="4">
        <v>1145.12</v>
      </c>
      <c r="AF30" s="1" t="s">
        <v>39</v>
      </c>
      <c r="AG30" s="5">
        <v>1.4929078014184398</v>
      </c>
      <c r="AH30" s="4">
        <v>1484.45</v>
      </c>
    </row>
    <row r="31" spans="1:34" ht="12.75">
      <c r="A31" s="1">
        <v>14</v>
      </c>
      <c r="B31" s="1" t="s">
        <v>42</v>
      </c>
      <c r="C31" s="5">
        <v>0.7397910731244064</v>
      </c>
      <c r="D31" s="4">
        <v>376.79</v>
      </c>
      <c r="E31" s="1" t="s">
        <v>39</v>
      </c>
      <c r="F31" s="5">
        <v>-0.0050864699898270915</v>
      </c>
      <c r="G31" s="4">
        <v>377.34</v>
      </c>
      <c r="H31" s="1" t="s">
        <v>41</v>
      </c>
      <c r="I31" s="5">
        <v>-0.10652463382157129</v>
      </c>
      <c r="J31" s="4">
        <v>367.26</v>
      </c>
      <c r="K31" s="1" t="s">
        <v>39</v>
      </c>
      <c r="L31" s="5">
        <v>0.1494370522006141</v>
      </c>
      <c r="M31" s="4">
        <v>433.21</v>
      </c>
      <c r="N31" s="1" t="s">
        <v>43</v>
      </c>
      <c r="O31" s="5">
        <v>0.653184165232358</v>
      </c>
      <c r="P31" s="4">
        <v>640.8</v>
      </c>
      <c r="Q31" s="1" t="s">
        <v>42</v>
      </c>
      <c r="R31" s="5">
        <v>0.4141182466870541</v>
      </c>
      <c r="S31" s="4">
        <v>972.05</v>
      </c>
      <c r="T31" s="1" t="s">
        <v>36</v>
      </c>
      <c r="U31" s="5">
        <v>-0.2858487605898965</v>
      </c>
      <c r="V31" s="4">
        <v>894.95</v>
      </c>
      <c r="W31" s="1" t="s">
        <v>41</v>
      </c>
      <c r="X31" s="5">
        <v>-0.13477289650037239</v>
      </c>
      <c r="Y31" s="4">
        <v>805.05</v>
      </c>
      <c r="Z31" s="1" t="s">
        <v>44</v>
      </c>
      <c r="AA31" s="5">
        <v>-0.2601246105919004</v>
      </c>
      <c r="AB31" s="4">
        <v>939.97</v>
      </c>
      <c r="AC31" s="1" t="s">
        <v>40</v>
      </c>
      <c r="AD31" s="5">
        <v>0.23430135320054712</v>
      </c>
      <c r="AE31" s="4">
        <v>1065.51</v>
      </c>
      <c r="AF31" s="1" t="s">
        <v>40</v>
      </c>
      <c r="AG31" s="5">
        <v>0.3222468588322249</v>
      </c>
      <c r="AH31" s="4">
        <v>1426.05</v>
      </c>
    </row>
    <row r="32" spans="1:34" ht="12.75">
      <c r="A32" s="1">
        <v>15</v>
      </c>
      <c r="B32" s="1" t="s">
        <v>53</v>
      </c>
      <c r="C32" s="5">
        <v>0.45197464651389585</v>
      </c>
      <c r="D32" s="4">
        <v>347.45</v>
      </c>
      <c r="E32" s="1" t="s">
        <v>58</v>
      </c>
      <c r="F32" s="5">
        <v>2.9837398373983737</v>
      </c>
      <c r="G32" s="4">
        <v>338.61</v>
      </c>
      <c r="H32" s="1" t="s">
        <v>42</v>
      </c>
      <c r="I32" s="5">
        <v>0.07339988256018781</v>
      </c>
      <c r="J32" s="4">
        <v>349.49</v>
      </c>
      <c r="K32" s="1" t="s">
        <v>48</v>
      </c>
      <c r="L32" s="5">
        <v>1.049624060150376</v>
      </c>
      <c r="M32" s="4">
        <v>432.73</v>
      </c>
      <c r="N32" s="1" t="s">
        <v>39</v>
      </c>
      <c r="O32" s="5">
        <v>0.47016918967052534</v>
      </c>
      <c r="P32" s="4">
        <v>636.64</v>
      </c>
      <c r="Q32" s="1" t="s">
        <v>43</v>
      </c>
      <c r="R32" s="5">
        <v>0.5351379489849035</v>
      </c>
      <c r="S32" s="4">
        <v>968.72</v>
      </c>
      <c r="T32" s="1" t="s">
        <v>38</v>
      </c>
      <c r="U32" s="5">
        <v>-0.07080278920078653</v>
      </c>
      <c r="V32" s="4">
        <v>760.52</v>
      </c>
      <c r="W32" s="1" t="s">
        <v>40</v>
      </c>
      <c r="X32" s="5">
        <v>0.20570824524312892</v>
      </c>
      <c r="Y32" s="4">
        <v>769.26</v>
      </c>
      <c r="Z32" s="1" t="s">
        <v>48</v>
      </c>
      <c r="AA32" s="5">
        <v>0.2805486284289278</v>
      </c>
      <c r="AB32" s="4">
        <v>908.4</v>
      </c>
      <c r="AC32" s="1" t="s">
        <v>43</v>
      </c>
      <c r="AD32" s="5">
        <v>0.27515243902439046</v>
      </c>
      <c r="AE32" s="4">
        <v>999.38</v>
      </c>
      <c r="AF32" s="1" t="s">
        <v>41</v>
      </c>
      <c r="AG32" s="5">
        <v>0.18810148731408582</v>
      </c>
      <c r="AH32" s="4">
        <v>1383.25</v>
      </c>
    </row>
    <row r="33" spans="1:34" ht="12.75">
      <c r="A33" s="1">
        <v>1</v>
      </c>
      <c r="B33" s="1" t="s">
        <v>29</v>
      </c>
      <c r="C33" s="5">
        <v>1.8710247349823321</v>
      </c>
      <c r="D33" s="4">
        <v>319.68</v>
      </c>
      <c r="E33" s="1" t="s">
        <v>42</v>
      </c>
      <c r="F33" s="5">
        <v>-0.07041484716157198</v>
      </c>
      <c r="G33" s="4">
        <v>338.02</v>
      </c>
      <c r="H33" s="1" t="s">
        <v>49</v>
      </c>
      <c r="I33" s="5">
        <v>-0.13453815261044166</v>
      </c>
      <c r="J33" s="4">
        <v>346.37</v>
      </c>
      <c r="K33" s="1" t="s">
        <v>43</v>
      </c>
      <c r="L33" s="5">
        <v>-0.03488372093023262</v>
      </c>
      <c r="M33" s="4">
        <v>396.52</v>
      </c>
      <c r="N33" s="1" t="s">
        <v>48</v>
      </c>
      <c r="O33" s="5">
        <v>0.292736610418195</v>
      </c>
      <c r="P33" s="4">
        <v>551.73</v>
      </c>
      <c r="Q33" s="1" t="s">
        <v>45</v>
      </c>
      <c r="R33" s="5">
        <v>0.8691553185410914</v>
      </c>
      <c r="S33" s="4">
        <v>960.03</v>
      </c>
      <c r="T33" s="1" t="s">
        <v>39</v>
      </c>
      <c r="U33" s="5">
        <v>-0.011307767944936153</v>
      </c>
      <c r="V33" s="4">
        <v>756.33</v>
      </c>
      <c r="W33" s="1" t="s">
        <v>39</v>
      </c>
      <c r="X33" s="5">
        <v>0.01044256588761816</v>
      </c>
      <c r="Y33" s="4">
        <v>752.15</v>
      </c>
      <c r="Z33" s="1" t="s">
        <v>40</v>
      </c>
      <c r="AA33" s="5">
        <v>0.1532526740312119</v>
      </c>
      <c r="AB33" s="4">
        <v>874.16</v>
      </c>
      <c r="AC33" s="1" t="s">
        <v>46</v>
      </c>
      <c r="AD33" s="5">
        <v>-0.2670396744659207</v>
      </c>
      <c r="AE33" s="4">
        <v>978.98</v>
      </c>
      <c r="AF33" s="1" t="s">
        <v>42</v>
      </c>
      <c r="AG33" s="5">
        <v>0.4065495207667731</v>
      </c>
      <c r="AH33" s="4">
        <v>1326.97</v>
      </c>
    </row>
    <row r="34" spans="1:34" ht="12.75">
      <c r="A34" s="1">
        <v>2</v>
      </c>
      <c r="B34" s="1" t="s">
        <v>59</v>
      </c>
      <c r="C34" s="5">
        <v>1.4965986394557826</v>
      </c>
      <c r="D34" s="4">
        <v>316.5</v>
      </c>
      <c r="E34" s="1" t="s">
        <v>53</v>
      </c>
      <c r="F34" s="5">
        <v>-0.0208193418401611</v>
      </c>
      <c r="G34" s="4">
        <v>322.49</v>
      </c>
      <c r="H34" s="1" t="s">
        <v>45</v>
      </c>
      <c r="I34" s="5">
        <v>-0.16244725738396637</v>
      </c>
      <c r="J34" s="4">
        <v>306.1</v>
      </c>
      <c r="K34" s="1" t="s">
        <v>45</v>
      </c>
      <c r="L34" s="5">
        <v>0.3326736236056138</v>
      </c>
      <c r="M34" s="4">
        <v>382.62</v>
      </c>
      <c r="N34" s="1" t="s">
        <v>56</v>
      </c>
      <c r="O34" s="5">
        <v>1.737704918032787</v>
      </c>
      <c r="P34" s="4">
        <v>547.85</v>
      </c>
      <c r="Q34" s="1" t="s">
        <v>51</v>
      </c>
      <c r="R34" s="5">
        <v>0.5925218166762212</v>
      </c>
      <c r="S34" s="4">
        <v>847.59</v>
      </c>
      <c r="T34" s="1" t="s">
        <v>43</v>
      </c>
      <c r="U34" s="5">
        <v>-0.22143099355713802</v>
      </c>
      <c r="V34" s="4">
        <v>737.71</v>
      </c>
      <c r="W34" s="1" t="s">
        <v>48</v>
      </c>
      <c r="X34" s="5">
        <v>0.37250427837991995</v>
      </c>
      <c r="Y34" s="4">
        <v>720</v>
      </c>
      <c r="Z34" s="1" t="s">
        <v>42</v>
      </c>
      <c r="AA34" s="5">
        <v>0.022138013562026382</v>
      </c>
      <c r="AB34" s="4">
        <v>823.22</v>
      </c>
      <c r="AC34" s="1" t="s">
        <v>42</v>
      </c>
      <c r="AD34" s="5">
        <v>0.22146341463414632</v>
      </c>
      <c r="AE34" s="4">
        <v>968.24</v>
      </c>
      <c r="AF34" s="1" t="s">
        <v>43</v>
      </c>
      <c r="AG34" s="5">
        <v>0.3496712492528391</v>
      </c>
      <c r="AH34" s="4">
        <v>1308.39</v>
      </c>
    </row>
    <row r="35" spans="1:34" ht="12.75">
      <c r="A35" s="1">
        <v>3</v>
      </c>
      <c r="B35" s="1" t="s">
        <v>49</v>
      </c>
      <c r="C35" s="5">
        <v>1.1390134529147984</v>
      </c>
      <c r="D35" s="4">
        <v>281.63</v>
      </c>
      <c r="E35" s="1" t="s">
        <v>29</v>
      </c>
      <c r="F35" s="5">
        <v>-0.07507692307692304</v>
      </c>
      <c r="G35" s="4">
        <v>291.45</v>
      </c>
      <c r="H35" s="1" t="s">
        <v>51</v>
      </c>
      <c r="I35" s="5">
        <v>0.15422668412629137</v>
      </c>
      <c r="J35" s="4">
        <v>289.79</v>
      </c>
      <c r="K35" s="1" t="s">
        <v>51</v>
      </c>
      <c r="L35" s="5">
        <v>0.23301399218454555</v>
      </c>
      <c r="M35" s="4">
        <v>344.83</v>
      </c>
      <c r="N35" s="1" t="s">
        <v>51</v>
      </c>
      <c r="O35" s="5">
        <v>0.6049685631038186</v>
      </c>
      <c r="P35" s="4">
        <v>539.94</v>
      </c>
      <c r="Q35" s="1" t="s">
        <v>38</v>
      </c>
      <c r="R35" s="5">
        <v>0.0305878017320802</v>
      </c>
      <c r="S35" s="4">
        <v>841.03</v>
      </c>
      <c r="T35" s="1" t="s">
        <v>42</v>
      </c>
      <c r="U35" s="5">
        <v>-0.22310326184898177</v>
      </c>
      <c r="V35" s="4">
        <v>735.99</v>
      </c>
      <c r="W35" s="1" t="s">
        <v>45</v>
      </c>
      <c r="X35" s="5">
        <v>-0.30916875830503465</v>
      </c>
      <c r="Y35" s="4">
        <v>659.77</v>
      </c>
      <c r="Z35" s="1" t="s">
        <v>38</v>
      </c>
      <c r="AA35" s="5">
        <v>0.3335574983187626</v>
      </c>
      <c r="AB35" s="4">
        <v>814.84</v>
      </c>
      <c r="AC35" s="1" t="s">
        <v>37</v>
      </c>
      <c r="AD35" s="5">
        <v>-0.313855843247026</v>
      </c>
      <c r="AE35" s="4">
        <v>958.4</v>
      </c>
      <c r="AF35" s="1" t="s">
        <v>44</v>
      </c>
      <c r="AG35" s="5">
        <v>0.13731825525040398</v>
      </c>
      <c r="AH35" s="4">
        <v>1271.38</v>
      </c>
    </row>
    <row r="36" spans="1:34" ht="12.75">
      <c r="A36" s="1">
        <v>4</v>
      </c>
      <c r="B36" s="1" t="s">
        <v>51</v>
      </c>
      <c r="C36" s="5">
        <v>0.46293357515302636</v>
      </c>
      <c r="D36" s="4">
        <v>255.62</v>
      </c>
      <c r="E36" s="1" t="s">
        <v>59</v>
      </c>
      <c r="F36" s="5">
        <v>-0.1066076294277929</v>
      </c>
      <c r="G36" s="4">
        <v>279.47</v>
      </c>
      <c r="H36" s="1" t="s">
        <v>58</v>
      </c>
      <c r="I36" s="5">
        <v>-0.3510204081632653</v>
      </c>
      <c r="J36" s="4">
        <v>251.31</v>
      </c>
      <c r="K36" s="1" t="s">
        <v>40</v>
      </c>
      <c r="L36" s="5">
        <v>0.5476870359794404</v>
      </c>
      <c r="M36" s="4">
        <v>336.56</v>
      </c>
      <c r="N36" s="1" t="s">
        <v>59</v>
      </c>
      <c r="O36" s="5">
        <v>1.0344427244582048</v>
      </c>
      <c r="P36" s="4">
        <v>534.6</v>
      </c>
      <c r="Q36" s="1" t="s">
        <v>39</v>
      </c>
      <c r="R36" s="5">
        <v>0.23198061780738954</v>
      </c>
      <c r="S36" s="4">
        <v>774.76</v>
      </c>
      <c r="T36" s="1" t="s">
        <v>40</v>
      </c>
      <c r="U36" s="5">
        <v>-0.010874111250522733</v>
      </c>
      <c r="V36" s="4">
        <v>655.6</v>
      </c>
      <c r="W36" s="1" t="s">
        <v>43</v>
      </c>
      <c r="X36" s="5">
        <v>-0.09494773519163757</v>
      </c>
      <c r="Y36" s="4">
        <v>656.98</v>
      </c>
      <c r="Z36" s="1" t="s">
        <v>43</v>
      </c>
      <c r="AA36" s="5">
        <v>0.2627526467757457</v>
      </c>
      <c r="AB36" s="4">
        <v>804.52</v>
      </c>
      <c r="AC36" s="1" t="s">
        <v>45</v>
      </c>
      <c r="AD36" s="5">
        <v>0.43368336566115984</v>
      </c>
      <c r="AE36" s="4">
        <v>951</v>
      </c>
      <c r="AF36" s="1" t="s">
        <v>45</v>
      </c>
      <c r="AG36" s="5">
        <v>0.22253324002799157</v>
      </c>
      <c r="AH36" s="4">
        <v>1133.89</v>
      </c>
    </row>
    <row r="37" spans="1:34" ht="12.75">
      <c r="A37" s="1">
        <v>5</v>
      </c>
      <c r="B37" s="1" t="s">
        <v>56</v>
      </c>
      <c r="C37" s="5">
        <v>0.3875598086124403</v>
      </c>
      <c r="D37" s="4">
        <v>228.24</v>
      </c>
      <c r="E37" s="1" t="s">
        <v>51</v>
      </c>
      <c r="F37" s="5">
        <v>0.06508600650860075</v>
      </c>
      <c r="G37" s="4">
        <v>261.36</v>
      </c>
      <c r="H37" s="1" t="s">
        <v>40</v>
      </c>
      <c r="I37" s="5">
        <v>0.2126038781163433</v>
      </c>
      <c r="J37" s="4">
        <v>225.7</v>
      </c>
      <c r="K37" s="1" t="s">
        <v>49</v>
      </c>
      <c r="L37" s="5">
        <v>-0.05568445475638051</v>
      </c>
      <c r="M37" s="4">
        <v>319.61</v>
      </c>
      <c r="N37" s="1" t="s">
        <v>49</v>
      </c>
      <c r="O37" s="5">
        <v>0.737100737100737</v>
      </c>
      <c r="P37" s="4">
        <v>531.25</v>
      </c>
      <c r="Q37" s="1" t="s">
        <v>40</v>
      </c>
      <c r="R37" s="5">
        <v>0.3184449958643507</v>
      </c>
      <c r="S37" s="4">
        <v>675.81</v>
      </c>
      <c r="T37" s="1" t="s">
        <v>51</v>
      </c>
      <c r="U37" s="5">
        <v>-0.21749130034798614</v>
      </c>
      <c r="V37" s="4">
        <v>650.89</v>
      </c>
      <c r="W37" s="1" t="s">
        <v>38</v>
      </c>
      <c r="X37" s="5">
        <v>-0.14162016548008471</v>
      </c>
      <c r="Y37" s="4">
        <v>627.75</v>
      </c>
      <c r="Z37" s="1" t="s">
        <v>39</v>
      </c>
      <c r="AA37" s="5">
        <v>0.02706692913385833</v>
      </c>
      <c r="AB37" s="4">
        <v>760.5</v>
      </c>
      <c r="AC37" s="1" t="s">
        <v>47</v>
      </c>
      <c r="AD37" s="5">
        <v>0.2576138586197263</v>
      </c>
      <c r="AE37" s="4">
        <v>727.25</v>
      </c>
      <c r="AF37" s="1" t="s">
        <v>46</v>
      </c>
      <c r="AG37" s="5">
        <v>0.11242192921582239</v>
      </c>
      <c r="AH37" s="4">
        <v>1088.95</v>
      </c>
    </row>
    <row r="38" spans="1:34" ht="12.75">
      <c r="A38" s="1">
        <v>6</v>
      </c>
      <c r="B38" s="1" t="s">
        <v>40</v>
      </c>
      <c r="C38" s="5">
        <v>0.5859459459459457</v>
      </c>
      <c r="D38" s="4">
        <v>205.78</v>
      </c>
      <c r="E38" s="1" t="s">
        <v>56</v>
      </c>
      <c r="F38" s="5">
        <v>0.022413793103448265</v>
      </c>
      <c r="G38" s="4">
        <v>230.21</v>
      </c>
      <c r="H38" s="1" t="s">
        <v>46</v>
      </c>
      <c r="I38" s="5">
        <v>0.055421686746987886</v>
      </c>
      <c r="J38" s="4">
        <v>221.75</v>
      </c>
      <c r="K38" s="1" t="s">
        <v>29</v>
      </c>
      <c r="L38" s="5">
        <v>0.5211902614968438</v>
      </c>
      <c r="M38" s="4">
        <v>313.73</v>
      </c>
      <c r="N38" s="1" t="s">
        <v>40</v>
      </c>
      <c r="O38" s="5">
        <v>0.3383763837638376</v>
      </c>
      <c r="P38" s="4">
        <v>524.57</v>
      </c>
      <c r="Q38" s="1" t="s">
        <v>59</v>
      </c>
      <c r="R38" s="5">
        <v>0.2678333650370932</v>
      </c>
      <c r="S38" s="4">
        <v>673.59</v>
      </c>
      <c r="T38" s="1" t="s">
        <v>48</v>
      </c>
      <c r="U38" s="5">
        <v>-0.09265010351966863</v>
      </c>
      <c r="V38" s="4">
        <v>533.4</v>
      </c>
      <c r="W38" s="1" t="s">
        <v>47</v>
      </c>
      <c r="X38" s="5">
        <v>0.05790838375108032</v>
      </c>
      <c r="Y38" s="4">
        <v>485.85</v>
      </c>
      <c r="Z38" s="1" t="s">
        <v>45</v>
      </c>
      <c r="AA38" s="5">
        <v>0.06511362826814837</v>
      </c>
      <c r="AB38" s="4">
        <v>680.61</v>
      </c>
      <c r="AC38" s="1" t="s">
        <v>39</v>
      </c>
      <c r="AD38" s="5">
        <v>-0.18926689027311927</v>
      </c>
      <c r="AE38" s="4">
        <v>606.73</v>
      </c>
      <c r="AF38" s="1" t="s">
        <v>47</v>
      </c>
      <c r="AG38" s="5">
        <v>0.4152410575427683</v>
      </c>
      <c r="AH38" s="4">
        <v>1001.56</v>
      </c>
    </row>
    <row r="39" spans="1:34" ht="12.75">
      <c r="A39" s="1">
        <v>7</v>
      </c>
      <c r="B39" s="1" t="s">
        <v>46</v>
      </c>
      <c r="C39" s="5">
        <v>0.07645259938837912</v>
      </c>
      <c r="D39" s="4">
        <v>184.26</v>
      </c>
      <c r="E39" s="1" t="s">
        <v>46</v>
      </c>
      <c r="F39" s="5">
        <v>0.1789772727272727</v>
      </c>
      <c r="G39" s="4">
        <v>213.83</v>
      </c>
      <c r="H39" s="1" t="s">
        <v>48</v>
      </c>
      <c r="I39" s="5">
        <v>0.2476547842401502</v>
      </c>
      <c r="J39" s="4">
        <v>217.09</v>
      </c>
      <c r="K39" s="1" t="s">
        <v>59</v>
      </c>
      <c r="L39" s="5">
        <v>0.34233766233766216</v>
      </c>
      <c r="M39" s="4">
        <v>265.55</v>
      </c>
      <c r="N39" s="1" t="s">
        <v>45</v>
      </c>
      <c r="O39" s="5">
        <v>0.41771297421358144</v>
      </c>
      <c r="P39" s="4">
        <v>524.54</v>
      </c>
      <c r="Q39" s="1" t="s">
        <v>48</v>
      </c>
      <c r="R39" s="5">
        <v>0.09648127128263329</v>
      </c>
      <c r="S39" s="4">
        <v>596.8</v>
      </c>
      <c r="T39" s="1" t="s">
        <v>54</v>
      </c>
      <c r="U39" s="5">
        <v>-0.386513729579423</v>
      </c>
      <c r="V39" s="4">
        <v>528.31</v>
      </c>
      <c r="W39" s="1" t="s">
        <v>51</v>
      </c>
      <c r="X39" s="5">
        <v>-0.13808878779359512</v>
      </c>
      <c r="Y39" s="4">
        <v>481.23</v>
      </c>
      <c r="Z39" s="1" t="s">
        <v>47</v>
      </c>
      <c r="AA39" s="5">
        <v>-0.025326797385620936</v>
      </c>
      <c r="AB39" s="4">
        <v>592</v>
      </c>
      <c r="AC39" s="1" t="s">
        <v>48</v>
      </c>
      <c r="AD39" s="5">
        <v>-0.3505355404089582</v>
      </c>
      <c r="AE39" s="4">
        <v>598.61</v>
      </c>
      <c r="AF39" s="1" t="s">
        <v>48</v>
      </c>
      <c r="AG39" s="5">
        <v>0.3493253373313343</v>
      </c>
      <c r="AH39" s="4">
        <v>796.08</v>
      </c>
    </row>
    <row r="40" spans="1:34" ht="12.75">
      <c r="A40" s="1">
        <v>8</v>
      </c>
      <c r="B40" s="1" t="s">
        <v>55</v>
      </c>
      <c r="C40" s="5">
        <v>0.5809176425417548</v>
      </c>
      <c r="D40" s="4">
        <v>182.16</v>
      </c>
      <c r="E40" s="1" t="s">
        <v>40</v>
      </c>
      <c r="F40" s="5">
        <v>-0.015678254942058545</v>
      </c>
      <c r="G40" s="4">
        <v>194.5</v>
      </c>
      <c r="H40" s="1" t="s">
        <v>29</v>
      </c>
      <c r="I40" s="5">
        <v>-0.262142381902861</v>
      </c>
      <c r="J40" s="4">
        <v>210.83</v>
      </c>
      <c r="K40" s="1" t="s">
        <v>55</v>
      </c>
      <c r="L40" s="5">
        <v>0.2422604422604422</v>
      </c>
      <c r="M40" s="4">
        <v>250.74</v>
      </c>
      <c r="N40" s="1" t="s">
        <v>77</v>
      </c>
      <c r="O40" s="5">
        <v>-0.0678733031674208</v>
      </c>
      <c r="P40" s="4">
        <v>507.98</v>
      </c>
      <c r="Q40" s="1" t="s">
        <v>47</v>
      </c>
      <c r="R40" s="5">
        <v>0.531156381066507</v>
      </c>
      <c r="S40" s="4">
        <v>548.18</v>
      </c>
      <c r="T40" s="1" t="s">
        <v>53</v>
      </c>
      <c r="U40" s="5">
        <v>0.04156429156429153</v>
      </c>
      <c r="V40" s="4">
        <v>492.81</v>
      </c>
      <c r="W40" s="1" t="s">
        <v>53</v>
      </c>
      <c r="X40" s="5">
        <v>-0.2712797326518577</v>
      </c>
      <c r="Y40" s="4">
        <v>465.19</v>
      </c>
      <c r="Z40" s="1" t="s">
        <v>53</v>
      </c>
      <c r="AA40" s="5">
        <v>0.34340437011060154</v>
      </c>
      <c r="AB40" s="4">
        <v>564.11</v>
      </c>
      <c r="AC40" s="1" t="s">
        <v>53</v>
      </c>
      <c r="AD40" s="5">
        <v>0.2160642570281126</v>
      </c>
      <c r="AE40" s="4">
        <v>558.22</v>
      </c>
      <c r="AF40" s="1" t="s">
        <v>49</v>
      </c>
      <c r="AG40" s="5">
        <v>0.2783964365256124</v>
      </c>
      <c r="AH40" s="4">
        <v>691.48</v>
      </c>
    </row>
    <row r="41" spans="1:34" ht="12.75">
      <c r="A41" s="1">
        <v>9</v>
      </c>
      <c r="B41" s="1" t="s">
        <v>69</v>
      </c>
      <c r="C41" s="5">
        <v>1.4845360824742273</v>
      </c>
      <c r="D41" s="4">
        <v>178.08</v>
      </c>
      <c r="E41" s="1" t="s">
        <v>55</v>
      </c>
      <c r="F41" s="5">
        <v>0.0757741347905283</v>
      </c>
      <c r="G41" s="4">
        <v>188.37</v>
      </c>
      <c r="H41" s="1" t="s">
        <v>55</v>
      </c>
      <c r="I41" s="5">
        <v>0.14854949768596915</v>
      </c>
      <c r="J41" s="4">
        <v>208.49</v>
      </c>
      <c r="K41" s="1" t="s">
        <v>71</v>
      </c>
      <c r="L41" s="5">
        <v>1.0955882352941178</v>
      </c>
      <c r="M41" s="4">
        <v>249.52</v>
      </c>
      <c r="N41" s="1" t="s">
        <v>37</v>
      </c>
      <c r="O41" s="5">
        <v>4.449541284403669</v>
      </c>
      <c r="P41" s="4">
        <v>447.21</v>
      </c>
      <c r="Q41" s="1" t="s">
        <v>56</v>
      </c>
      <c r="R41" s="5">
        <v>-0.04856952761144384</v>
      </c>
      <c r="S41" s="4">
        <v>517.94</v>
      </c>
      <c r="T41" s="1" t="s">
        <v>55</v>
      </c>
      <c r="U41" s="5">
        <v>-0.011481229700128437</v>
      </c>
      <c r="V41" s="4">
        <v>486.86</v>
      </c>
      <c r="W41" s="1" t="s">
        <v>76</v>
      </c>
      <c r="X41" s="5">
        <v>0.34908700322234165</v>
      </c>
      <c r="Y41" s="4">
        <v>463.83</v>
      </c>
      <c r="Z41" s="1" t="s">
        <v>50</v>
      </c>
      <c r="AA41" s="5">
        <v>0.24705593719332675</v>
      </c>
      <c r="AB41" s="4">
        <v>559.51</v>
      </c>
      <c r="AC41" s="1" t="s">
        <v>50</v>
      </c>
      <c r="AD41" s="5">
        <v>-0.12728703521542395</v>
      </c>
      <c r="AE41" s="4">
        <v>513.47</v>
      </c>
      <c r="AF41" s="1" t="s">
        <v>50</v>
      </c>
      <c r="AG41" s="5">
        <v>0.23286744815148763</v>
      </c>
      <c r="AH41" s="4">
        <v>619.65</v>
      </c>
    </row>
    <row r="42" spans="1:34" ht="12.75">
      <c r="A42" s="1">
        <v>10</v>
      </c>
      <c r="B42" s="1" t="s">
        <v>48</v>
      </c>
      <c r="C42" s="5">
        <v>0.38243626062322944</v>
      </c>
      <c r="D42" s="4">
        <v>169.49</v>
      </c>
      <c r="E42" s="1" t="s">
        <v>48</v>
      </c>
      <c r="F42" s="5">
        <v>0.09221311475409832</v>
      </c>
      <c r="G42" s="4">
        <v>180.3</v>
      </c>
      <c r="H42" s="1" t="s">
        <v>59</v>
      </c>
      <c r="I42" s="5">
        <v>-0.26610751048417847</v>
      </c>
      <c r="J42" s="4">
        <v>201.26</v>
      </c>
      <c r="K42" s="1" t="s">
        <v>46</v>
      </c>
      <c r="L42" s="5">
        <v>0.013698630136986356</v>
      </c>
      <c r="M42" s="4">
        <v>213.67</v>
      </c>
      <c r="N42" s="1" t="s">
        <v>46</v>
      </c>
      <c r="O42" s="5">
        <v>0.9144144144144144</v>
      </c>
      <c r="P42" s="4">
        <v>401.66</v>
      </c>
      <c r="Q42" s="1" t="s">
        <v>55</v>
      </c>
      <c r="R42" s="5">
        <v>0.3787034626399377</v>
      </c>
      <c r="S42" s="4">
        <v>502.93</v>
      </c>
      <c r="T42" s="1" t="s">
        <v>58</v>
      </c>
      <c r="U42" s="5">
        <v>0.4070351758793971</v>
      </c>
      <c r="V42" s="4">
        <v>421.34</v>
      </c>
      <c r="W42" s="1" t="s">
        <v>70</v>
      </c>
      <c r="X42" s="5">
        <v>0.4577464788732395</v>
      </c>
      <c r="Y42" s="4">
        <v>447.5</v>
      </c>
      <c r="Z42" s="1" t="s">
        <v>54</v>
      </c>
      <c r="AA42" s="5">
        <v>0.3357086302454473</v>
      </c>
      <c r="AB42" s="4">
        <v>490.7</v>
      </c>
      <c r="AC42" s="1" t="s">
        <v>51</v>
      </c>
      <c r="AD42" s="5">
        <v>0.09568706118355075</v>
      </c>
      <c r="AE42" s="4">
        <v>512.47</v>
      </c>
      <c r="AF42" s="1" t="s">
        <v>51</v>
      </c>
      <c r="AG42" s="5">
        <v>0.24114662342417725</v>
      </c>
      <c r="AH42" s="4">
        <v>616.18</v>
      </c>
    </row>
    <row r="43" spans="1:34" ht="12.75">
      <c r="A43" s="1">
        <v>11</v>
      </c>
      <c r="B43" s="1" t="s">
        <v>50</v>
      </c>
      <c r="C43" s="5">
        <v>0.06034482758620685</v>
      </c>
      <c r="D43" s="4">
        <v>169.41</v>
      </c>
      <c r="E43" s="1" t="s">
        <v>69</v>
      </c>
      <c r="F43" s="5">
        <v>-0.07883817427385897</v>
      </c>
      <c r="G43" s="4">
        <v>164</v>
      </c>
      <c r="H43" s="1" t="s">
        <v>47</v>
      </c>
      <c r="I43" s="5">
        <v>-0.034807831762146524</v>
      </c>
      <c r="J43" s="4">
        <v>142.7</v>
      </c>
      <c r="K43" s="1" t="s">
        <v>52</v>
      </c>
      <c r="L43" s="5">
        <v>0.4946871310507672</v>
      </c>
      <c r="M43" s="4">
        <v>205.52</v>
      </c>
      <c r="N43" s="1" t="s">
        <v>53</v>
      </c>
      <c r="O43" s="5">
        <v>-0.21592279855247287</v>
      </c>
      <c r="P43" s="4">
        <v>377.63</v>
      </c>
      <c r="Q43" s="1" t="s">
        <v>49</v>
      </c>
      <c r="R43" s="5">
        <v>-0.07637906647807646</v>
      </c>
      <c r="S43" s="4">
        <v>482.4</v>
      </c>
      <c r="T43" s="1" t="s">
        <v>57</v>
      </c>
      <c r="U43" s="5">
        <v>0.06325301204819267</v>
      </c>
      <c r="V43" s="4">
        <v>386.5</v>
      </c>
      <c r="W43" s="1" t="s">
        <v>44</v>
      </c>
      <c r="X43" s="5">
        <v>0.2788844621513944</v>
      </c>
      <c r="Y43" s="4">
        <v>445.1</v>
      </c>
      <c r="Z43" s="1" t="s">
        <v>51</v>
      </c>
      <c r="AA43" s="5">
        <v>0.03472304590202824</v>
      </c>
      <c r="AB43" s="4">
        <v>482.53</v>
      </c>
      <c r="AC43" s="1" t="s">
        <v>55</v>
      </c>
      <c r="AD43" s="5">
        <v>0.13129322669139531</v>
      </c>
      <c r="AE43" s="4">
        <v>468.61</v>
      </c>
      <c r="AF43" s="1" t="s">
        <v>52</v>
      </c>
      <c r="AG43" s="5">
        <v>0.3790351831701124</v>
      </c>
      <c r="AH43" s="4">
        <v>570.29</v>
      </c>
    </row>
    <row r="44" spans="1:34" ht="12.75">
      <c r="A44" s="1">
        <v>12</v>
      </c>
      <c r="B44" s="1" t="s">
        <v>52</v>
      </c>
      <c r="C44" s="5">
        <v>0.22172619047619024</v>
      </c>
      <c r="D44" s="4">
        <v>154.52</v>
      </c>
      <c r="E44" s="1" t="s">
        <v>52</v>
      </c>
      <c r="F44" s="5">
        <v>-0.018270401948842885</v>
      </c>
      <c r="G44" s="4">
        <v>148.7</v>
      </c>
      <c r="H44" s="1" t="s">
        <v>52</v>
      </c>
      <c r="I44" s="5">
        <v>0.05086848635235741</v>
      </c>
      <c r="J44" s="4">
        <v>142.02</v>
      </c>
      <c r="K44" s="1" t="s">
        <v>56</v>
      </c>
      <c r="L44" s="5">
        <v>0.5730659025787965</v>
      </c>
      <c r="M44" s="4">
        <v>202.59</v>
      </c>
      <c r="N44" s="1" t="s">
        <v>55</v>
      </c>
      <c r="O44" s="5">
        <v>0.5193829113924051</v>
      </c>
      <c r="P44" s="4">
        <v>371.26</v>
      </c>
      <c r="Q44" s="1" t="s">
        <v>54</v>
      </c>
      <c r="R44" s="5">
        <v>0.9518317503392129</v>
      </c>
      <c r="S44" s="4">
        <v>475.09</v>
      </c>
      <c r="T44" s="1" t="s">
        <v>59</v>
      </c>
      <c r="U44" s="5">
        <v>-0.4351087771942985</v>
      </c>
      <c r="V44" s="4">
        <v>377.01</v>
      </c>
      <c r="W44" s="1" t="s">
        <v>58</v>
      </c>
      <c r="X44" s="5">
        <v>0.07321428571428568</v>
      </c>
      <c r="Y44" s="4">
        <v>443.18</v>
      </c>
      <c r="Z44" s="1" t="s">
        <v>52</v>
      </c>
      <c r="AA44" s="5">
        <v>0.07318718381112976</v>
      </c>
      <c r="AB44" s="4">
        <v>449.85</v>
      </c>
      <c r="AC44" s="1" t="s">
        <v>56</v>
      </c>
      <c r="AD44" s="5">
        <v>-0.19469835466179164</v>
      </c>
      <c r="AE44" s="4">
        <v>431.67</v>
      </c>
      <c r="AF44" s="1" t="s">
        <v>53</v>
      </c>
      <c r="AG44" s="5">
        <v>0.2950792602377805</v>
      </c>
      <c r="AH44" s="4">
        <v>566.47</v>
      </c>
    </row>
    <row r="45" spans="1:34" ht="12.75">
      <c r="A45" s="1">
        <v>13</v>
      </c>
      <c r="B45" s="1" t="s">
        <v>47</v>
      </c>
      <c r="C45" s="5">
        <v>0.5352564102564101</v>
      </c>
      <c r="D45" s="4">
        <v>153.71</v>
      </c>
      <c r="E45" s="1" t="s">
        <v>47</v>
      </c>
      <c r="F45" s="5">
        <v>-0.04036186499652039</v>
      </c>
      <c r="G45" s="4">
        <v>147.92</v>
      </c>
      <c r="H45" s="1" t="s">
        <v>69</v>
      </c>
      <c r="I45" s="5">
        <v>-0.15540540540540537</v>
      </c>
      <c r="J45" s="4">
        <v>138.49</v>
      </c>
      <c r="K45" s="1" t="s">
        <v>58</v>
      </c>
      <c r="L45" s="5">
        <v>-0.19811320754716988</v>
      </c>
      <c r="M45" s="4">
        <v>198.37</v>
      </c>
      <c r="N45" s="1" t="s">
        <v>47</v>
      </c>
      <c r="O45" s="5">
        <v>1.7701244813278008</v>
      </c>
      <c r="P45" s="4">
        <v>358</v>
      </c>
      <c r="Q45" s="1" t="s">
        <v>53</v>
      </c>
      <c r="R45" s="5">
        <v>0.25230769230769234</v>
      </c>
      <c r="S45" s="4">
        <v>472.98</v>
      </c>
      <c r="T45" s="1" t="s">
        <v>47</v>
      </c>
      <c r="U45" s="5">
        <v>-0.3208765407943651</v>
      </c>
      <c r="V45" s="4">
        <v>372.28</v>
      </c>
      <c r="W45" s="1" t="s">
        <v>50</v>
      </c>
      <c r="X45" s="5">
        <v>0.2947903430749683</v>
      </c>
      <c r="Y45" s="4">
        <v>437.55</v>
      </c>
      <c r="Z45" s="1" t="s">
        <v>55</v>
      </c>
      <c r="AA45" s="5">
        <v>0.10108487555839174</v>
      </c>
      <c r="AB45" s="4">
        <v>426.01</v>
      </c>
      <c r="AC45" s="1" t="s">
        <v>52</v>
      </c>
      <c r="AD45" s="5">
        <v>-0.133563796354494</v>
      </c>
      <c r="AE45" s="4">
        <v>420.7</v>
      </c>
      <c r="AF45" s="1" t="s">
        <v>54</v>
      </c>
      <c r="AG45" s="5">
        <v>0.4984126984126984</v>
      </c>
      <c r="AH45" s="4">
        <v>530.1</v>
      </c>
    </row>
    <row r="46" spans="1:34" ht="12.75">
      <c r="A46" s="1">
        <v>14</v>
      </c>
      <c r="B46" s="1" t="s">
        <v>66</v>
      </c>
      <c r="C46" s="5">
        <v>0.8815060908084165</v>
      </c>
      <c r="D46" s="4">
        <v>133.92</v>
      </c>
      <c r="E46" s="1" t="s">
        <v>66</v>
      </c>
      <c r="F46" s="5">
        <v>0.100058858151854</v>
      </c>
      <c r="G46" s="4">
        <v>146.28</v>
      </c>
      <c r="H46" s="1" t="s">
        <v>50</v>
      </c>
      <c r="I46" s="5">
        <v>0.30102040816326525</v>
      </c>
      <c r="J46" s="4">
        <v>132.87</v>
      </c>
      <c r="K46" s="1" t="s">
        <v>65</v>
      </c>
      <c r="L46" s="5">
        <v>0.9209225700164743</v>
      </c>
      <c r="M46" s="4">
        <v>198.29</v>
      </c>
      <c r="N46" s="1" t="s">
        <v>71</v>
      </c>
      <c r="O46" s="5">
        <v>0.392982456140351</v>
      </c>
      <c r="P46" s="4">
        <v>345.13</v>
      </c>
      <c r="Q46" s="1" t="s">
        <v>52</v>
      </c>
      <c r="R46" s="5">
        <v>0.5332068311195446</v>
      </c>
      <c r="S46" s="4">
        <v>378.29</v>
      </c>
      <c r="T46" s="1" t="s">
        <v>56</v>
      </c>
      <c r="U46" s="5">
        <v>-0.28321678321678323</v>
      </c>
      <c r="V46" s="4">
        <v>367.04</v>
      </c>
      <c r="W46" s="1" t="s">
        <v>52</v>
      </c>
      <c r="X46" s="5">
        <v>0.5174002047082906</v>
      </c>
      <c r="Y46" s="4">
        <v>427.16</v>
      </c>
      <c r="Z46" s="1" t="s">
        <v>56</v>
      </c>
      <c r="AA46" s="5">
        <v>-0.07051826677994899</v>
      </c>
      <c r="AB46" s="4">
        <v>377.54</v>
      </c>
      <c r="AC46" s="1" t="s">
        <v>49</v>
      </c>
      <c r="AD46" s="5">
        <v>0.029816513761467878</v>
      </c>
      <c r="AE46" s="4">
        <v>366.56</v>
      </c>
      <c r="AF46" s="1" t="s">
        <v>55</v>
      </c>
      <c r="AG46" s="5">
        <v>0.16100276648792655</v>
      </c>
      <c r="AH46" s="4">
        <v>527.94</v>
      </c>
    </row>
    <row r="47" spans="1:34" ht="12.75">
      <c r="A47" s="1">
        <v>15</v>
      </c>
      <c r="B47" s="1" t="s">
        <v>25</v>
      </c>
      <c r="C47" s="5">
        <v>0.7746478873239437</v>
      </c>
      <c r="D47" s="4">
        <v>87.95</v>
      </c>
      <c r="E47" s="1" t="s">
        <v>50</v>
      </c>
      <c r="F47" s="5">
        <v>-0.3360433604336043</v>
      </c>
      <c r="G47" s="4">
        <v>109.29</v>
      </c>
      <c r="H47" s="1" t="s">
        <v>56</v>
      </c>
      <c r="I47" s="5">
        <v>-0.4114671163575042</v>
      </c>
      <c r="J47" s="4">
        <v>132.86</v>
      </c>
      <c r="K47" s="1" t="s">
        <v>67</v>
      </c>
      <c r="L47" s="5">
        <v>0.5736434108527131</v>
      </c>
      <c r="M47" s="4">
        <v>175.68</v>
      </c>
      <c r="N47" s="1" t="s">
        <v>67</v>
      </c>
      <c r="O47" s="5">
        <v>0.8128078817733988</v>
      </c>
      <c r="P47" s="4">
        <v>325.78</v>
      </c>
      <c r="Q47" s="1" t="s">
        <v>60</v>
      </c>
      <c r="R47" s="5">
        <v>0.6618315860022022</v>
      </c>
      <c r="S47" s="4">
        <v>368.3</v>
      </c>
      <c r="T47" s="1" t="s">
        <v>49</v>
      </c>
      <c r="U47" s="5">
        <v>-0.2434915773353752</v>
      </c>
      <c r="V47" s="4">
        <v>356.11</v>
      </c>
      <c r="W47" s="1" t="s">
        <v>56</v>
      </c>
      <c r="X47" s="5">
        <v>0.1482926829268294</v>
      </c>
      <c r="Y47" s="4">
        <v>413.66</v>
      </c>
      <c r="Z47" s="1" t="s">
        <v>49</v>
      </c>
      <c r="AA47" s="5">
        <v>0</v>
      </c>
      <c r="AB47" s="4">
        <v>367.81</v>
      </c>
      <c r="AC47" s="1" t="s">
        <v>54</v>
      </c>
      <c r="AD47" s="5">
        <v>-0.25311203319502074</v>
      </c>
      <c r="AE47" s="4">
        <v>360.86</v>
      </c>
      <c r="AF47" s="1" t="s">
        <v>56</v>
      </c>
      <c r="AG47" s="5">
        <v>0.2133938706015892</v>
      </c>
      <c r="AH47" s="4">
        <v>511.69</v>
      </c>
    </row>
    <row r="48" spans="1:34" ht="12.75">
      <c r="A48" s="1">
        <v>1</v>
      </c>
      <c r="B48" s="1" t="s">
        <v>58</v>
      </c>
      <c r="C48" s="5">
        <v>-0.008064516129032251</v>
      </c>
      <c r="D48" s="4">
        <v>84.6</v>
      </c>
      <c r="E48" s="1" t="s">
        <v>25</v>
      </c>
      <c r="F48" s="5">
        <v>0.11904761904761907</v>
      </c>
      <c r="G48" s="4">
        <v>99.86</v>
      </c>
      <c r="H48" s="1" t="s">
        <v>71</v>
      </c>
      <c r="I48" s="5">
        <v>1.2857142857142856</v>
      </c>
      <c r="J48" s="4">
        <v>120.36</v>
      </c>
      <c r="K48" s="1" t="s">
        <v>73</v>
      </c>
      <c r="L48" s="5">
        <v>1.4098360655737703</v>
      </c>
      <c r="M48" s="4">
        <v>163.94</v>
      </c>
      <c r="N48" s="1" t="s">
        <v>65</v>
      </c>
      <c r="O48" s="5">
        <v>0.5445969125214409</v>
      </c>
      <c r="P48" s="4">
        <v>300.75</v>
      </c>
      <c r="Q48" s="1" t="s">
        <v>69</v>
      </c>
      <c r="R48" s="5">
        <v>1.8036809815950923</v>
      </c>
      <c r="S48" s="4">
        <v>337.94</v>
      </c>
      <c r="T48" s="1" t="s">
        <v>44</v>
      </c>
      <c r="U48" s="5">
        <v>0.12808988764044948</v>
      </c>
      <c r="V48" s="4">
        <v>347.99</v>
      </c>
      <c r="W48" s="1" t="s">
        <v>55</v>
      </c>
      <c r="X48" s="5">
        <v>-0.10197142202185383</v>
      </c>
      <c r="Y48" s="4">
        <v>398.62</v>
      </c>
      <c r="Z48" s="1" t="s">
        <v>58</v>
      </c>
      <c r="AA48" s="5">
        <v>-0.10648918469217972</v>
      </c>
      <c r="AB48" s="4">
        <v>362.44</v>
      </c>
      <c r="AC48" s="1" t="s">
        <v>58</v>
      </c>
      <c r="AD48" s="5">
        <v>0</v>
      </c>
      <c r="AE48" s="4">
        <v>354.29</v>
      </c>
      <c r="AF48" s="1" t="s">
        <v>57</v>
      </c>
      <c r="AG48" s="5">
        <v>0.26600985221674867</v>
      </c>
      <c r="AH48" s="4">
        <v>438.47</v>
      </c>
    </row>
    <row r="49" spans="1:34" ht="12.75">
      <c r="A49" s="1">
        <v>2</v>
      </c>
      <c r="B49" s="1" t="s">
        <v>68</v>
      </c>
      <c r="C49" s="5">
        <v>0.44467640918580376</v>
      </c>
      <c r="D49" s="4">
        <v>84.59</v>
      </c>
      <c r="E49" s="1" t="s">
        <v>67</v>
      </c>
      <c r="F49" s="5">
        <v>-0.455</v>
      </c>
      <c r="G49" s="4">
        <v>96.31</v>
      </c>
      <c r="H49" s="1" t="s">
        <v>25</v>
      </c>
      <c r="I49" s="5">
        <v>0.05673758865248235</v>
      </c>
      <c r="J49" s="4">
        <v>118.52</v>
      </c>
      <c r="K49" s="1" t="s">
        <v>50</v>
      </c>
      <c r="L49" s="5">
        <v>0.15764705882352947</v>
      </c>
      <c r="M49" s="4">
        <v>146.16</v>
      </c>
      <c r="N49" s="1" t="s">
        <v>58</v>
      </c>
      <c r="O49" s="5">
        <v>0.34509803921568616</v>
      </c>
      <c r="P49" s="4">
        <v>264.71</v>
      </c>
      <c r="Q49" s="1" t="s">
        <v>73</v>
      </c>
      <c r="R49" s="5">
        <v>0.6008758210822647</v>
      </c>
      <c r="S49" s="4">
        <v>327.01</v>
      </c>
      <c r="T49" s="1" t="s">
        <v>50</v>
      </c>
      <c r="U49" s="5">
        <v>0.15058479532163727</v>
      </c>
      <c r="V49" s="4">
        <v>338.99</v>
      </c>
      <c r="W49" s="1" t="s">
        <v>54</v>
      </c>
      <c r="X49" s="5">
        <v>-0.2844192634560907</v>
      </c>
      <c r="Y49" s="4">
        <v>377.88</v>
      </c>
      <c r="Z49" s="1" t="s">
        <v>60</v>
      </c>
      <c r="AA49" s="5">
        <v>0.1542707273154309</v>
      </c>
      <c r="AB49" s="4">
        <v>287.68</v>
      </c>
      <c r="AC49" s="1" t="s">
        <v>59</v>
      </c>
      <c r="AD49" s="5">
        <v>0.34524776604386687</v>
      </c>
      <c r="AE49" s="4">
        <v>315.96</v>
      </c>
      <c r="AF49" s="1" t="s">
        <v>58</v>
      </c>
      <c r="AG49" s="5">
        <v>0.2681564245810053</v>
      </c>
      <c r="AH49" s="4">
        <v>436.81</v>
      </c>
    </row>
    <row r="50" spans="1:34" ht="12.75">
      <c r="A50" s="1">
        <v>3</v>
      </c>
      <c r="B50" s="1" t="s">
        <v>60</v>
      </c>
      <c r="C50" s="5">
        <v>0.018653402025226473</v>
      </c>
      <c r="D50" s="4">
        <v>75.01</v>
      </c>
      <c r="E50" s="1" t="s">
        <v>68</v>
      </c>
      <c r="F50" s="5">
        <v>0.056358381502890076</v>
      </c>
      <c r="G50" s="4">
        <v>93.28</v>
      </c>
      <c r="H50" s="1" t="s">
        <v>67</v>
      </c>
      <c r="I50" s="5">
        <v>0.1834862385321101</v>
      </c>
      <c r="J50" s="4">
        <v>110.84</v>
      </c>
      <c r="K50" s="1" t="s">
        <v>60</v>
      </c>
      <c r="L50" s="5">
        <v>0.4064003580619895</v>
      </c>
      <c r="M50" s="4">
        <v>140.4</v>
      </c>
      <c r="N50" s="1" t="s">
        <v>52</v>
      </c>
      <c r="O50" s="5">
        <v>0.2488151658767772</v>
      </c>
      <c r="P50" s="4">
        <v>253.46</v>
      </c>
      <c r="Q50" s="1" t="s">
        <v>44</v>
      </c>
      <c r="R50" s="5">
        <v>0.1741424802110818</v>
      </c>
      <c r="S50" s="4">
        <v>312.5</v>
      </c>
      <c r="T50" s="1" t="s">
        <v>60</v>
      </c>
      <c r="U50" s="5">
        <v>-0.12271705939966582</v>
      </c>
      <c r="V50" s="4">
        <v>315.84</v>
      </c>
      <c r="W50" s="1" t="s">
        <v>49</v>
      </c>
      <c r="X50" s="5">
        <v>-0.11740890688259109</v>
      </c>
      <c r="Y50" s="4">
        <v>309.88</v>
      </c>
      <c r="Z50" s="1" t="s">
        <v>76</v>
      </c>
      <c r="AA50" s="5">
        <v>-0.39132165605095537</v>
      </c>
      <c r="AB50" s="4">
        <v>282.4</v>
      </c>
      <c r="AC50" s="1" t="s">
        <v>60</v>
      </c>
      <c r="AD50" s="5">
        <v>-0.02146708719096546</v>
      </c>
      <c r="AE50" s="4">
        <v>272</v>
      </c>
      <c r="AF50" s="1" t="s">
        <v>59</v>
      </c>
      <c r="AG50" s="5">
        <v>0.10658212560386482</v>
      </c>
      <c r="AH50" s="4">
        <v>344.29</v>
      </c>
    </row>
    <row r="51" spans="1:34" ht="12.75">
      <c r="A51" s="1">
        <v>4</v>
      </c>
      <c r="B51" s="1" t="s">
        <v>75</v>
      </c>
      <c r="C51" s="5">
        <v>0.5164835164835166</v>
      </c>
      <c r="D51" s="4">
        <v>72.02</v>
      </c>
      <c r="E51" s="1" t="s">
        <v>45</v>
      </c>
      <c r="F51" s="5">
        <v>6.671676300578035</v>
      </c>
      <c r="G51" s="4">
        <v>91.04</v>
      </c>
      <c r="H51" s="1" t="s">
        <v>65</v>
      </c>
      <c r="I51" s="5">
        <v>0.23625254582484723</v>
      </c>
      <c r="J51" s="4">
        <v>105.66</v>
      </c>
      <c r="K51" s="1" t="s">
        <v>47</v>
      </c>
      <c r="L51" s="5">
        <v>-0.09466566491359873</v>
      </c>
      <c r="M51" s="4">
        <v>129.28</v>
      </c>
      <c r="N51" s="1" t="s">
        <v>60</v>
      </c>
      <c r="O51" s="5">
        <v>0.6619460577611584</v>
      </c>
      <c r="P51" s="4">
        <v>225.98</v>
      </c>
      <c r="Q51" s="1" t="s">
        <v>58</v>
      </c>
      <c r="R51" s="5">
        <v>0.16034985422740533</v>
      </c>
      <c r="S51" s="4">
        <v>303.62</v>
      </c>
      <c r="T51" s="1" t="s">
        <v>52</v>
      </c>
      <c r="U51" s="5">
        <v>-0.19389438943894388</v>
      </c>
      <c r="V51" s="4">
        <v>290.19</v>
      </c>
      <c r="W51" s="1" t="s">
        <v>60</v>
      </c>
      <c r="X51" s="5">
        <v>-0.1611610954226046</v>
      </c>
      <c r="Y51" s="4">
        <v>257.6</v>
      </c>
      <c r="Z51" s="1" t="s">
        <v>59</v>
      </c>
      <c r="AA51" s="5">
        <v>0.09373611728120834</v>
      </c>
      <c r="AB51" s="4">
        <v>238.31</v>
      </c>
      <c r="AC51" s="1" t="s">
        <v>63</v>
      </c>
      <c r="AD51" s="5">
        <v>1.6067766384306732</v>
      </c>
      <c r="AE51" s="4">
        <v>232.17</v>
      </c>
      <c r="AF51" s="1" t="s">
        <v>60</v>
      </c>
      <c r="AG51" s="5">
        <v>0.14628820960698685</v>
      </c>
      <c r="AH51" s="4">
        <v>300.8</v>
      </c>
    </row>
    <row r="52" spans="1:34" ht="12.75">
      <c r="A52" s="1">
        <v>5</v>
      </c>
      <c r="B52" s="1" t="s">
        <v>85</v>
      </c>
      <c r="C52" s="5">
        <v>0.1483679525222552</v>
      </c>
      <c r="D52" s="4">
        <v>70.1</v>
      </c>
      <c r="E52" s="1" t="s">
        <v>73</v>
      </c>
      <c r="F52" s="5">
        <v>0.6481481481481481</v>
      </c>
      <c r="G52" s="4">
        <v>88.13</v>
      </c>
      <c r="H52" s="1" t="s">
        <v>60</v>
      </c>
      <c r="I52" s="5">
        <v>0.5461937716262977</v>
      </c>
      <c r="J52" s="4">
        <v>103.85</v>
      </c>
      <c r="K52" s="1" t="s">
        <v>25</v>
      </c>
      <c r="L52" s="5">
        <v>0.1308724832214765</v>
      </c>
      <c r="M52" s="4">
        <v>128.08</v>
      </c>
      <c r="N52" s="1" t="s">
        <v>50</v>
      </c>
      <c r="O52" s="5">
        <v>0.6050135501355014</v>
      </c>
      <c r="P52" s="4">
        <v>225.88</v>
      </c>
      <c r="Q52" s="1" t="s">
        <v>76</v>
      </c>
      <c r="R52" s="5">
        <v>5.03096539162113</v>
      </c>
      <c r="S52" s="4">
        <v>289.48</v>
      </c>
      <c r="T52" s="1" t="s">
        <v>67</v>
      </c>
      <c r="U52" s="5">
        <v>0.07380073800737996</v>
      </c>
      <c r="V52" s="4">
        <v>257.82</v>
      </c>
      <c r="W52" s="1" t="s">
        <v>59</v>
      </c>
      <c r="X52" s="5">
        <v>-0.402124833997344</v>
      </c>
      <c r="Y52" s="4">
        <v>222.2</v>
      </c>
      <c r="Z52" s="1" t="s">
        <v>73</v>
      </c>
      <c r="AA52" s="5">
        <v>0.6417033773861966</v>
      </c>
      <c r="AB52" s="4">
        <v>199.72</v>
      </c>
      <c r="AC52" s="1" t="s">
        <v>62</v>
      </c>
      <c r="AD52" s="5">
        <v>0.15573770491803285</v>
      </c>
      <c r="AE52" s="4">
        <v>198.45</v>
      </c>
      <c r="AF52" s="1" t="s">
        <v>61</v>
      </c>
      <c r="AG52" s="5">
        <v>9.91304347826087</v>
      </c>
      <c r="AH52" s="4">
        <v>296.27</v>
      </c>
    </row>
    <row r="53" spans="1:34" ht="12.75">
      <c r="A53" s="1">
        <v>6</v>
      </c>
      <c r="B53" s="1" t="s">
        <v>37</v>
      </c>
      <c r="C53" s="5">
        <v>-0.141891891891892</v>
      </c>
      <c r="D53" s="4">
        <v>68.05</v>
      </c>
      <c r="E53" s="1" t="s">
        <v>65</v>
      </c>
      <c r="F53" s="5">
        <v>0.750445632798574</v>
      </c>
      <c r="G53" s="4">
        <v>87.22</v>
      </c>
      <c r="H53" s="1" t="s">
        <v>57</v>
      </c>
      <c r="I53" s="5">
        <v>0.06345177664974622</v>
      </c>
      <c r="J53" s="4">
        <v>92.71</v>
      </c>
      <c r="K53" s="1" t="s">
        <v>64</v>
      </c>
      <c r="L53" s="5">
        <v>0.5957099080694588</v>
      </c>
      <c r="M53" s="4">
        <v>108.02</v>
      </c>
      <c r="N53" s="1" t="s">
        <v>73</v>
      </c>
      <c r="O53" s="5">
        <v>0.279311724689876</v>
      </c>
      <c r="P53" s="4">
        <v>206.49</v>
      </c>
      <c r="Q53" s="1" t="s">
        <v>71</v>
      </c>
      <c r="R53" s="5">
        <v>-0.1901763224181361</v>
      </c>
      <c r="S53" s="4">
        <v>275.1</v>
      </c>
      <c r="T53" s="1" t="s">
        <v>64</v>
      </c>
      <c r="U53" s="5">
        <v>0.019700839109813906</v>
      </c>
      <c r="V53" s="4">
        <v>253.74</v>
      </c>
      <c r="W53" s="1" t="s">
        <v>64</v>
      </c>
      <c r="X53" s="5">
        <v>-0.25755175057500646</v>
      </c>
      <c r="Y53" s="4">
        <v>182.55</v>
      </c>
      <c r="Z53" s="1" t="s">
        <v>57</v>
      </c>
      <c r="AA53" s="5">
        <v>0.2214532871972319</v>
      </c>
      <c r="AB53" s="4">
        <v>193.25</v>
      </c>
      <c r="AC53" s="1" t="s">
        <v>64</v>
      </c>
      <c r="AD53" s="5">
        <v>0.1605643496214728</v>
      </c>
      <c r="AE53" s="4">
        <v>197.49</v>
      </c>
      <c r="AF53" s="1" t="s">
        <v>62</v>
      </c>
      <c r="AG53" s="5">
        <v>0.48336061102018535</v>
      </c>
      <c r="AH53" s="4">
        <v>288</v>
      </c>
    </row>
    <row r="54" spans="1:34" ht="12.75">
      <c r="A54" s="1">
        <v>7</v>
      </c>
      <c r="B54" s="1" t="s">
        <v>64</v>
      </c>
      <c r="C54" s="5">
        <v>0.02987197724039814</v>
      </c>
      <c r="D54" s="4">
        <v>65.66</v>
      </c>
      <c r="E54" s="1" t="s">
        <v>57</v>
      </c>
      <c r="F54" s="5">
        <v>0.8672985781990519</v>
      </c>
      <c r="G54" s="4">
        <v>73.12</v>
      </c>
      <c r="H54" s="1" t="s">
        <v>66</v>
      </c>
      <c r="I54" s="5">
        <v>-0.38148742643124667</v>
      </c>
      <c r="J54" s="4">
        <v>88.59</v>
      </c>
      <c r="K54" s="1" t="s">
        <v>66</v>
      </c>
      <c r="L54" s="5">
        <v>0.1738754325259515</v>
      </c>
      <c r="M54" s="4">
        <v>101.37</v>
      </c>
      <c r="N54" s="1" t="s">
        <v>57</v>
      </c>
      <c r="O54" s="5">
        <v>0.5953488372093021</v>
      </c>
      <c r="P54" s="4">
        <v>205.4</v>
      </c>
      <c r="Q54" s="1" t="s">
        <v>50</v>
      </c>
      <c r="R54" s="5">
        <v>0.15491768678767426</v>
      </c>
      <c r="S54" s="4">
        <v>274.23</v>
      </c>
      <c r="T54" s="1" t="s">
        <v>71</v>
      </c>
      <c r="U54" s="5">
        <v>-0.22083981337480552</v>
      </c>
      <c r="V54" s="4">
        <v>209.32</v>
      </c>
      <c r="W54" s="1" t="s">
        <v>71</v>
      </c>
      <c r="X54" s="5">
        <v>-0.2435129740518962</v>
      </c>
      <c r="Y54" s="4">
        <v>158.52</v>
      </c>
      <c r="Z54" s="1" t="s">
        <v>70</v>
      </c>
      <c r="AA54" s="5">
        <v>-0.6014492753623188</v>
      </c>
      <c r="AB54" s="4">
        <v>183.83</v>
      </c>
      <c r="AC54" s="1" t="s">
        <v>65</v>
      </c>
      <c r="AD54" s="5">
        <v>0.21739130434782594</v>
      </c>
      <c r="AE54" s="4">
        <v>175.56</v>
      </c>
      <c r="AF54" s="1" t="s">
        <v>63</v>
      </c>
      <c r="AG54" s="5">
        <v>0.22490165897041225</v>
      </c>
      <c r="AH54" s="4">
        <v>270.16</v>
      </c>
    </row>
    <row r="55" spans="1:34" ht="12.75">
      <c r="A55" s="1">
        <v>8</v>
      </c>
      <c r="B55" s="1" t="s">
        <v>67</v>
      </c>
      <c r="C55" s="5">
        <v>2.5714285714285716</v>
      </c>
      <c r="D55" s="4">
        <v>59</v>
      </c>
      <c r="E55" s="1" t="s">
        <v>60</v>
      </c>
      <c r="F55" s="5">
        <v>0.00802232298569927</v>
      </c>
      <c r="G55" s="4">
        <v>70.78</v>
      </c>
      <c r="H55" s="1" t="s">
        <v>75</v>
      </c>
      <c r="I55" s="5">
        <v>-0.15702479338842978</v>
      </c>
      <c r="J55" s="4">
        <v>73.65</v>
      </c>
      <c r="K55" s="1" t="s">
        <v>69</v>
      </c>
      <c r="L55" s="5">
        <v>-0.30133333333333334</v>
      </c>
      <c r="M55" s="4">
        <v>96.91</v>
      </c>
      <c r="N55" s="1" t="s">
        <v>64</v>
      </c>
      <c r="O55" s="5">
        <v>0.7581615670208679</v>
      </c>
      <c r="P55" s="4">
        <v>185.32</v>
      </c>
      <c r="Q55" s="1" t="s">
        <v>57</v>
      </c>
      <c r="R55" s="5">
        <v>-0.03206997084548091</v>
      </c>
      <c r="S55" s="4">
        <v>273.51</v>
      </c>
      <c r="T55" s="1" t="s">
        <v>76</v>
      </c>
      <c r="U55" s="5">
        <v>-0.437632135306554</v>
      </c>
      <c r="V55" s="4">
        <v>173.6</v>
      </c>
      <c r="W55" s="1" t="s">
        <v>57</v>
      </c>
      <c r="X55" s="5">
        <v>-0.5906515580736544</v>
      </c>
      <c r="Y55" s="4">
        <v>158</v>
      </c>
      <c r="Z55" s="1" t="s">
        <v>64</v>
      </c>
      <c r="AA55" s="5">
        <v>0.00027536830510821453</v>
      </c>
      <c r="AB55" s="4">
        <v>176.21</v>
      </c>
      <c r="AC55" s="1" t="s">
        <v>67</v>
      </c>
      <c r="AD55" s="5">
        <v>0.035532994923857864</v>
      </c>
      <c r="AE55" s="4">
        <v>166.22</v>
      </c>
      <c r="AF55" s="1" t="s">
        <v>64</v>
      </c>
      <c r="AG55" s="5">
        <v>0.3577062207199193</v>
      </c>
      <c r="AH55" s="4">
        <v>259.37</v>
      </c>
    </row>
    <row r="56" spans="1:34" ht="12.75">
      <c r="A56" s="1">
        <v>9</v>
      </c>
      <c r="B56" s="1" t="s">
        <v>76</v>
      </c>
      <c r="C56" s="5">
        <v>2.3122171945701355</v>
      </c>
      <c r="D56" s="4">
        <v>54.54</v>
      </c>
      <c r="E56" s="1" t="s">
        <v>72</v>
      </c>
      <c r="F56" s="5">
        <v>0.23940677966101687</v>
      </c>
      <c r="G56" s="4">
        <v>67.18</v>
      </c>
      <c r="H56" s="1" t="s">
        <v>37</v>
      </c>
      <c r="I56" s="5">
        <v>-0.41987829614604455</v>
      </c>
      <c r="J56" s="4">
        <v>71.67</v>
      </c>
      <c r="K56" s="1" t="s">
        <v>74</v>
      </c>
      <c r="L56" s="5">
        <v>2.092369477911647</v>
      </c>
      <c r="M56" s="4">
        <v>96.72</v>
      </c>
      <c r="N56" s="1" t="s">
        <v>44</v>
      </c>
      <c r="O56" s="5">
        <v>0.6478260869565218</v>
      </c>
      <c r="P56" s="4">
        <v>168.41</v>
      </c>
      <c r="Q56" s="1" t="s">
        <v>64</v>
      </c>
      <c r="R56" s="5">
        <v>0.3971455617854802</v>
      </c>
      <c r="S56" s="4">
        <v>254.16</v>
      </c>
      <c r="T56" s="1" t="s">
        <v>73</v>
      </c>
      <c r="U56" s="5">
        <v>-0.4833919499804612</v>
      </c>
      <c r="V56" s="4">
        <v>166.22</v>
      </c>
      <c r="W56" s="1" t="s">
        <v>67</v>
      </c>
      <c r="X56" s="5">
        <v>-0.40893470790378017</v>
      </c>
      <c r="Y56" s="4">
        <v>149.26</v>
      </c>
      <c r="Z56" s="1" t="s">
        <v>62</v>
      </c>
      <c r="AA56" s="5">
        <v>0.3503618561089825</v>
      </c>
      <c r="AB56" s="4">
        <v>175.5</v>
      </c>
      <c r="AC56" s="1" t="s">
        <v>66</v>
      </c>
      <c r="AD56" s="5">
        <v>0.2702020202020201</v>
      </c>
      <c r="AE56" s="4">
        <v>127.69</v>
      </c>
      <c r="AF56" s="1" t="s">
        <v>65</v>
      </c>
      <c r="AG56" s="5">
        <v>0.37711213517665154</v>
      </c>
      <c r="AH56" s="4">
        <v>233.03</v>
      </c>
    </row>
    <row r="57" spans="1:34" ht="12.75">
      <c r="A57" s="1">
        <v>10</v>
      </c>
      <c r="B57" s="1" t="s">
        <v>73</v>
      </c>
      <c r="C57" s="5">
        <v>1.423076923076923</v>
      </c>
      <c r="D57" s="4">
        <v>54.27</v>
      </c>
      <c r="E57" s="1" t="s">
        <v>75</v>
      </c>
      <c r="F57" s="5">
        <v>-0.12318840579710155</v>
      </c>
      <c r="G57" s="4">
        <v>64.13</v>
      </c>
      <c r="H57" s="1" t="s">
        <v>64</v>
      </c>
      <c r="I57" s="5">
        <v>0.13757843365094113</v>
      </c>
      <c r="J57" s="4">
        <v>70.1</v>
      </c>
      <c r="K57" s="1" t="s">
        <v>57</v>
      </c>
      <c r="L57" s="5">
        <v>0.026252983293556076</v>
      </c>
      <c r="M57" s="4">
        <v>92.71</v>
      </c>
      <c r="N57" s="1" t="s">
        <v>54</v>
      </c>
      <c r="O57" s="5">
        <v>2.427906976744186</v>
      </c>
      <c r="P57" s="4">
        <v>148.96</v>
      </c>
      <c r="Q57" s="1" t="s">
        <v>67</v>
      </c>
      <c r="R57" s="5">
        <v>-0.263586956521739</v>
      </c>
      <c r="S57" s="4">
        <v>240.58</v>
      </c>
      <c r="T57" s="1" t="s">
        <v>69</v>
      </c>
      <c r="U57" s="5">
        <v>-0.5229759299781183</v>
      </c>
      <c r="V57" s="4">
        <v>161.24</v>
      </c>
      <c r="W57" s="1" t="s">
        <v>73</v>
      </c>
      <c r="X57" s="5">
        <v>-0.2273071104387291</v>
      </c>
      <c r="Y57" s="4">
        <v>124.83</v>
      </c>
      <c r="Z57" s="1" t="s">
        <v>67</v>
      </c>
      <c r="AA57" s="5">
        <v>0.14534883720930236</v>
      </c>
      <c r="AB57" s="4">
        <v>164.89</v>
      </c>
      <c r="AC57" s="1" t="s">
        <v>57</v>
      </c>
      <c r="AD57" s="5">
        <v>-0.4249291784702549</v>
      </c>
      <c r="AE57" s="4">
        <v>111.31</v>
      </c>
      <c r="AF57" s="1" t="s">
        <v>66</v>
      </c>
      <c r="AG57" s="5">
        <v>0.6197813121272366</v>
      </c>
      <c r="AH57" s="4">
        <v>202.59</v>
      </c>
    </row>
    <row r="58" spans="1:34" ht="12.75">
      <c r="A58" s="1">
        <v>11</v>
      </c>
      <c r="B58" s="1" t="s">
        <v>65</v>
      </c>
      <c r="C58" s="5">
        <v>0.6846846846846848</v>
      </c>
      <c r="D58" s="4">
        <v>50.69</v>
      </c>
      <c r="E58" s="1" t="s">
        <v>64</v>
      </c>
      <c r="F58" s="5">
        <v>-0.00943830570902382</v>
      </c>
      <c r="G58" s="4">
        <v>63.43</v>
      </c>
      <c r="H58" s="1" t="s">
        <v>73</v>
      </c>
      <c r="I58" s="5">
        <v>-0.167736757624398</v>
      </c>
      <c r="J58" s="4">
        <v>70.07</v>
      </c>
      <c r="K58" s="1" t="s">
        <v>37</v>
      </c>
      <c r="L58" s="5">
        <v>0.14335664335664333</v>
      </c>
      <c r="M58" s="4">
        <v>81.99</v>
      </c>
      <c r="N58" s="1" t="s">
        <v>75</v>
      </c>
      <c r="O58" s="5">
        <v>0.8421052631578947</v>
      </c>
      <c r="P58" s="4">
        <v>135.93</v>
      </c>
      <c r="Q58" s="1" t="s">
        <v>65</v>
      </c>
      <c r="R58" s="5">
        <v>-0.26068850638534147</v>
      </c>
      <c r="S58" s="4">
        <v>218.6</v>
      </c>
      <c r="T58" s="1" t="s">
        <v>70</v>
      </c>
      <c r="U58" s="5">
        <v>-0.2140221402214022</v>
      </c>
      <c r="V58" s="4">
        <v>159.35</v>
      </c>
      <c r="W58" s="1" t="s">
        <v>65</v>
      </c>
      <c r="X58" s="5">
        <v>-0.14116379310344818</v>
      </c>
      <c r="Y58" s="4">
        <v>122.34</v>
      </c>
      <c r="Z58" s="1" t="s">
        <v>65</v>
      </c>
      <c r="AA58" s="5">
        <v>0.3419071518193224</v>
      </c>
      <c r="AB58" s="4">
        <v>150.86</v>
      </c>
      <c r="AC58" s="1" t="s">
        <v>68</v>
      </c>
      <c r="AD58" s="5">
        <v>0.4554024655547497</v>
      </c>
      <c r="AE58" s="4">
        <v>109.59</v>
      </c>
      <c r="AF58" s="1" t="s">
        <v>67</v>
      </c>
      <c r="AG58" s="5">
        <v>0.16666666666666674</v>
      </c>
      <c r="AH58" s="4">
        <v>188.83</v>
      </c>
    </row>
    <row r="59" spans="1:34" ht="12.75">
      <c r="A59" s="1">
        <v>12</v>
      </c>
      <c r="B59" s="1" t="s">
        <v>54</v>
      </c>
      <c r="C59" s="5">
        <v>1.707913669064748</v>
      </c>
      <c r="D59" s="4">
        <v>48.96</v>
      </c>
      <c r="E59" s="1" t="s">
        <v>63</v>
      </c>
      <c r="F59" s="5">
        <v>0.36363636363636354</v>
      </c>
      <c r="G59" s="4">
        <v>58.26</v>
      </c>
      <c r="H59" s="1" t="s">
        <v>68</v>
      </c>
      <c r="I59" s="5">
        <v>-0.24487004103967158</v>
      </c>
      <c r="J59" s="4">
        <v>69.05</v>
      </c>
      <c r="K59" s="1" t="s">
        <v>75</v>
      </c>
      <c r="L59" s="5">
        <v>-0.06862745098039214</v>
      </c>
      <c r="M59" s="4">
        <v>73.48</v>
      </c>
      <c r="N59" s="1" t="s">
        <v>69</v>
      </c>
      <c r="O59" s="5">
        <v>0.24427480916030553</v>
      </c>
      <c r="P59" s="4">
        <v>120.43</v>
      </c>
      <c r="Q59" s="1" t="s">
        <v>70</v>
      </c>
      <c r="R59" s="5">
        <v>3.1532567049808433</v>
      </c>
      <c r="S59" s="4">
        <v>202.81</v>
      </c>
      <c r="T59" s="1" t="s">
        <v>65</v>
      </c>
      <c r="U59" s="5">
        <v>-0.3030416823131806</v>
      </c>
      <c r="V59" s="4">
        <v>148.8</v>
      </c>
      <c r="W59" s="1" t="s">
        <v>68</v>
      </c>
      <c r="X59" s="5">
        <v>0.4564254062038404</v>
      </c>
      <c r="Y59" s="4">
        <v>115.9</v>
      </c>
      <c r="Z59" s="1" t="s">
        <v>71</v>
      </c>
      <c r="AA59" s="5">
        <v>-0.2612137203166227</v>
      </c>
      <c r="AB59" s="4">
        <v>116.94</v>
      </c>
      <c r="AC59" s="1" t="s">
        <v>69</v>
      </c>
      <c r="AD59" s="5">
        <v>0.049056603773584895</v>
      </c>
      <c r="AE59" s="4">
        <v>102.81</v>
      </c>
      <c r="AF59" s="1" t="s">
        <v>68</v>
      </c>
      <c r="AG59" s="5">
        <v>0.36920777279521677</v>
      </c>
      <c r="AH59" s="4">
        <v>148.16</v>
      </c>
    </row>
    <row r="60" spans="1:34" ht="12.75">
      <c r="A60" s="1">
        <v>13</v>
      </c>
      <c r="B60" s="1" t="s">
        <v>63</v>
      </c>
      <c r="C60" s="5">
        <v>0.7824074074074072</v>
      </c>
      <c r="D60" s="4">
        <v>41.55</v>
      </c>
      <c r="E60" s="1" t="s">
        <v>80</v>
      </c>
      <c r="F60" s="5">
        <v>0.6253333333333335</v>
      </c>
      <c r="G60" s="4">
        <v>57.16</v>
      </c>
      <c r="H60" s="1" t="s">
        <v>80</v>
      </c>
      <c r="I60" s="5">
        <v>-0.08695652173913049</v>
      </c>
      <c r="J60" s="4">
        <v>50.74</v>
      </c>
      <c r="K60" s="1" t="s">
        <v>68</v>
      </c>
      <c r="L60" s="5">
        <v>0.07427536231884058</v>
      </c>
      <c r="M60" s="4">
        <v>72.99</v>
      </c>
      <c r="N60" s="1" t="s">
        <v>74</v>
      </c>
      <c r="O60" s="5">
        <v>0.24025974025974017</v>
      </c>
      <c r="P60" s="4">
        <v>118.98</v>
      </c>
      <c r="Q60" s="1" t="s">
        <v>75</v>
      </c>
      <c r="R60" s="5">
        <v>0.2914285714285716</v>
      </c>
      <c r="S60" s="4">
        <v>175.42</v>
      </c>
      <c r="T60" s="1" t="s">
        <v>75</v>
      </c>
      <c r="U60" s="5">
        <v>-0.5221238938053097</v>
      </c>
      <c r="V60" s="4">
        <v>104.97</v>
      </c>
      <c r="W60" s="1" t="s">
        <v>69</v>
      </c>
      <c r="X60" s="5">
        <v>-0.3142201834862386</v>
      </c>
      <c r="Y60" s="4">
        <v>110.53</v>
      </c>
      <c r="Z60" s="1" t="s">
        <v>66</v>
      </c>
      <c r="AA60" s="5">
        <v>0.5483870967741937</v>
      </c>
      <c r="AB60" s="4">
        <v>102.84</v>
      </c>
      <c r="AC60" s="1" t="s">
        <v>72</v>
      </c>
      <c r="AD60" s="5">
        <v>0.08464328899637241</v>
      </c>
      <c r="AE60" s="4">
        <v>87.04</v>
      </c>
      <c r="AF60" s="1" t="s">
        <v>69</v>
      </c>
      <c r="AG60" s="5">
        <v>0.2086330935251799</v>
      </c>
      <c r="AH60" s="4">
        <v>124.03</v>
      </c>
    </row>
    <row r="61" spans="1:34" ht="12.75">
      <c r="A61" s="1">
        <v>14</v>
      </c>
      <c r="B61" s="1" t="s">
        <v>86</v>
      </c>
      <c r="C61" s="5">
        <v>0.440366972477064</v>
      </c>
      <c r="D61" s="4">
        <v>41.32</v>
      </c>
      <c r="E61" s="1" t="s">
        <v>54</v>
      </c>
      <c r="F61" s="5">
        <v>-0.7024442082890542</v>
      </c>
      <c r="G61" s="4">
        <v>56.39</v>
      </c>
      <c r="H61" s="1" t="s">
        <v>54</v>
      </c>
      <c r="I61" s="5">
        <v>-0.1428571428571429</v>
      </c>
      <c r="J61" s="4">
        <v>46.6</v>
      </c>
      <c r="K61" s="1" t="s">
        <v>80</v>
      </c>
      <c r="L61" s="5">
        <v>0.37646001796945194</v>
      </c>
      <c r="M61" s="4">
        <v>64.11</v>
      </c>
      <c r="N61" s="1" t="s">
        <v>66</v>
      </c>
      <c r="O61" s="5">
        <v>0.16433308769344146</v>
      </c>
      <c r="P61" s="4">
        <v>115.79</v>
      </c>
      <c r="Q61" s="1" t="s">
        <v>68</v>
      </c>
      <c r="R61" s="5">
        <v>0.2945638432364097</v>
      </c>
      <c r="S61" s="4">
        <v>124.48</v>
      </c>
      <c r="T61" s="1" t="s">
        <v>63</v>
      </c>
      <c r="U61" s="5">
        <v>0.35897435897435903</v>
      </c>
      <c r="V61" s="4">
        <v>104.3</v>
      </c>
      <c r="W61" s="1" t="s">
        <v>62</v>
      </c>
      <c r="X61" s="5">
        <v>0.16865671641791047</v>
      </c>
      <c r="Y61" s="4">
        <v>96.8</v>
      </c>
      <c r="Z61" s="1" t="s">
        <v>77</v>
      </c>
      <c r="AA61" s="5">
        <v>0.06985645933014362</v>
      </c>
      <c r="AB61" s="4">
        <v>102.12</v>
      </c>
      <c r="AC61" s="1" t="s">
        <v>61</v>
      </c>
      <c r="AD61" s="5">
        <v>-0.39340659340659334</v>
      </c>
      <c r="AE61" s="4">
        <v>86.66</v>
      </c>
      <c r="AF61" s="1" t="s">
        <v>70</v>
      </c>
      <c r="AG61" s="5">
        <v>0.11764705882352944</v>
      </c>
      <c r="AH61" s="4">
        <v>113.69</v>
      </c>
    </row>
    <row r="62" spans="1:34" ht="12.75">
      <c r="A62" s="1">
        <v>15</v>
      </c>
      <c r="B62" s="1" t="s">
        <v>62</v>
      </c>
      <c r="C62" s="5">
        <v>0.8519313304721028</v>
      </c>
      <c r="D62" s="4">
        <v>40.33</v>
      </c>
      <c r="E62" s="1" t="s">
        <v>71</v>
      </c>
      <c r="F62" s="5">
        <v>3.4074074074074074</v>
      </c>
      <c r="G62" s="4">
        <v>52.84</v>
      </c>
      <c r="H62" s="1" t="s">
        <v>62</v>
      </c>
      <c r="I62" s="5">
        <v>0.16587677725118488</v>
      </c>
      <c r="J62" s="4">
        <v>44.29</v>
      </c>
      <c r="K62" s="1" t="s">
        <v>72</v>
      </c>
      <c r="L62" s="5">
        <v>0.5480225988700564</v>
      </c>
      <c r="M62" s="4">
        <v>62.95</v>
      </c>
      <c r="N62" s="1" t="s">
        <v>72</v>
      </c>
      <c r="O62" s="5">
        <v>0.7408759124087594</v>
      </c>
      <c r="P62" s="4">
        <v>107.92</v>
      </c>
      <c r="Q62" s="1" t="s">
        <v>74</v>
      </c>
      <c r="R62" s="5">
        <v>-0.2670157068062827</v>
      </c>
      <c r="S62" s="4">
        <v>104.95</v>
      </c>
      <c r="T62" s="1" t="s">
        <v>74</v>
      </c>
      <c r="U62" s="5">
        <v>-0.005714285714285783</v>
      </c>
      <c r="V62" s="4">
        <v>102.65</v>
      </c>
      <c r="W62" s="1" t="s">
        <v>77</v>
      </c>
      <c r="X62" s="5">
        <v>0.541297935103245</v>
      </c>
      <c r="Y62" s="4">
        <v>93.15</v>
      </c>
      <c r="Z62" s="1" t="s">
        <v>74</v>
      </c>
      <c r="AA62" s="5">
        <v>0.2058823529411764</v>
      </c>
      <c r="AB62" s="4">
        <v>101.16</v>
      </c>
      <c r="AC62" s="1" t="s">
        <v>73</v>
      </c>
      <c r="AD62" s="5">
        <v>-0.5670840787119857</v>
      </c>
      <c r="AE62" s="4">
        <v>84.71</v>
      </c>
      <c r="AF62" s="1" t="s">
        <v>71</v>
      </c>
      <c r="AG62" s="5">
        <v>1.0333333333333332</v>
      </c>
      <c r="AH62" s="4">
        <v>102.15</v>
      </c>
    </row>
    <row r="63" spans="1:34" ht="12.75">
      <c r="A63" s="1">
        <v>1</v>
      </c>
      <c r="B63" s="1" t="s">
        <v>57</v>
      </c>
      <c r="C63" s="5">
        <v>0.38815789473684226</v>
      </c>
      <c r="D63" s="4">
        <v>39.16</v>
      </c>
      <c r="E63" s="1" t="s">
        <v>74</v>
      </c>
      <c r="F63" s="5">
        <v>0.13826366559485526</v>
      </c>
      <c r="G63" s="4">
        <v>44.53</v>
      </c>
      <c r="H63" s="1" t="s">
        <v>63</v>
      </c>
      <c r="I63" s="5">
        <v>-0.12380952380952381</v>
      </c>
      <c r="J63" s="4">
        <v>42.07</v>
      </c>
      <c r="K63" s="1" t="s">
        <v>44</v>
      </c>
      <c r="L63" s="5">
        <v>0.716417910447761</v>
      </c>
      <c r="M63" s="4">
        <v>59.58</v>
      </c>
      <c r="N63" s="1" t="s">
        <v>68</v>
      </c>
      <c r="O63" s="5">
        <v>0.33389544688026973</v>
      </c>
      <c r="P63" s="4">
        <v>96.61</v>
      </c>
      <c r="Q63" s="1" t="s">
        <v>72</v>
      </c>
      <c r="R63" s="5">
        <v>-0.13312368972746336</v>
      </c>
      <c r="S63" s="4">
        <v>92.05</v>
      </c>
      <c r="T63" s="1" t="s">
        <v>78</v>
      </c>
      <c r="U63" s="5">
        <v>-0.2709251101321586</v>
      </c>
      <c r="V63" s="4">
        <v>89.99</v>
      </c>
      <c r="W63" s="1" t="s">
        <v>63</v>
      </c>
      <c r="X63" s="5">
        <v>-0.033423180592991875</v>
      </c>
      <c r="Y63" s="4">
        <v>88.71</v>
      </c>
      <c r="Z63" s="1" t="s">
        <v>69</v>
      </c>
      <c r="AA63" s="5">
        <v>-0.11371237458193972</v>
      </c>
      <c r="AB63" s="4">
        <v>97.85</v>
      </c>
      <c r="AC63" s="1" t="s">
        <v>74</v>
      </c>
      <c r="AD63" s="5">
        <v>-0.14905149051490518</v>
      </c>
      <c r="AE63" s="4">
        <v>83.31</v>
      </c>
      <c r="AF63" s="1" t="s">
        <v>72</v>
      </c>
      <c r="AG63" s="5">
        <v>0.14715719063545163</v>
      </c>
      <c r="AH63" s="4">
        <v>96.35</v>
      </c>
    </row>
    <row r="64" spans="1:34" ht="12.75">
      <c r="A64" s="1">
        <v>2</v>
      </c>
      <c r="B64" s="1" t="s">
        <v>74</v>
      </c>
      <c r="C64" s="5">
        <v>-0.3311827956989247</v>
      </c>
      <c r="D64" s="4">
        <v>39.05</v>
      </c>
      <c r="E64" s="1" t="s">
        <v>37</v>
      </c>
      <c r="F64" s="5">
        <v>0.9409448818897639</v>
      </c>
      <c r="G64" s="4">
        <v>43.63</v>
      </c>
      <c r="H64" s="1" t="s">
        <v>72</v>
      </c>
      <c r="I64" s="5">
        <v>-0.3948717948717949</v>
      </c>
      <c r="J64" s="4">
        <v>40.63</v>
      </c>
      <c r="K64" s="1" t="s">
        <v>63</v>
      </c>
      <c r="L64" s="5">
        <v>0.6</v>
      </c>
      <c r="M64" s="4">
        <v>54.17</v>
      </c>
      <c r="N64" s="1" t="s">
        <v>80</v>
      </c>
      <c r="O64" s="5">
        <v>0.13577023498694518</v>
      </c>
      <c r="P64" s="4">
        <v>70.24</v>
      </c>
      <c r="Q64" s="1" t="s">
        <v>78</v>
      </c>
      <c r="R64" s="5">
        <v>1.2475247524752477</v>
      </c>
      <c r="S64" s="4">
        <v>91.73</v>
      </c>
      <c r="T64" s="1" t="s">
        <v>62</v>
      </c>
      <c r="U64" s="5">
        <v>0.46501457725947537</v>
      </c>
      <c r="V64" s="4">
        <v>83.49</v>
      </c>
      <c r="W64" s="1" t="s">
        <v>74</v>
      </c>
      <c r="X64" s="5">
        <v>-0.1206896551724137</v>
      </c>
      <c r="Y64" s="4">
        <v>87.03</v>
      </c>
      <c r="Z64" s="1" t="s">
        <v>63</v>
      </c>
      <c r="AA64" s="5">
        <v>0.2509760178471834</v>
      </c>
      <c r="AB64" s="4">
        <v>97.72</v>
      </c>
      <c r="AC64" s="1" t="s">
        <v>75</v>
      </c>
      <c r="AD64" s="5">
        <v>-0.15217391304347816</v>
      </c>
      <c r="AE64" s="4">
        <v>79.53</v>
      </c>
      <c r="AF64" s="1" t="s">
        <v>73</v>
      </c>
      <c r="AG64" s="5">
        <v>0.09297520661157033</v>
      </c>
      <c r="AH64" s="4">
        <v>92.61</v>
      </c>
    </row>
    <row r="65" spans="1:34" ht="12.75">
      <c r="A65" s="1">
        <v>3</v>
      </c>
      <c r="B65" s="1" t="s">
        <v>80</v>
      </c>
      <c r="C65" s="5">
        <v>0.05633802816901401</v>
      </c>
      <c r="D65" s="4">
        <v>35.58</v>
      </c>
      <c r="E65" s="1" t="s">
        <v>86</v>
      </c>
      <c r="F65" s="5">
        <v>0.04140127388535042</v>
      </c>
      <c r="G65" s="4">
        <v>43.01</v>
      </c>
      <c r="H65" s="1" t="s">
        <v>86</v>
      </c>
      <c r="I65" s="5">
        <v>-0.05810397553516822</v>
      </c>
      <c r="J65" s="4">
        <v>40.59</v>
      </c>
      <c r="K65" s="1" t="s">
        <v>62</v>
      </c>
      <c r="L65" s="5">
        <v>0.04878048780487809</v>
      </c>
      <c r="M65" s="4">
        <v>45.29</v>
      </c>
      <c r="N65" s="1" t="s">
        <v>63</v>
      </c>
      <c r="O65" s="5">
        <v>0.3125</v>
      </c>
      <c r="P65" s="4">
        <v>61.05</v>
      </c>
      <c r="Q65" s="1" t="s">
        <v>66</v>
      </c>
      <c r="R65" s="5">
        <v>-0.2107594936708861</v>
      </c>
      <c r="S65" s="4">
        <v>89.62</v>
      </c>
      <c r="T65" s="1" t="s">
        <v>68</v>
      </c>
      <c r="U65" s="5">
        <v>-0.3388671875</v>
      </c>
      <c r="V65" s="4">
        <v>81.64</v>
      </c>
      <c r="W65" s="1" t="s">
        <v>75</v>
      </c>
      <c r="X65" s="5">
        <v>-0.3148148148148149</v>
      </c>
      <c r="Y65" s="4">
        <v>74.85</v>
      </c>
      <c r="Z65" s="1" t="s">
        <v>75</v>
      </c>
      <c r="AA65" s="5">
        <v>0.24324324324324298</v>
      </c>
      <c r="AB65" s="4">
        <v>93.56</v>
      </c>
      <c r="AC65" s="1" t="s">
        <v>70</v>
      </c>
      <c r="AD65" s="5">
        <v>-0.5878787878787879</v>
      </c>
      <c r="AE65" s="4">
        <v>76.4</v>
      </c>
      <c r="AF65" s="1" t="s">
        <v>74</v>
      </c>
      <c r="AG65" s="5">
        <v>0.11624203821656054</v>
      </c>
      <c r="AH65" s="4">
        <v>90.15</v>
      </c>
    </row>
    <row r="66" spans="1:34" ht="12.75">
      <c r="A66" s="1">
        <v>4</v>
      </c>
      <c r="B66" s="1" t="s">
        <v>61</v>
      </c>
      <c r="C66" s="5">
        <v>0.08134715025906725</v>
      </c>
      <c r="D66" s="4">
        <v>34.58</v>
      </c>
      <c r="E66" s="1" t="s">
        <v>62</v>
      </c>
      <c r="F66" s="5">
        <v>-0.022016222479721792</v>
      </c>
      <c r="G66" s="4">
        <v>39.01</v>
      </c>
      <c r="H66" s="1" t="s">
        <v>44</v>
      </c>
      <c r="I66" s="5">
        <v>6.444444444444445</v>
      </c>
      <c r="J66" s="4">
        <v>34.65</v>
      </c>
      <c r="K66" s="1" t="s">
        <v>54</v>
      </c>
      <c r="L66" s="5">
        <v>-0.10416666666666663</v>
      </c>
      <c r="M66" s="4">
        <v>45.15</v>
      </c>
      <c r="N66" s="1" t="s">
        <v>62</v>
      </c>
      <c r="O66" s="5">
        <v>0.10562015503875966</v>
      </c>
      <c r="P66" s="4">
        <v>48.92</v>
      </c>
      <c r="Q66" s="1" t="s">
        <v>63</v>
      </c>
      <c r="R66" s="5">
        <v>0.4130434782608696</v>
      </c>
      <c r="S66" s="4">
        <v>84.73</v>
      </c>
      <c r="T66" s="1" t="s">
        <v>66</v>
      </c>
      <c r="U66" s="5">
        <v>-0.2301523656776263</v>
      </c>
      <c r="V66" s="4">
        <v>66.85</v>
      </c>
      <c r="W66" s="1" t="s">
        <v>66</v>
      </c>
      <c r="X66" s="5">
        <v>0.065625</v>
      </c>
      <c r="Y66" s="4">
        <v>68.56</v>
      </c>
      <c r="Z66" s="1" t="s">
        <v>72</v>
      </c>
      <c r="AA66" s="5">
        <v>0.8710407239819005</v>
      </c>
      <c r="AB66" s="4">
        <v>82.91</v>
      </c>
      <c r="AC66" s="1" t="s">
        <v>78</v>
      </c>
      <c r="AD66" s="5">
        <v>-0.06896551724137923</v>
      </c>
      <c r="AE66" s="4">
        <v>57.9</v>
      </c>
      <c r="AF66" s="1" t="s">
        <v>75</v>
      </c>
      <c r="AG66" s="5">
        <v>0.06410256410256432</v>
      </c>
      <c r="AH66" s="4">
        <v>84.21</v>
      </c>
    </row>
    <row r="67" spans="1:34" ht="12.75">
      <c r="A67" s="1">
        <v>5</v>
      </c>
      <c r="B67" s="1" t="s">
        <v>45</v>
      </c>
      <c r="C67" s="5">
        <v>-0.01927437641723362</v>
      </c>
      <c r="D67" s="4">
        <v>24.34</v>
      </c>
      <c r="E67" s="1" t="s">
        <v>85</v>
      </c>
      <c r="F67" s="5">
        <v>-0.38266384778012685</v>
      </c>
      <c r="G67" s="4">
        <v>38.94</v>
      </c>
      <c r="H67" s="1" t="s">
        <v>74</v>
      </c>
      <c r="I67" s="5">
        <v>-0.2966101694915254</v>
      </c>
      <c r="J67" s="4">
        <v>31.24</v>
      </c>
      <c r="K67" s="1" t="s">
        <v>78</v>
      </c>
      <c r="L67" s="5">
        <v>1.1640625</v>
      </c>
      <c r="M67" s="4">
        <v>44.45</v>
      </c>
      <c r="N67" s="1" t="s">
        <v>70</v>
      </c>
      <c r="O67" s="5">
        <v>1.1048387096774195</v>
      </c>
      <c r="P67" s="4">
        <v>43.36</v>
      </c>
      <c r="Q67" s="1" t="s">
        <v>80</v>
      </c>
      <c r="R67" s="5">
        <v>0.16954022988505746</v>
      </c>
      <c r="S67" s="4">
        <v>79.71</v>
      </c>
      <c r="T67" s="1" t="s">
        <v>72</v>
      </c>
      <c r="U67" s="5">
        <v>-0.34461910519951633</v>
      </c>
      <c r="V67" s="4">
        <v>55.94</v>
      </c>
      <c r="W67" s="1" t="s">
        <v>78</v>
      </c>
      <c r="X67" s="5">
        <v>-0.32930513595166166</v>
      </c>
      <c r="Y67" s="4">
        <v>60.45</v>
      </c>
      <c r="Z67" s="1" t="s">
        <v>68</v>
      </c>
      <c r="AA67" s="5">
        <v>0.39858012170385404</v>
      </c>
      <c r="AB67" s="4">
        <v>77.27</v>
      </c>
      <c r="AC67" s="1" t="s">
        <v>77</v>
      </c>
      <c r="AD67" s="5">
        <v>-0.4651162790697675</v>
      </c>
      <c r="AE67" s="4">
        <v>54.65</v>
      </c>
      <c r="AF67" s="1" t="s">
        <v>76</v>
      </c>
      <c r="AG67" s="5">
        <v>1.1382978723404258</v>
      </c>
      <c r="AH67" s="4">
        <v>74.15</v>
      </c>
    </row>
    <row r="68" spans="1:34" ht="12.75">
      <c r="A68" s="1">
        <v>6</v>
      </c>
      <c r="B68" s="1" t="s">
        <v>72</v>
      </c>
      <c r="C68" s="5">
        <v>1.44559585492228</v>
      </c>
      <c r="D68" s="4">
        <v>21.83</v>
      </c>
      <c r="E68" s="1" t="s">
        <v>61</v>
      </c>
      <c r="F68" s="5">
        <v>-0.07762338284619064</v>
      </c>
      <c r="G68" s="4">
        <v>31.89</v>
      </c>
      <c r="H68" s="1" t="s">
        <v>82</v>
      </c>
      <c r="I68" s="5">
        <v>-0.18656716417910446</v>
      </c>
      <c r="J68" s="4">
        <v>23.15</v>
      </c>
      <c r="K68" s="1" t="s">
        <v>76</v>
      </c>
      <c r="L68" s="5">
        <v>0.8521739130434782</v>
      </c>
      <c r="M68" s="4">
        <v>31.72</v>
      </c>
      <c r="N68" s="1" t="s">
        <v>78</v>
      </c>
      <c r="O68" s="5">
        <v>-0.2707581227436823</v>
      </c>
      <c r="P68" s="4">
        <v>41.42</v>
      </c>
      <c r="Q68" s="1" t="s">
        <v>81</v>
      </c>
      <c r="R68" s="5">
        <v>0.5554842847979473</v>
      </c>
      <c r="S68" s="4">
        <v>59.77</v>
      </c>
      <c r="T68" s="1" t="s">
        <v>77</v>
      </c>
      <c r="U68" s="5">
        <v>1.208469055374593</v>
      </c>
      <c r="V68" s="4">
        <v>48.98</v>
      </c>
      <c r="W68" s="1" t="s">
        <v>82</v>
      </c>
      <c r="X68" s="5">
        <v>0.26729559748427656</v>
      </c>
      <c r="Y68" s="4">
        <v>48.03</v>
      </c>
      <c r="Z68" s="1" t="s">
        <v>78</v>
      </c>
      <c r="AA68" s="5">
        <v>-0.21621621621621623</v>
      </c>
      <c r="AB68" s="4">
        <v>57.94</v>
      </c>
      <c r="AC68" s="1" t="s">
        <v>71</v>
      </c>
      <c r="AD68" s="5">
        <v>-0.5714285714285714</v>
      </c>
      <c r="AE68" s="4">
        <v>50.24</v>
      </c>
      <c r="AF68" s="1" t="s">
        <v>77</v>
      </c>
      <c r="AG68" s="5">
        <v>0.274247491638796</v>
      </c>
      <c r="AH68" s="4">
        <v>69.56</v>
      </c>
    </row>
    <row r="69" spans="1:34" ht="12.75">
      <c r="A69" s="1">
        <v>7</v>
      </c>
      <c r="B69" s="1" t="s">
        <v>82</v>
      </c>
      <c r="C69" s="5">
        <v>1.882352941176471</v>
      </c>
      <c r="D69" s="4">
        <v>13.92</v>
      </c>
      <c r="E69" s="1" t="s">
        <v>82</v>
      </c>
      <c r="F69" s="5">
        <v>1.0510204081632653</v>
      </c>
      <c r="G69" s="4">
        <v>28.47</v>
      </c>
      <c r="H69" s="1" t="s">
        <v>85</v>
      </c>
      <c r="I69" s="5">
        <v>-0.26940639269406397</v>
      </c>
      <c r="J69" s="4">
        <v>21.6</v>
      </c>
      <c r="K69" s="1" t="s">
        <v>86</v>
      </c>
      <c r="L69" s="5">
        <v>-0.3928571428571429</v>
      </c>
      <c r="M69" s="4">
        <v>24.65</v>
      </c>
      <c r="N69" s="1" t="s">
        <v>76</v>
      </c>
      <c r="O69" s="5">
        <v>0.288732394366197</v>
      </c>
      <c r="P69" s="4">
        <v>40.91</v>
      </c>
      <c r="Q69" s="1" t="s">
        <v>62</v>
      </c>
      <c r="R69" s="5">
        <v>0.2024539877300613</v>
      </c>
      <c r="S69" s="4">
        <v>58.05</v>
      </c>
      <c r="T69" s="1" t="s">
        <v>80</v>
      </c>
      <c r="U69" s="5">
        <v>-0.45995085995085994</v>
      </c>
      <c r="V69" s="4">
        <v>42.29</v>
      </c>
      <c r="W69" s="1" t="s">
        <v>72</v>
      </c>
      <c r="X69" s="5">
        <v>-0.18450184501845013</v>
      </c>
      <c r="Y69" s="4">
        <v>45.61</v>
      </c>
      <c r="Z69" s="1" t="s">
        <v>61</v>
      </c>
      <c r="AA69" s="5">
        <v>0</v>
      </c>
      <c r="AB69" s="4">
        <v>56.76</v>
      </c>
      <c r="AC69" s="1" t="s">
        <v>79</v>
      </c>
      <c r="AD69" s="5">
        <v>0.07357859531772593</v>
      </c>
      <c r="AE69" s="4">
        <v>34.94</v>
      </c>
      <c r="AF69" s="1" t="s">
        <v>78</v>
      </c>
      <c r="AG69" s="5">
        <v>-0.05555555555555547</v>
      </c>
      <c r="AH69" s="4">
        <v>61.95</v>
      </c>
    </row>
    <row r="70" spans="1:34" ht="12.75">
      <c r="A70" s="1">
        <v>8</v>
      </c>
      <c r="B70" s="1" t="s">
        <v>79</v>
      </c>
      <c r="C70" s="5">
        <v>0.15882352941176459</v>
      </c>
      <c r="D70" s="4">
        <v>13.36</v>
      </c>
      <c r="E70" s="1" t="s">
        <v>76</v>
      </c>
      <c r="F70" s="5">
        <v>-0.4877049180327869</v>
      </c>
      <c r="G70" s="4">
        <v>27.95</v>
      </c>
      <c r="H70" s="1" t="s">
        <v>70</v>
      </c>
      <c r="I70" s="5">
        <v>0.3644067796610171</v>
      </c>
      <c r="J70" s="4">
        <v>17.89</v>
      </c>
      <c r="K70" s="1" t="s">
        <v>70</v>
      </c>
      <c r="L70" s="5">
        <v>-0.2298136645962734</v>
      </c>
      <c r="M70" s="4">
        <v>20.6</v>
      </c>
      <c r="N70" s="1" t="s">
        <v>81</v>
      </c>
      <c r="O70" s="5">
        <v>2.8493827160493828</v>
      </c>
      <c r="P70" s="4">
        <v>38.51</v>
      </c>
      <c r="Q70" s="1" t="s">
        <v>82</v>
      </c>
      <c r="R70" s="5">
        <v>-0.12761904761904763</v>
      </c>
      <c r="S70" s="4">
        <v>54.58</v>
      </c>
      <c r="T70" s="1" t="s">
        <v>82</v>
      </c>
      <c r="U70" s="5">
        <v>-0.30567685589519644</v>
      </c>
      <c r="V70" s="4">
        <v>37.94</v>
      </c>
      <c r="W70" s="1" t="s">
        <v>79</v>
      </c>
      <c r="X70" s="5">
        <v>-0.02357207615593826</v>
      </c>
      <c r="Y70" s="4">
        <v>31.68</v>
      </c>
      <c r="Z70" s="1" t="s">
        <v>79</v>
      </c>
      <c r="AA70" s="5">
        <v>0.11049210770659235</v>
      </c>
      <c r="AB70" s="4">
        <v>33.89</v>
      </c>
      <c r="AC70" s="1" t="s">
        <v>76</v>
      </c>
      <c r="AD70" s="5">
        <v>-0.8770438194898627</v>
      </c>
      <c r="AE70" s="4">
        <v>34.71</v>
      </c>
      <c r="AF70" s="1" t="s">
        <v>79</v>
      </c>
      <c r="AG70" s="5">
        <v>0.3419003115264798</v>
      </c>
      <c r="AH70" s="4">
        <v>45.12</v>
      </c>
    </row>
    <row r="71" spans="1:34" ht="12.75">
      <c r="A71" s="1">
        <v>9</v>
      </c>
      <c r="B71" s="1" t="s">
        <v>71</v>
      </c>
      <c r="C71" s="5">
        <v>-0.15625</v>
      </c>
      <c r="D71" s="4">
        <v>11.91</v>
      </c>
      <c r="E71" s="1" t="s">
        <v>79</v>
      </c>
      <c r="F71" s="5">
        <v>0.4974619289340103</v>
      </c>
      <c r="G71" s="4">
        <v>20.01</v>
      </c>
      <c r="H71" s="1" t="s">
        <v>76</v>
      </c>
      <c r="I71" s="5">
        <v>-0.3866666666666667</v>
      </c>
      <c r="J71" s="4">
        <v>17.12</v>
      </c>
      <c r="K71" s="1" t="s">
        <v>82</v>
      </c>
      <c r="L71" s="5">
        <v>-0.3241590214067278</v>
      </c>
      <c r="M71" s="4">
        <v>15.69</v>
      </c>
      <c r="N71" s="1" t="s">
        <v>82</v>
      </c>
      <c r="O71" s="5">
        <v>1.3755656108597285</v>
      </c>
      <c r="P71" s="4">
        <v>37.2</v>
      </c>
      <c r="Q71" s="1" t="s">
        <v>79</v>
      </c>
      <c r="R71" s="5">
        <v>0.4831309041835359</v>
      </c>
      <c r="S71" s="4">
        <v>34.62</v>
      </c>
      <c r="T71" s="1" t="s">
        <v>79</v>
      </c>
      <c r="U71" s="5">
        <v>0.0036396724294813776</v>
      </c>
      <c r="V71" s="4">
        <v>33.6</v>
      </c>
      <c r="W71" s="1" t="s">
        <v>80</v>
      </c>
      <c r="X71" s="5">
        <v>-0.30573248407643316</v>
      </c>
      <c r="Y71" s="4">
        <v>29.38</v>
      </c>
      <c r="Z71" s="1" t="s">
        <v>80</v>
      </c>
      <c r="AA71" s="5">
        <v>0.09567496723460023</v>
      </c>
      <c r="AB71" s="4">
        <v>32.17</v>
      </c>
      <c r="AC71" s="1" t="s">
        <v>80</v>
      </c>
      <c r="AD71" s="5">
        <v>0.037081339712918826</v>
      </c>
      <c r="AE71" s="4">
        <v>33.39</v>
      </c>
      <c r="AF71" s="1" t="s">
        <v>80</v>
      </c>
      <c r="AG71" s="5">
        <v>0.22376009227220295</v>
      </c>
      <c r="AH71" s="4">
        <v>40.85</v>
      </c>
    </row>
    <row r="72" spans="1:34" ht="12.75">
      <c r="A72" s="1">
        <v>10</v>
      </c>
      <c r="B72" s="1" t="s">
        <v>78</v>
      </c>
      <c r="C72" s="5">
        <v>0</v>
      </c>
      <c r="D72" s="4">
        <v>10.79</v>
      </c>
      <c r="E72" s="1" t="s">
        <v>84</v>
      </c>
      <c r="F72" s="5">
        <v>0.33668341708542737</v>
      </c>
      <c r="G72" s="4">
        <v>12.77</v>
      </c>
      <c r="H72" s="1" t="s">
        <v>61</v>
      </c>
      <c r="I72" s="5">
        <v>-0.5262337662337662</v>
      </c>
      <c r="J72" s="4">
        <v>15.11</v>
      </c>
      <c r="K72" s="1" t="s">
        <v>79</v>
      </c>
      <c r="L72" s="5">
        <v>0.2852852852852854</v>
      </c>
      <c r="M72" s="4">
        <v>13.52</v>
      </c>
      <c r="N72" s="1" t="s">
        <v>84</v>
      </c>
      <c r="O72" s="5">
        <v>0.8903846153846153</v>
      </c>
      <c r="P72" s="4">
        <v>29.18</v>
      </c>
      <c r="Q72" s="1" t="s">
        <v>86</v>
      </c>
      <c r="R72" s="5">
        <v>0.17703349282296665</v>
      </c>
      <c r="S72" s="4">
        <v>32.38</v>
      </c>
      <c r="T72" s="1" t="s">
        <v>81</v>
      </c>
      <c r="U72" s="5">
        <v>-0.5191752577319588</v>
      </c>
      <c r="V72" s="4">
        <v>28.53</v>
      </c>
      <c r="W72" s="1" t="s">
        <v>81</v>
      </c>
      <c r="X72" s="5">
        <v>-0.2735849056603773</v>
      </c>
      <c r="Y72" s="4">
        <v>20.43</v>
      </c>
      <c r="Z72" s="1" t="s">
        <v>82</v>
      </c>
      <c r="AA72" s="5">
        <v>-0.3697270471464019</v>
      </c>
      <c r="AB72" s="4">
        <v>30.27</v>
      </c>
      <c r="AC72" s="1" t="s">
        <v>84</v>
      </c>
      <c r="AD72" s="5">
        <v>-0.059859154929577496</v>
      </c>
      <c r="AE72" s="4">
        <v>22.23</v>
      </c>
      <c r="AF72" s="1" t="s">
        <v>81</v>
      </c>
      <c r="AG72" s="5">
        <v>0.3717647058823528</v>
      </c>
      <c r="AH72" s="4">
        <v>27.27</v>
      </c>
    </row>
    <row r="73" spans="1:34" ht="12.75">
      <c r="A73" s="1">
        <v>11</v>
      </c>
      <c r="B73" s="1" t="s">
        <v>84</v>
      </c>
      <c r="C73" s="5">
        <v>0.1637426900584793</v>
      </c>
      <c r="D73" s="4">
        <v>9.55</v>
      </c>
      <c r="E73" s="1" t="s">
        <v>78</v>
      </c>
      <c r="F73" s="5">
        <v>0</v>
      </c>
      <c r="G73" s="4">
        <v>10.79</v>
      </c>
      <c r="H73" s="1" t="s">
        <v>78</v>
      </c>
      <c r="I73" s="5">
        <v>0</v>
      </c>
      <c r="J73" s="4">
        <v>10.79</v>
      </c>
      <c r="K73" s="1" t="s">
        <v>84</v>
      </c>
      <c r="L73" s="5">
        <v>0.3793103448275861</v>
      </c>
      <c r="M73" s="4">
        <v>12.47</v>
      </c>
      <c r="N73" s="1" t="s">
        <v>86</v>
      </c>
      <c r="O73" s="5">
        <v>0.11764705882352944</v>
      </c>
      <c r="P73" s="4">
        <v>27.55</v>
      </c>
      <c r="Q73" s="1" t="s">
        <v>83</v>
      </c>
      <c r="R73" s="5">
        <v>0.37578616352201255</v>
      </c>
      <c r="S73" s="4">
        <v>23.52</v>
      </c>
      <c r="T73" s="1" t="s">
        <v>83</v>
      </c>
      <c r="U73" s="5">
        <v>-0.11485714285714288</v>
      </c>
      <c r="V73" s="4">
        <v>20.5</v>
      </c>
      <c r="W73" s="1" t="s">
        <v>83</v>
      </c>
      <c r="X73" s="5">
        <v>-0.18076178179470626</v>
      </c>
      <c r="Y73" s="4">
        <v>16.46</v>
      </c>
      <c r="Z73" s="1" t="s">
        <v>81</v>
      </c>
      <c r="AA73" s="5">
        <v>0.2136953955135772</v>
      </c>
      <c r="AB73" s="4">
        <v>24.3</v>
      </c>
      <c r="AC73" s="1" t="s">
        <v>82</v>
      </c>
      <c r="AD73" s="5">
        <v>-0.30708661417322825</v>
      </c>
      <c r="AE73" s="4">
        <v>20.99</v>
      </c>
      <c r="AF73" s="1" t="s">
        <v>82</v>
      </c>
      <c r="AG73" s="5">
        <v>0.2102272727272727</v>
      </c>
      <c r="AH73" s="4">
        <v>25.43</v>
      </c>
    </row>
    <row r="74" spans="1:34" ht="12.75">
      <c r="A74" s="1">
        <v>12</v>
      </c>
      <c r="B74" s="1" t="s">
        <v>83</v>
      </c>
      <c r="C74" s="5">
        <v>-0.044657097288676284</v>
      </c>
      <c r="D74" s="4">
        <v>9.3</v>
      </c>
      <c r="E74" s="1" t="s">
        <v>83</v>
      </c>
      <c r="F74" s="5">
        <v>0.06343906510851416</v>
      </c>
      <c r="G74" s="4">
        <v>9.77</v>
      </c>
      <c r="H74" s="1" t="s">
        <v>79</v>
      </c>
      <c r="I74" s="5">
        <v>-0.43559322033898307</v>
      </c>
      <c r="J74" s="4">
        <v>10.76</v>
      </c>
      <c r="K74" s="1" t="s">
        <v>61</v>
      </c>
      <c r="L74" s="5">
        <v>-0.17543859649122806</v>
      </c>
      <c r="M74" s="4">
        <v>12.46</v>
      </c>
      <c r="N74" s="1" t="s">
        <v>79</v>
      </c>
      <c r="O74" s="5">
        <v>0.7313084112149533</v>
      </c>
      <c r="P74" s="4">
        <v>22.99</v>
      </c>
      <c r="Q74" s="1" t="s">
        <v>77</v>
      </c>
      <c r="R74" s="5">
        <v>0.4902912621359221</v>
      </c>
      <c r="S74" s="4">
        <v>22.46</v>
      </c>
      <c r="T74" s="1" t="s">
        <v>86</v>
      </c>
      <c r="U74" s="5">
        <v>-0.4186991869918699</v>
      </c>
      <c r="V74" s="4">
        <v>18.9</v>
      </c>
      <c r="W74" s="1" t="s">
        <v>84</v>
      </c>
      <c r="X74" s="5">
        <v>-0.7432646592709984</v>
      </c>
      <c r="Y74" s="4">
        <v>13.69</v>
      </c>
      <c r="Z74" s="1" t="s">
        <v>84</v>
      </c>
      <c r="AA74" s="5">
        <v>0.7530864197530864</v>
      </c>
      <c r="AB74" s="4">
        <v>23.63</v>
      </c>
      <c r="AC74" s="1" t="s">
        <v>81</v>
      </c>
      <c r="AD74" s="5">
        <v>-0.17315175097276259</v>
      </c>
      <c r="AE74" s="4">
        <v>19.89</v>
      </c>
      <c r="AF74" s="1" t="s">
        <v>83</v>
      </c>
      <c r="AG74" s="5">
        <v>0.7525870178739418</v>
      </c>
      <c r="AH74" s="4">
        <v>22.01</v>
      </c>
    </row>
    <row r="75" spans="1:34" ht="12.75">
      <c r="A75" s="1">
        <v>13</v>
      </c>
      <c r="B75" s="1" t="s">
        <v>44</v>
      </c>
      <c r="C75" s="5">
        <v>-0.65</v>
      </c>
      <c r="D75" s="4">
        <v>9.12</v>
      </c>
      <c r="E75" s="1" t="s">
        <v>70</v>
      </c>
      <c r="F75" s="5">
        <v>0.4567901234567904</v>
      </c>
      <c r="G75" s="4">
        <v>9.26</v>
      </c>
      <c r="H75" s="1" t="s">
        <v>83</v>
      </c>
      <c r="I75" s="5">
        <v>-0.010989010989011061</v>
      </c>
      <c r="J75" s="4">
        <v>9.53</v>
      </c>
      <c r="K75" s="1" t="s">
        <v>83</v>
      </c>
      <c r="L75" s="5">
        <v>0.32698412698412693</v>
      </c>
      <c r="M75" s="4">
        <v>11.45</v>
      </c>
      <c r="N75" s="1" t="s">
        <v>83</v>
      </c>
      <c r="O75" s="5">
        <v>0.5215311004784691</v>
      </c>
      <c r="P75" s="4">
        <v>17.25</v>
      </c>
      <c r="Q75" s="1" t="s">
        <v>85</v>
      </c>
      <c r="R75" s="5">
        <v>2.5125925925925925</v>
      </c>
      <c r="S75" s="4">
        <v>17.02</v>
      </c>
      <c r="T75" s="1" t="s">
        <v>84</v>
      </c>
      <c r="U75" s="5">
        <v>0.07130730050933787</v>
      </c>
      <c r="V75" s="4">
        <v>18.13</v>
      </c>
      <c r="W75" s="1" t="s">
        <v>85</v>
      </c>
      <c r="X75" s="5">
        <v>1.3976825028968713</v>
      </c>
      <c r="Y75" s="4">
        <v>9.74</v>
      </c>
      <c r="Z75" s="1" t="s">
        <v>83</v>
      </c>
      <c r="AA75" s="5">
        <v>-0.10086682427107962</v>
      </c>
      <c r="AB75" s="4">
        <v>14.41</v>
      </c>
      <c r="AC75" s="1" t="s">
        <v>86</v>
      </c>
      <c r="AD75" s="5">
        <v>0.18823529411764706</v>
      </c>
      <c r="AE75" s="4">
        <v>13.27</v>
      </c>
      <c r="AF75" s="1" t="s">
        <v>84</v>
      </c>
      <c r="AG75" s="5">
        <v>-0.2247191011235955</v>
      </c>
      <c r="AH75" s="4">
        <v>17.2</v>
      </c>
    </row>
    <row r="76" spans="1:34" ht="12.75">
      <c r="A76" s="1">
        <v>14</v>
      </c>
      <c r="B76" s="1" t="s">
        <v>70</v>
      </c>
      <c r="C76" s="5">
        <v>-0.17346938775510212</v>
      </c>
      <c r="D76" s="4">
        <v>6.35</v>
      </c>
      <c r="E76" s="1" t="s">
        <v>44</v>
      </c>
      <c r="F76" s="5">
        <v>-0.48571428571428565</v>
      </c>
      <c r="G76" s="4">
        <v>4.68</v>
      </c>
      <c r="H76" s="1" t="s">
        <v>84</v>
      </c>
      <c r="I76" s="5">
        <v>-0.2913533834586466</v>
      </c>
      <c r="J76" s="4">
        <v>9.05</v>
      </c>
      <c r="K76" s="1" t="s">
        <v>81</v>
      </c>
      <c r="L76" s="5">
        <v>2.552631578947368</v>
      </c>
      <c r="M76" s="4">
        <v>10.01</v>
      </c>
      <c r="N76" s="1" t="s">
        <v>85</v>
      </c>
      <c r="O76" s="5">
        <v>2.409090909090909</v>
      </c>
      <c r="P76" s="4">
        <v>11.42</v>
      </c>
      <c r="Q76" s="1" t="s">
        <v>84</v>
      </c>
      <c r="R76" s="5">
        <v>-0.4008138351983723</v>
      </c>
      <c r="S76" s="4">
        <v>16.95</v>
      </c>
      <c r="T76" s="1" t="s">
        <v>85</v>
      </c>
      <c r="U76" s="5">
        <v>-0.39336426261774216</v>
      </c>
      <c r="V76" s="4">
        <v>10.33</v>
      </c>
      <c r="W76" s="1" t="s">
        <v>86</v>
      </c>
      <c r="X76" s="5">
        <v>-0.4895104895104896</v>
      </c>
      <c r="Y76" s="4">
        <v>9.65</v>
      </c>
      <c r="Z76" s="1" t="s">
        <v>85</v>
      </c>
      <c r="AA76" s="5">
        <v>-0.008215735549971015</v>
      </c>
      <c r="AB76" s="4">
        <v>12.39</v>
      </c>
      <c r="AC76" s="1" t="s">
        <v>83</v>
      </c>
      <c r="AD76" s="5">
        <v>-0.06836108676599473</v>
      </c>
      <c r="AE76" s="4">
        <v>12.96</v>
      </c>
      <c r="AF76" s="1" t="s">
        <v>85</v>
      </c>
      <c r="AG76" s="5">
        <v>0.5356644981412642</v>
      </c>
      <c r="AH76" s="4">
        <v>15.99</v>
      </c>
    </row>
    <row r="77" spans="1:34" ht="12.75">
      <c r="A77" s="1">
        <v>15</v>
      </c>
      <c r="B77" s="1" t="s">
        <v>81</v>
      </c>
      <c r="C77" s="5">
        <v>0.06504065040650397</v>
      </c>
      <c r="D77" s="4">
        <v>3.25</v>
      </c>
      <c r="E77" s="1" t="s">
        <v>81</v>
      </c>
      <c r="F77" s="5">
        <v>-0.09923664122137399</v>
      </c>
      <c r="G77" s="4">
        <v>2.92</v>
      </c>
      <c r="H77" s="1" t="s">
        <v>81</v>
      </c>
      <c r="I77" s="5">
        <v>-0.03389830508474578</v>
      </c>
      <c r="J77" s="4">
        <v>2.81</v>
      </c>
      <c r="K77" s="1" t="s">
        <v>85</v>
      </c>
      <c r="L77" s="5">
        <v>-0.690625</v>
      </c>
      <c r="M77" s="4">
        <v>4.87</v>
      </c>
      <c r="N77" s="1" t="s">
        <v>61</v>
      </c>
      <c r="O77" s="5">
        <v>-0.4481382978723405</v>
      </c>
      <c r="P77" s="4">
        <v>6.88</v>
      </c>
      <c r="Q77" s="1" t="s">
        <v>61</v>
      </c>
      <c r="R77" s="5">
        <v>0.146987951807229</v>
      </c>
      <c r="S77" s="4">
        <v>7.89</v>
      </c>
      <c r="T77" s="1" t="s">
        <v>61</v>
      </c>
      <c r="U77" s="5">
        <v>-0.044117647058823595</v>
      </c>
      <c r="V77" s="4">
        <v>7.54</v>
      </c>
      <c r="W77" s="1" t="s">
        <v>61</v>
      </c>
      <c r="X77" s="5">
        <v>0</v>
      </c>
      <c r="Y77" s="4">
        <v>7.54</v>
      </c>
      <c r="Z77" s="1" t="s">
        <v>86</v>
      </c>
      <c r="AA77" s="5">
        <v>0.1643835616438356</v>
      </c>
      <c r="AB77" s="4">
        <v>11.26</v>
      </c>
      <c r="AC77" s="1" t="s">
        <v>85</v>
      </c>
      <c r="AD77" s="5">
        <v>-0.16109540980411263</v>
      </c>
      <c r="AE77" s="4">
        <v>10.41</v>
      </c>
      <c r="AF77" s="1" t="s">
        <v>86</v>
      </c>
      <c r="AG77" s="5">
        <v>0.08910891089108919</v>
      </c>
      <c r="AH77" s="4">
        <v>14.47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02"/>
  <sheetViews>
    <sheetView workbookViewId="0" topLeftCell="E598">
      <pane ySplit="3570" topLeftCell="BM34" activePane="bottomLeft" state="split"/>
      <selection pane="topLeft" activeCell="C601" sqref="C601"/>
      <selection pane="bottomLeft" activeCell="E52" sqref="E52"/>
    </sheetView>
  </sheetViews>
  <sheetFormatPr defaultColWidth="9.140625" defaultRowHeight="12.75"/>
  <sheetData>
    <row r="1" spans="1:37" ht="12.75">
      <c r="A1" s="1">
        <v>2003</v>
      </c>
      <c r="B1" s="1">
        <v>2003</v>
      </c>
      <c r="C1" s="1">
        <v>2003</v>
      </c>
      <c r="D1" s="1">
        <v>2003</v>
      </c>
      <c r="E1" t="s">
        <v>109</v>
      </c>
      <c r="T1" s="1"/>
      <c r="U1" s="1"/>
      <c r="W1" s="1"/>
      <c r="X1" s="1"/>
      <c r="Z1" s="1"/>
      <c r="AA1" s="1"/>
      <c r="AB1" s="1"/>
      <c r="AC1" s="1" t="s">
        <v>99</v>
      </c>
      <c r="AE1" s="1"/>
      <c r="AF1" s="1"/>
      <c r="AH1" s="1"/>
      <c r="AI1" s="1"/>
      <c r="AK1" s="1"/>
    </row>
    <row r="2" spans="1:37" ht="12.75">
      <c r="A2" s="1"/>
      <c r="B2" s="36" t="s">
        <v>105</v>
      </c>
      <c r="C2" s="36" t="s">
        <v>106</v>
      </c>
      <c r="D2" t="s">
        <v>107</v>
      </c>
      <c r="E2" s="36" t="s">
        <v>105</v>
      </c>
      <c r="F2" s="36" t="s">
        <v>106</v>
      </c>
      <c r="G2" t="s">
        <v>107</v>
      </c>
      <c r="S2" s="3" t="s">
        <v>1</v>
      </c>
      <c r="T2" s="3" t="s">
        <v>1</v>
      </c>
      <c r="U2" s="1" t="s">
        <v>108</v>
      </c>
      <c r="V2" s="3" t="s">
        <v>6</v>
      </c>
      <c r="W2" s="3" t="s">
        <v>6</v>
      </c>
      <c r="X2" s="1" t="s">
        <v>0</v>
      </c>
      <c r="Y2" s="3" t="s">
        <v>7</v>
      </c>
      <c r="Z2" s="3" t="s">
        <v>7</v>
      </c>
      <c r="AA2" s="1" t="s">
        <v>0</v>
      </c>
      <c r="AB2" s="1"/>
      <c r="AC2" s="1"/>
      <c r="AD2" s="3" t="s">
        <v>8</v>
      </c>
      <c r="AE2" s="3" t="s">
        <v>8</v>
      </c>
      <c r="AF2" s="1" t="s">
        <v>0</v>
      </c>
      <c r="AG2" s="3" t="s">
        <v>9</v>
      </c>
      <c r="AH2" s="3" t="s">
        <v>9</v>
      </c>
      <c r="AI2" s="1" t="s">
        <v>0</v>
      </c>
      <c r="AJ2" s="3" t="s">
        <v>10</v>
      </c>
      <c r="AK2" s="3" t="s">
        <v>10</v>
      </c>
    </row>
    <row r="3" spans="1:35" ht="12.75">
      <c r="A3" s="1" t="s">
        <v>12</v>
      </c>
      <c r="B3" s="5">
        <v>0.45787672063820384</v>
      </c>
      <c r="C3" s="4">
        <v>57686.55</v>
      </c>
      <c r="D3">
        <f>LN(C3)</f>
        <v>10.962779323070604</v>
      </c>
      <c r="E3">
        <v>0.202482540025835</v>
      </c>
      <c r="R3" s="3" t="s">
        <v>1</v>
      </c>
      <c r="S3" s="5">
        <v>0.8714902807775375</v>
      </c>
      <c r="T3" s="4">
        <v>10626.09</v>
      </c>
      <c r="U3" s="1">
        <f>LN(T3)</f>
        <v>9.271067576766098</v>
      </c>
      <c r="V3" s="5">
        <v>0.5351837405332598</v>
      </c>
      <c r="W3" s="4">
        <v>39644.66</v>
      </c>
      <c r="X3" s="1" t="s">
        <v>12</v>
      </c>
      <c r="AA3" s="1" t="s">
        <v>84</v>
      </c>
      <c r="AB3" s="34">
        <f aca="true" t="shared" si="0" ref="AB3:AB34">AC3-S78</f>
        <v>0</v>
      </c>
      <c r="AC3" s="5">
        <v>-0.7432646592709984</v>
      </c>
      <c r="AF3" s="1" t="s">
        <v>12</v>
      </c>
      <c r="AI3" s="1" t="s">
        <v>12</v>
      </c>
    </row>
    <row r="4" spans="1:35" ht="12.75">
      <c r="A4" s="1" t="s">
        <v>13</v>
      </c>
      <c r="B4" s="5">
        <v>0.4864468864468865</v>
      </c>
      <c r="C4" s="4">
        <v>44775.26</v>
      </c>
      <c r="D4">
        <f aca="true" t="shared" si="1" ref="D4:D67">LN(C4)</f>
        <v>10.70941103372389</v>
      </c>
      <c r="E4">
        <v>0.19484071356357635</v>
      </c>
      <c r="S4" s="5">
        <v>0.6894776216605738</v>
      </c>
      <c r="T4" s="4">
        <v>10390.15</v>
      </c>
      <c r="U4" s="1">
        <f aca="true" t="shared" si="2" ref="U4:U67">LN(T4)</f>
        <v>9.248613520947675</v>
      </c>
      <c r="V4" s="5">
        <v>0.3639316239316239</v>
      </c>
      <c r="W4" s="4">
        <v>27316</v>
      </c>
      <c r="X4" s="1" t="s">
        <v>13</v>
      </c>
      <c r="AA4" s="1" t="s">
        <v>57</v>
      </c>
      <c r="AB4" s="34">
        <f t="shared" si="0"/>
        <v>0</v>
      </c>
      <c r="AC4" s="5">
        <v>-0.5906515580736544</v>
      </c>
      <c r="AF4" s="1" t="s">
        <v>13</v>
      </c>
      <c r="AI4" s="1" t="s">
        <v>13</v>
      </c>
    </row>
    <row r="5" spans="1:35" ht="12.75">
      <c r="A5" s="1" t="s">
        <v>14</v>
      </c>
      <c r="B5" s="5">
        <v>0.23928873835732412</v>
      </c>
      <c r="C5" s="4">
        <v>34994.58</v>
      </c>
      <c r="D5">
        <f t="shared" si="1"/>
        <v>10.462948471337087</v>
      </c>
      <c r="E5">
        <v>0.22586136808664303</v>
      </c>
      <c r="S5" s="5">
        <v>0.652027027027027</v>
      </c>
      <c r="T5" s="4">
        <v>8023.5</v>
      </c>
      <c r="U5" s="1">
        <f t="shared" si="2"/>
        <v>8.990130014639414</v>
      </c>
      <c r="V5" s="5">
        <v>0.41600723490843294</v>
      </c>
      <c r="W5" s="4">
        <v>21576.8</v>
      </c>
      <c r="X5" s="1" t="s">
        <v>14</v>
      </c>
      <c r="AA5" s="1" t="s">
        <v>86</v>
      </c>
      <c r="AB5" s="34">
        <f t="shared" si="0"/>
        <v>0</v>
      </c>
      <c r="AC5" s="5">
        <v>-0.4895104895104896</v>
      </c>
      <c r="AF5" s="1" t="s">
        <v>14</v>
      </c>
      <c r="AI5" s="1" t="s">
        <v>14</v>
      </c>
    </row>
    <row r="6" spans="1:35" ht="12.75">
      <c r="A6" s="1" t="s">
        <v>15</v>
      </c>
      <c r="B6" s="5">
        <v>0.2512452679816697</v>
      </c>
      <c r="C6" s="4">
        <v>18874.54</v>
      </c>
      <c r="D6">
        <f t="shared" si="1"/>
        <v>9.845569202959323</v>
      </c>
      <c r="E6">
        <v>0.12167012519816955</v>
      </c>
      <c r="S6" s="5">
        <v>0.614576033637001</v>
      </c>
      <c r="T6" s="4">
        <v>5391.11</v>
      </c>
      <c r="U6" s="1">
        <f t="shared" si="2"/>
        <v>8.592506579621169</v>
      </c>
      <c r="V6" s="5">
        <v>0.14205344585091417</v>
      </c>
      <c r="W6" s="4">
        <v>19836.96</v>
      </c>
      <c r="X6" s="1" t="s">
        <v>15</v>
      </c>
      <c r="AA6" s="1" t="s">
        <v>67</v>
      </c>
      <c r="AB6" s="34">
        <f t="shared" si="0"/>
        <v>0</v>
      </c>
      <c r="AC6" s="5">
        <v>-0.40893470790378017</v>
      </c>
      <c r="AF6" s="1" t="s">
        <v>15</v>
      </c>
      <c r="AI6" s="1" t="s">
        <v>15</v>
      </c>
    </row>
    <row r="7" spans="1:35" ht="12.75">
      <c r="A7" s="1" t="s">
        <v>16</v>
      </c>
      <c r="B7" s="5">
        <v>0.430109090909091</v>
      </c>
      <c r="C7" s="4">
        <v>16145.96</v>
      </c>
      <c r="D7">
        <f t="shared" si="1"/>
        <v>9.689425142558111</v>
      </c>
      <c r="E7">
        <v>0.12176239064543593</v>
      </c>
      <c r="H7">
        <v>2003</v>
      </c>
      <c r="S7" s="5">
        <v>0.5913853317811406</v>
      </c>
      <c r="T7" s="4">
        <v>4481.86</v>
      </c>
      <c r="U7" s="1">
        <f t="shared" si="2"/>
        <v>8.407793417817684</v>
      </c>
      <c r="V7" s="5">
        <v>0.35741017964071853</v>
      </c>
      <c r="W7" s="4">
        <v>14385.9</v>
      </c>
      <c r="X7" s="1" t="s">
        <v>16</v>
      </c>
      <c r="AA7" s="1" t="s">
        <v>59</v>
      </c>
      <c r="AB7" s="34">
        <f t="shared" si="0"/>
        <v>0</v>
      </c>
      <c r="AC7" s="5">
        <v>-0.402124833997344</v>
      </c>
      <c r="AF7" s="1" t="s">
        <v>16</v>
      </c>
      <c r="AI7" s="1" t="s">
        <v>17</v>
      </c>
    </row>
    <row r="8" spans="1:35" ht="12.75">
      <c r="A8" s="1" t="s">
        <v>17</v>
      </c>
      <c r="B8" s="5">
        <v>0.21728937728937714</v>
      </c>
      <c r="C8" s="4">
        <v>14127.27</v>
      </c>
      <c r="D8">
        <f t="shared" si="1"/>
        <v>9.555862251067103</v>
      </c>
      <c r="E8">
        <v>0.17368633118601884</v>
      </c>
      <c r="S8" s="5">
        <v>0.41335044929396636</v>
      </c>
      <c r="T8" s="4">
        <v>4394.08</v>
      </c>
      <c r="U8" s="1">
        <f t="shared" si="2"/>
        <v>8.388013459424242</v>
      </c>
      <c r="V8" s="5">
        <v>0.9675161019322318</v>
      </c>
      <c r="W8" s="4">
        <v>13859.64</v>
      </c>
      <c r="X8" s="1" t="s">
        <v>17</v>
      </c>
      <c r="AA8" s="1" t="s">
        <v>78</v>
      </c>
      <c r="AB8" s="34">
        <f t="shared" si="0"/>
        <v>0</v>
      </c>
      <c r="AC8" s="5">
        <v>-0.32930513595166166</v>
      </c>
      <c r="AF8" s="1" t="s">
        <v>17</v>
      </c>
      <c r="AI8" s="1" t="s">
        <v>16</v>
      </c>
    </row>
    <row r="9" spans="1:35" ht="12.75">
      <c r="A9" s="1" t="s">
        <v>18</v>
      </c>
      <c r="B9" s="5">
        <v>0.2525458248472505</v>
      </c>
      <c r="C9" s="4">
        <v>10755.39</v>
      </c>
      <c r="D9">
        <f t="shared" si="1"/>
        <v>9.283162303247998</v>
      </c>
      <c r="E9">
        <v>0.21000039857325414</v>
      </c>
      <c r="S9" s="5">
        <v>0.5499669093315684</v>
      </c>
      <c r="T9" s="4">
        <v>2780.82</v>
      </c>
      <c r="U9" s="1">
        <f t="shared" si="2"/>
        <v>7.930501127220123</v>
      </c>
      <c r="V9" s="5">
        <v>0.1880269814502531</v>
      </c>
      <c r="W9" s="4">
        <v>13648.98</v>
      </c>
      <c r="X9" s="1" t="s">
        <v>19</v>
      </c>
      <c r="AA9" s="1" t="s">
        <v>75</v>
      </c>
      <c r="AB9" s="34">
        <f t="shared" si="0"/>
        <v>0</v>
      </c>
      <c r="AC9" s="5">
        <v>-0.3148148148148149</v>
      </c>
      <c r="AF9" s="1" t="s">
        <v>21</v>
      </c>
      <c r="AI9" s="1" t="s">
        <v>18</v>
      </c>
    </row>
    <row r="10" spans="1:35" ht="12.75">
      <c r="A10" s="1" t="s">
        <v>19</v>
      </c>
      <c r="B10" s="5">
        <v>0.045862972669412194</v>
      </c>
      <c r="C10" s="4">
        <v>8306.23</v>
      </c>
      <c r="D10">
        <f t="shared" si="1"/>
        <v>9.024761114633224</v>
      </c>
      <c r="E10">
        <v>0.1937364216233204</v>
      </c>
      <c r="S10" s="5">
        <v>0.20583190394511153</v>
      </c>
      <c r="T10" s="4">
        <v>2149.67</v>
      </c>
      <c r="U10" s="1">
        <f t="shared" si="2"/>
        <v>7.67306962096907</v>
      </c>
      <c r="V10" s="5">
        <v>0.02522068095838592</v>
      </c>
      <c r="W10" s="4">
        <v>7123.75</v>
      </c>
      <c r="X10" s="1" t="s">
        <v>21</v>
      </c>
      <c r="AA10" s="1" t="s">
        <v>69</v>
      </c>
      <c r="AB10" s="34">
        <f t="shared" si="0"/>
        <v>0</v>
      </c>
      <c r="AC10" s="5">
        <v>-0.3142201834862386</v>
      </c>
      <c r="AF10" s="1" t="s">
        <v>19</v>
      </c>
      <c r="AI10" s="1" t="s">
        <v>19</v>
      </c>
    </row>
    <row r="11" spans="1:35" ht="12.75">
      <c r="A11" s="1" t="s">
        <v>20</v>
      </c>
      <c r="B11" s="5">
        <v>0.6279409378549408</v>
      </c>
      <c r="C11" s="4">
        <v>7358.3</v>
      </c>
      <c r="D11">
        <f t="shared" si="1"/>
        <v>8.903584206782465</v>
      </c>
      <c r="E11">
        <v>0.19747293476638084</v>
      </c>
      <c r="S11" s="5">
        <v>0.10076530612244894</v>
      </c>
      <c r="T11" s="4">
        <v>1950.31</v>
      </c>
      <c r="U11" s="1">
        <f t="shared" si="2"/>
        <v>7.575743613281682</v>
      </c>
      <c r="V11" s="5">
        <v>0.24598269468479583</v>
      </c>
      <c r="W11" s="4">
        <v>6885.63</v>
      </c>
      <c r="X11" s="1" t="s">
        <v>18</v>
      </c>
      <c r="AA11" s="1" t="s">
        <v>45</v>
      </c>
      <c r="AB11" s="34">
        <f t="shared" si="0"/>
        <v>0</v>
      </c>
      <c r="AC11" s="5">
        <v>-0.30916875830503465</v>
      </c>
      <c r="AF11" s="1" t="s">
        <v>18</v>
      </c>
      <c r="AI11" s="1" t="s">
        <v>22</v>
      </c>
    </row>
    <row r="12" spans="1:35" ht="12.75">
      <c r="A12" s="1" t="s">
        <v>21</v>
      </c>
      <c r="B12" s="5">
        <v>0.3951497860199715</v>
      </c>
      <c r="C12" s="4">
        <v>6596.13</v>
      </c>
      <c r="D12">
        <f t="shared" si="1"/>
        <v>8.794238392399764</v>
      </c>
      <c r="E12">
        <v>0.020303425523317875</v>
      </c>
      <c r="S12" s="5">
        <v>0.461079723791588</v>
      </c>
      <c r="T12" s="4">
        <v>1906.27</v>
      </c>
      <c r="U12" s="1">
        <f t="shared" si="2"/>
        <v>7.552903732103962</v>
      </c>
      <c r="V12" s="5">
        <v>0.9763694951664879</v>
      </c>
      <c r="W12" s="4">
        <v>5004.52</v>
      </c>
      <c r="X12" s="1" t="s">
        <v>26</v>
      </c>
      <c r="AA12" s="1" t="s">
        <v>80</v>
      </c>
      <c r="AB12" s="34">
        <f t="shared" si="0"/>
        <v>0</v>
      </c>
      <c r="AC12" s="5">
        <v>-0.30573248407643316</v>
      </c>
      <c r="AF12" s="1" t="s">
        <v>22</v>
      </c>
      <c r="AI12" s="1" t="s">
        <v>21</v>
      </c>
    </row>
    <row r="13" spans="1:35" ht="12.75">
      <c r="A13" s="1" t="s">
        <v>22</v>
      </c>
      <c r="B13" s="5">
        <v>0.0635094442923625</v>
      </c>
      <c r="C13" s="4">
        <v>6535.59</v>
      </c>
      <c r="D13">
        <f t="shared" si="1"/>
        <v>8.785017905074097</v>
      </c>
      <c r="E13">
        <v>0.17731792226890875</v>
      </c>
      <c r="S13" s="5">
        <v>0.5262661214218309</v>
      </c>
      <c r="T13" s="4">
        <v>1824.89</v>
      </c>
      <c r="U13" s="1">
        <f t="shared" si="2"/>
        <v>7.50927499022744</v>
      </c>
      <c r="V13" s="5">
        <v>1.82083235363273</v>
      </c>
      <c r="W13" s="4">
        <v>4614.01</v>
      </c>
      <c r="X13" s="1" t="s">
        <v>22</v>
      </c>
      <c r="AA13" s="1" t="s">
        <v>29</v>
      </c>
      <c r="AB13" s="34">
        <f t="shared" si="0"/>
        <v>0</v>
      </c>
      <c r="AC13" s="5">
        <v>-0.29679282252242967</v>
      </c>
      <c r="AF13" s="1" t="s">
        <v>26</v>
      </c>
      <c r="AI13" s="1" t="s">
        <v>20</v>
      </c>
    </row>
    <row r="14" spans="1:35" ht="12.75">
      <c r="A14" s="1" t="s">
        <v>23</v>
      </c>
      <c r="B14" s="5">
        <v>0.2039555006180469</v>
      </c>
      <c r="C14" s="4">
        <v>5853.31</v>
      </c>
      <c r="D14">
        <f t="shared" si="1"/>
        <v>8.674762592180478</v>
      </c>
      <c r="E14">
        <v>0.14872088501496816</v>
      </c>
      <c r="S14" s="5">
        <v>1.278118609406953</v>
      </c>
      <c r="T14" s="4">
        <v>1405.82</v>
      </c>
      <c r="U14" s="1">
        <f t="shared" si="2"/>
        <v>7.248376041415395</v>
      </c>
      <c r="V14" s="5">
        <v>0.7242060477131136</v>
      </c>
      <c r="W14" s="4">
        <v>4495.48</v>
      </c>
      <c r="X14" s="1" t="s">
        <v>31</v>
      </c>
      <c r="AA14" s="1" t="s">
        <v>12</v>
      </c>
      <c r="AB14" s="34">
        <f t="shared" si="0"/>
        <v>0</v>
      </c>
      <c r="AC14" s="5">
        <v>-0.2903253961147515</v>
      </c>
      <c r="AF14" s="1" t="s">
        <v>24</v>
      </c>
      <c r="AI14" s="1" t="s">
        <v>26</v>
      </c>
    </row>
    <row r="15" spans="1:35" ht="12.75">
      <c r="A15" s="1" t="s">
        <v>24</v>
      </c>
      <c r="B15" s="5">
        <v>0.25793184488836673</v>
      </c>
      <c r="C15" s="4">
        <v>4607.65</v>
      </c>
      <c r="D15">
        <f t="shared" si="1"/>
        <v>8.435473244629899</v>
      </c>
      <c r="E15">
        <v>0.05679939524094313</v>
      </c>
      <c r="S15" s="5">
        <v>-0.010130246020260358</v>
      </c>
      <c r="T15" s="4">
        <v>1316.01</v>
      </c>
      <c r="U15" s="1">
        <f t="shared" si="2"/>
        <v>7.182359710640586</v>
      </c>
      <c r="V15" s="5">
        <v>0.46627958910227774</v>
      </c>
      <c r="W15" s="4">
        <v>3961.5</v>
      </c>
      <c r="X15" s="1" t="s">
        <v>29</v>
      </c>
      <c r="AA15" s="1" t="s">
        <v>54</v>
      </c>
      <c r="AB15" s="34">
        <f t="shared" si="0"/>
        <v>0</v>
      </c>
      <c r="AC15" s="5">
        <v>-0.2844192634560907</v>
      </c>
      <c r="AF15" s="1" t="s">
        <v>20</v>
      </c>
      <c r="AI15" s="1" t="s">
        <v>24</v>
      </c>
    </row>
    <row r="16" spans="1:35" ht="12.75">
      <c r="A16" s="1" t="s">
        <v>25</v>
      </c>
      <c r="B16" s="5">
        <v>0.28378378378378377</v>
      </c>
      <c r="C16" s="4">
        <v>4586.99</v>
      </c>
      <c r="D16">
        <f t="shared" si="1"/>
        <v>8.430979314520673</v>
      </c>
      <c r="E16">
        <v>0.3052397737362669</v>
      </c>
      <c r="S16" s="5">
        <v>1.128874388254486</v>
      </c>
      <c r="T16" s="4">
        <v>1148.8</v>
      </c>
      <c r="U16" s="1">
        <f t="shared" si="2"/>
        <v>7.04647319829396</v>
      </c>
      <c r="V16" s="5">
        <v>0.8268120590121872</v>
      </c>
      <c r="W16" s="4">
        <v>3807.7</v>
      </c>
      <c r="X16" s="1" t="s">
        <v>24</v>
      </c>
      <c r="AA16" s="1" t="s">
        <v>81</v>
      </c>
      <c r="AB16" s="34">
        <f t="shared" si="0"/>
        <v>-0.010103037602034015</v>
      </c>
      <c r="AC16" s="5">
        <v>-0.2836879432624113</v>
      </c>
      <c r="AF16" s="1" t="s">
        <v>23</v>
      </c>
      <c r="AI16" s="1" t="s">
        <v>23</v>
      </c>
    </row>
    <row r="17" spans="1:35" ht="12.75">
      <c r="A17" s="1" t="s">
        <v>26</v>
      </c>
      <c r="B17" s="5">
        <v>0.22533589251439534</v>
      </c>
      <c r="C17" s="4">
        <v>4536.67</v>
      </c>
      <c r="D17">
        <f t="shared" si="1"/>
        <v>8.419948541730989</v>
      </c>
      <c r="E17">
        <v>0.21982452619002735</v>
      </c>
      <c r="S17" s="5">
        <v>1.109467455621302</v>
      </c>
      <c r="T17" s="4">
        <v>1142.95</v>
      </c>
      <c r="U17" s="1">
        <f t="shared" si="2"/>
        <v>7.041367918306057</v>
      </c>
      <c r="V17" s="5">
        <v>0.24043775056885908</v>
      </c>
      <c r="W17" s="4">
        <v>3579.4</v>
      </c>
      <c r="X17" s="1" t="s">
        <v>35</v>
      </c>
      <c r="AA17" s="1" t="s">
        <v>53</v>
      </c>
      <c r="AB17" s="34">
        <f t="shared" si="0"/>
        <v>-0.002305173008519623</v>
      </c>
      <c r="AC17" s="5">
        <v>-0.2735849056603773</v>
      </c>
      <c r="AF17" s="1" t="s">
        <v>27</v>
      </c>
      <c r="AI17" s="1" t="s">
        <v>27</v>
      </c>
    </row>
    <row r="18" spans="1:35" ht="12.75">
      <c r="A18" s="1" t="s">
        <v>27</v>
      </c>
      <c r="B18" s="5">
        <v>0.394074074074074</v>
      </c>
      <c r="C18" s="4">
        <v>3817.78</v>
      </c>
      <c r="D18">
        <f t="shared" si="1"/>
        <v>8.24742438083398</v>
      </c>
      <c r="E18">
        <v>0.17278489924445606</v>
      </c>
      <c r="H18">
        <v>2003</v>
      </c>
      <c r="S18" s="5">
        <v>0.5505226480836236</v>
      </c>
      <c r="T18" s="4">
        <v>1040.63</v>
      </c>
      <c r="U18" s="1">
        <f t="shared" si="2"/>
        <v>6.947581577962071</v>
      </c>
      <c r="V18" s="5">
        <v>0.17028083896196233</v>
      </c>
      <c r="W18" s="4">
        <v>2825.01</v>
      </c>
      <c r="X18" s="1" t="s">
        <v>20</v>
      </c>
      <c r="AA18" s="1" t="s">
        <v>35</v>
      </c>
      <c r="AB18" s="34">
        <f t="shared" si="0"/>
        <v>-0.0024979307961258135</v>
      </c>
      <c r="AC18" s="5">
        <v>-0.2712797326518577</v>
      </c>
      <c r="AF18" s="1" t="s">
        <v>29</v>
      </c>
      <c r="AI18" s="1" t="s">
        <v>29</v>
      </c>
    </row>
    <row r="19" spans="1:35" ht="12.75">
      <c r="A19" s="1" t="s">
        <v>28</v>
      </c>
      <c r="B19" s="5">
        <v>0.49299416681700614</v>
      </c>
      <c r="C19" s="4">
        <v>3247.1</v>
      </c>
      <c r="D19">
        <f t="shared" si="1"/>
        <v>8.085517569287985</v>
      </c>
      <c r="E19">
        <v>0.27116348760382203</v>
      </c>
      <c r="S19" s="5">
        <v>0.029457364341085368</v>
      </c>
      <c r="T19" s="4">
        <v>885.24</v>
      </c>
      <c r="U19" s="1">
        <f t="shared" si="2"/>
        <v>6.785858794684211</v>
      </c>
      <c r="V19" s="5">
        <v>0.5421785421785423</v>
      </c>
      <c r="W19" s="4">
        <v>2608.71</v>
      </c>
      <c r="X19" s="1" t="s">
        <v>23</v>
      </c>
      <c r="AA19" s="1" t="s">
        <v>31</v>
      </c>
      <c r="AB19" s="34">
        <f t="shared" si="0"/>
        <v>-0.004754459218306528</v>
      </c>
      <c r="AC19" s="5">
        <v>-0.26878180185573186</v>
      </c>
      <c r="AF19" s="1" t="s">
        <v>31</v>
      </c>
      <c r="AI19" s="1" t="s">
        <v>32</v>
      </c>
    </row>
    <row r="20" spans="1:35" ht="12.75">
      <c r="A20" s="1" t="s">
        <v>29</v>
      </c>
      <c r="B20" s="5">
        <v>0.2601591361182154</v>
      </c>
      <c r="C20" s="4">
        <v>3066.29</v>
      </c>
      <c r="D20">
        <f t="shared" si="1"/>
        <v>8.028223640738323</v>
      </c>
      <c r="E20">
        <v>0.2842265868363447</v>
      </c>
      <c r="S20" s="5">
        <v>0.21179624664879348</v>
      </c>
      <c r="T20" s="4">
        <v>814.8</v>
      </c>
      <c r="U20" s="1">
        <f t="shared" si="2"/>
        <v>6.70294268435265</v>
      </c>
      <c r="V20" s="5">
        <v>0.22711864406779658</v>
      </c>
      <c r="W20" s="4">
        <v>2458.56</v>
      </c>
      <c r="X20" s="1" t="s">
        <v>27</v>
      </c>
      <c r="AA20" s="1" t="s">
        <v>64</v>
      </c>
      <c r="AB20" s="34">
        <f t="shared" si="0"/>
        <v>-0.006475592062418878</v>
      </c>
      <c r="AC20" s="5">
        <v>-0.26402734263742533</v>
      </c>
      <c r="AF20" s="1" t="s">
        <v>32</v>
      </c>
      <c r="AI20" s="1" t="s">
        <v>28</v>
      </c>
    </row>
    <row r="21" spans="1:35" ht="12.75">
      <c r="A21" s="1" t="s">
        <v>30</v>
      </c>
      <c r="B21" s="5">
        <v>0.2560307017543859</v>
      </c>
      <c r="C21" s="4">
        <v>2949.72</v>
      </c>
      <c r="D21">
        <f t="shared" si="1"/>
        <v>7.989465529574891</v>
      </c>
      <c r="E21">
        <v>0.18843529866387043</v>
      </c>
      <c r="S21" s="5">
        <v>1.536443148688047</v>
      </c>
      <c r="T21" s="4">
        <v>717.51</v>
      </c>
      <c r="U21" s="1">
        <f t="shared" si="2"/>
        <v>6.575786884818883</v>
      </c>
      <c r="V21" s="5">
        <v>0.48593350383631706</v>
      </c>
      <c r="W21" s="4">
        <v>1949.15</v>
      </c>
      <c r="X21" s="1" t="s">
        <v>32</v>
      </c>
      <c r="AA21" s="1" t="s">
        <v>15</v>
      </c>
      <c r="AB21" s="34">
        <f t="shared" si="0"/>
        <v>-0.009157991970141888</v>
      </c>
      <c r="AC21" s="5">
        <v>-0.25755175057500646</v>
      </c>
      <c r="AF21" s="1" t="s">
        <v>34</v>
      </c>
      <c r="AI21" s="1" t="s">
        <v>25</v>
      </c>
    </row>
    <row r="22" spans="1:35" ht="12.75">
      <c r="A22" s="1" t="s">
        <v>31</v>
      </c>
      <c r="B22" s="5">
        <v>0.41814033086138047</v>
      </c>
      <c r="C22" s="4">
        <v>2471.98</v>
      </c>
      <c r="D22">
        <f t="shared" si="1"/>
        <v>7.812774727929965</v>
      </c>
      <c r="E22">
        <v>0.19889293844981948</v>
      </c>
      <c r="S22" s="5">
        <v>0.8568155784650631</v>
      </c>
      <c r="T22" s="4">
        <v>695.62</v>
      </c>
      <c r="U22" s="1">
        <f t="shared" si="2"/>
        <v>6.544803534223204</v>
      </c>
      <c r="V22" s="5">
        <v>0.48876883707705443</v>
      </c>
      <c r="W22" s="4">
        <v>1650.06</v>
      </c>
      <c r="X22" s="1" t="s">
        <v>34</v>
      </c>
      <c r="AA22" s="1" t="s">
        <v>71</v>
      </c>
      <c r="AB22" s="34">
        <f t="shared" si="0"/>
        <v>-0.004880784552968365</v>
      </c>
      <c r="AC22" s="5">
        <v>-0.24839375860486457</v>
      </c>
      <c r="AF22" s="1" t="s">
        <v>35</v>
      </c>
      <c r="AI22" s="1" t="s">
        <v>31</v>
      </c>
    </row>
    <row r="23" spans="1:35" ht="12.75">
      <c r="A23" s="1" t="s">
        <v>32</v>
      </c>
      <c r="B23" s="5">
        <v>0.09923309319079698</v>
      </c>
      <c r="C23" s="4">
        <v>2459.6</v>
      </c>
      <c r="D23">
        <f t="shared" si="1"/>
        <v>7.807754014079315</v>
      </c>
      <c r="E23">
        <v>0.19508504049976993</v>
      </c>
      <c r="S23" s="5">
        <v>0.7642642642642645</v>
      </c>
      <c r="T23" s="4">
        <v>643.75</v>
      </c>
      <c r="U23" s="1">
        <f t="shared" si="2"/>
        <v>6.467310451977946</v>
      </c>
      <c r="V23" s="5">
        <v>0.5302158273381294</v>
      </c>
      <c r="W23" s="4">
        <v>1608.65</v>
      </c>
      <c r="X23" s="1" t="s">
        <v>37</v>
      </c>
      <c r="AA23" s="1" t="s">
        <v>24</v>
      </c>
      <c r="AB23" s="34">
        <f t="shared" si="0"/>
        <v>-0.011134620254715677</v>
      </c>
      <c r="AC23" s="5">
        <v>-0.2435129740518962</v>
      </c>
      <c r="AF23" s="1" t="s">
        <v>25</v>
      </c>
      <c r="AI23" s="1" t="s">
        <v>30</v>
      </c>
    </row>
    <row r="24" spans="1:35" ht="12.75">
      <c r="A24" s="1" t="s">
        <v>33</v>
      </c>
      <c r="B24" s="5">
        <v>0.4786377708978329</v>
      </c>
      <c r="C24" s="4">
        <v>2038.96</v>
      </c>
      <c r="D24">
        <f t="shared" si="1"/>
        <v>7.620195152922491</v>
      </c>
      <c r="E24">
        <v>0.13158851675411198</v>
      </c>
      <c r="S24" s="5">
        <v>0.5479041916167666</v>
      </c>
      <c r="T24" s="4">
        <v>622.8</v>
      </c>
      <c r="U24" s="1">
        <f t="shared" si="2"/>
        <v>6.434225439959843</v>
      </c>
      <c r="V24" s="5">
        <v>0.31470777135517025</v>
      </c>
      <c r="W24" s="4">
        <v>1574.64</v>
      </c>
      <c r="X24" s="1" t="s">
        <v>28</v>
      </c>
      <c r="AA24" s="1" t="s">
        <v>73</v>
      </c>
      <c r="AB24" s="34">
        <f t="shared" si="0"/>
        <v>-0.005071243358451438</v>
      </c>
      <c r="AC24" s="5">
        <v>-0.23237835379718053</v>
      </c>
      <c r="AF24" s="1" t="s">
        <v>28</v>
      </c>
      <c r="AI24" s="1" t="s">
        <v>33</v>
      </c>
    </row>
    <row r="25" spans="1:35" ht="12.75">
      <c r="A25" s="1" t="s">
        <v>34</v>
      </c>
      <c r="B25" s="5">
        <v>0.2734243949197219</v>
      </c>
      <c r="C25" s="4">
        <v>1725.67</v>
      </c>
      <c r="D25">
        <f t="shared" si="1"/>
        <v>7.453370659852556</v>
      </c>
      <c r="E25">
        <v>0.09986718965761199</v>
      </c>
      <c r="S25" s="5">
        <v>0.7986463620981386</v>
      </c>
      <c r="T25" s="4">
        <v>593.09</v>
      </c>
      <c r="U25" s="1">
        <f t="shared" si="2"/>
        <v>6.385346158139397</v>
      </c>
      <c r="V25" s="5">
        <v>-0.03287310979618674</v>
      </c>
      <c r="W25" s="4">
        <v>1400.4</v>
      </c>
      <c r="X25" s="1" t="s">
        <v>25</v>
      </c>
      <c r="AA25" s="1" t="s">
        <v>72</v>
      </c>
      <c r="AB25" s="34">
        <f t="shared" si="0"/>
        <v>-0.04280526542027896</v>
      </c>
      <c r="AC25" s="5">
        <v>-0.2273071104387291</v>
      </c>
      <c r="AF25" s="1" t="s">
        <v>37</v>
      </c>
      <c r="AI25" s="1" t="s">
        <v>34</v>
      </c>
    </row>
    <row r="26" spans="1:35" ht="12.75">
      <c r="A26" s="1" t="s">
        <v>35</v>
      </c>
      <c r="B26" s="5">
        <v>0.3259385665529009</v>
      </c>
      <c r="C26" s="4">
        <v>1567.81</v>
      </c>
      <c r="D26">
        <f t="shared" si="1"/>
        <v>7.357435020098867</v>
      </c>
      <c r="E26">
        <v>0.1931875404337522</v>
      </c>
      <c r="S26" s="5">
        <v>0.8249694002447978</v>
      </c>
      <c r="T26" s="4">
        <v>518.76</v>
      </c>
      <c r="U26" s="1">
        <f t="shared" si="2"/>
        <v>6.251441348467541</v>
      </c>
      <c r="V26" s="5">
        <v>0.31639818256918617</v>
      </c>
      <c r="W26" s="4">
        <v>1268.74</v>
      </c>
      <c r="X26" s="1" t="s">
        <v>33</v>
      </c>
      <c r="AA26" s="1" t="s">
        <v>83</v>
      </c>
      <c r="AB26" s="34">
        <f t="shared" si="0"/>
        <v>-0.0037400632237438725</v>
      </c>
      <c r="AC26" s="5">
        <v>-0.18450184501845013</v>
      </c>
      <c r="AF26" s="1" t="s">
        <v>41</v>
      </c>
      <c r="AI26" s="1" t="s">
        <v>36</v>
      </c>
    </row>
    <row r="27" spans="1:35" ht="12.75">
      <c r="A27" s="1" t="s">
        <v>36</v>
      </c>
      <c r="B27" s="5">
        <v>0.38845654993514933</v>
      </c>
      <c r="C27" s="4">
        <v>1559.47</v>
      </c>
      <c r="D27">
        <f t="shared" si="1"/>
        <v>7.352101298927911</v>
      </c>
      <c r="E27">
        <v>0.15553941953118255</v>
      </c>
      <c r="S27" s="5">
        <v>0.8792372881355932</v>
      </c>
      <c r="T27" s="4">
        <v>504.62</v>
      </c>
      <c r="U27" s="1">
        <f t="shared" si="2"/>
        <v>6.223805670776234</v>
      </c>
      <c r="V27" s="5">
        <v>0.18082191780821932</v>
      </c>
      <c r="W27" s="4">
        <v>1247.48</v>
      </c>
      <c r="X27" s="1" t="s">
        <v>45</v>
      </c>
      <c r="AA27" s="1" t="s">
        <v>60</v>
      </c>
      <c r="AB27" s="34">
        <f t="shared" si="0"/>
        <v>-0.01960068637210166</v>
      </c>
      <c r="AC27" s="5">
        <v>-0.18076178179470626</v>
      </c>
      <c r="AF27" s="1" t="s">
        <v>46</v>
      </c>
      <c r="AI27" s="1" t="s">
        <v>35</v>
      </c>
    </row>
    <row r="28" spans="1:35" ht="12.75">
      <c r="A28" s="1" t="s">
        <v>37</v>
      </c>
      <c r="B28" s="5">
        <v>0.583885772565018</v>
      </c>
      <c r="C28" s="4">
        <v>1504.16</v>
      </c>
      <c r="D28">
        <f t="shared" si="1"/>
        <v>7.315989881830241</v>
      </c>
      <c r="E28">
        <v>0.3187921082734213</v>
      </c>
      <c r="S28" s="5">
        <v>-0.14749262536873153</v>
      </c>
      <c r="T28" s="4">
        <v>488.82</v>
      </c>
      <c r="U28" s="1">
        <f t="shared" si="2"/>
        <v>6.191994323550605</v>
      </c>
      <c r="V28" s="5">
        <v>-0.24337266974516858</v>
      </c>
      <c r="W28" s="4">
        <v>1161.61</v>
      </c>
      <c r="X28" s="1" t="s">
        <v>41</v>
      </c>
      <c r="AA28" s="1" t="s">
        <v>32</v>
      </c>
      <c r="AB28" s="34">
        <f t="shared" si="0"/>
        <v>-0.00014978471069515553</v>
      </c>
      <c r="AC28" s="5">
        <v>-0.1611610954226046</v>
      </c>
      <c r="AF28" s="1" t="s">
        <v>33</v>
      </c>
      <c r="AI28" s="1" t="s">
        <v>41</v>
      </c>
    </row>
    <row r="29" spans="1:35" ht="12.75">
      <c r="A29" s="1" t="s">
        <v>38</v>
      </c>
      <c r="B29" s="5">
        <v>0.3437427443696308</v>
      </c>
      <c r="C29" s="4">
        <v>1499.3</v>
      </c>
      <c r="D29">
        <f t="shared" si="1"/>
        <v>7.312753611500858</v>
      </c>
      <c r="E29">
        <v>0.1948054007880604</v>
      </c>
      <c r="S29" s="5">
        <v>0.0016406890894173909</v>
      </c>
      <c r="T29" s="4">
        <v>450.06</v>
      </c>
      <c r="U29" s="1">
        <f t="shared" si="2"/>
        <v>6.1093809072096</v>
      </c>
      <c r="V29" s="5">
        <v>1.5329411764705885</v>
      </c>
      <c r="W29" s="4">
        <v>1017.69</v>
      </c>
      <c r="X29" s="1" t="s">
        <v>46</v>
      </c>
      <c r="AA29" s="1" t="s">
        <v>19</v>
      </c>
      <c r="AB29" s="34">
        <f t="shared" si="0"/>
        <v>-0.01772154952817817</v>
      </c>
      <c r="AC29" s="5">
        <v>-0.16101131071190944</v>
      </c>
      <c r="AF29" s="1" t="s">
        <v>30</v>
      </c>
      <c r="AI29" s="1" t="s">
        <v>44</v>
      </c>
    </row>
    <row r="30" spans="1:35" ht="12.75">
      <c r="A30" s="1" t="s">
        <v>39</v>
      </c>
      <c r="B30" s="5">
        <v>1.4929078014184398</v>
      </c>
      <c r="C30" s="4">
        <v>1484.45</v>
      </c>
      <c r="D30">
        <f t="shared" si="1"/>
        <v>7.302799612262384</v>
      </c>
      <c r="E30">
        <v>0.16029065961178857</v>
      </c>
      <c r="S30" s="5">
        <v>0.19586374695863729</v>
      </c>
      <c r="T30" s="4">
        <v>379.22</v>
      </c>
      <c r="U30" s="1">
        <f t="shared" si="2"/>
        <v>5.938116511606058</v>
      </c>
      <c r="V30" s="5">
        <v>1.2160493827160495</v>
      </c>
      <c r="W30" s="4">
        <v>988.91</v>
      </c>
      <c r="X30" s="1" t="s">
        <v>30</v>
      </c>
      <c r="AA30" s="1" t="s">
        <v>38</v>
      </c>
      <c r="AB30" s="34">
        <f t="shared" si="0"/>
        <v>-0.007881495649483261</v>
      </c>
      <c r="AC30" s="6">
        <v>-0.14950166112956798</v>
      </c>
      <c r="AF30" s="1" t="s">
        <v>36</v>
      </c>
      <c r="AI30" s="1" t="s">
        <v>38</v>
      </c>
    </row>
    <row r="31" spans="1:35" ht="12.75">
      <c r="A31" s="1" t="s">
        <v>40</v>
      </c>
      <c r="B31" s="5">
        <v>0.3222468588322249</v>
      </c>
      <c r="C31" s="4">
        <v>1426.05</v>
      </c>
      <c r="D31">
        <f t="shared" si="1"/>
        <v>7.262663663473149</v>
      </c>
      <c r="E31">
        <v>0.24963627460691895</v>
      </c>
      <c r="S31" s="5">
        <v>0.7397910731244064</v>
      </c>
      <c r="T31" s="4">
        <v>376.79</v>
      </c>
      <c r="U31" s="1">
        <f t="shared" si="2"/>
        <v>5.931688003071904</v>
      </c>
      <c r="V31" s="5">
        <v>0.4141182466870541</v>
      </c>
      <c r="W31" s="4">
        <v>972.05</v>
      </c>
      <c r="X31" s="1" t="s">
        <v>36</v>
      </c>
      <c r="AA31" s="1" t="s">
        <v>65</v>
      </c>
      <c r="AB31" s="34">
        <f t="shared" si="0"/>
        <v>-0.0021259680802830916</v>
      </c>
      <c r="AC31" s="5">
        <v>-0.14328976118373127</v>
      </c>
      <c r="AF31" s="1" t="s">
        <v>44</v>
      </c>
      <c r="AI31" s="1" t="s">
        <v>40</v>
      </c>
    </row>
    <row r="32" spans="1:35" ht="12.75">
      <c r="A32" s="1" t="s">
        <v>41</v>
      </c>
      <c r="B32" s="5">
        <v>0.18810148731408582</v>
      </c>
      <c r="C32" s="4">
        <v>1383.25</v>
      </c>
      <c r="D32">
        <f t="shared" si="1"/>
        <v>7.232191081778219</v>
      </c>
      <c r="E32">
        <v>0.10083805354911113</v>
      </c>
      <c r="S32" s="5">
        <v>0.45197464651389585</v>
      </c>
      <c r="T32" s="4">
        <v>347.45</v>
      </c>
      <c r="U32" s="1">
        <f t="shared" si="2"/>
        <v>5.8506207697603365</v>
      </c>
      <c r="V32" s="5">
        <v>0.5351379489849035</v>
      </c>
      <c r="W32" s="4">
        <v>968.72</v>
      </c>
      <c r="X32" s="1" t="s">
        <v>38</v>
      </c>
      <c r="AA32" s="1" t="s">
        <v>51</v>
      </c>
      <c r="AB32" s="34">
        <f t="shared" si="0"/>
        <v>-0.0035313776864895896</v>
      </c>
      <c r="AC32" s="5">
        <v>-0.14162016548008471</v>
      </c>
      <c r="AF32" s="1" t="s">
        <v>48</v>
      </c>
      <c r="AI32" s="1" t="s">
        <v>43</v>
      </c>
    </row>
    <row r="33" spans="1:35" ht="12.75">
      <c r="A33" s="1" t="s">
        <v>42</v>
      </c>
      <c r="B33" s="5">
        <v>0.4065495207667731</v>
      </c>
      <c r="C33" s="4">
        <v>1326.97</v>
      </c>
      <c r="D33">
        <f t="shared" si="1"/>
        <v>7.190653426691577</v>
      </c>
      <c r="E33">
        <v>0.21295738907464212</v>
      </c>
      <c r="S33" s="5">
        <v>1.8710247349823321</v>
      </c>
      <c r="T33" s="4">
        <v>319.68</v>
      </c>
      <c r="U33" s="1">
        <f t="shared" si="2"/>
        <v>5.767320495460189</v>
      </c>
      <c r="V33" s="5">
        <v>0.8691553185410914</v>
      </c>
      <c r="W33" s="4">
        <v>960.03</v>
      </c>
      <c r="X33" s="1" t="s">
        <v>39</v>
      </c>
      <c r="AA33" s="1" t="s">
        <v>41</v>
      </c>
      <c r="AB33" s="34">
        <f t="shared" si="0"/>
        <v>-0.006390896603075791</v>
      </c>
      <c r="AC33" s="5">
        <v>-0.14116379310344818</v>
      </c>
      <c r="AF33" s="1" t="s">
        <v>40</v>
      </c>
      <c r="AI33" s="1" t="s">
        <v>46</v>
      </c>
    </row>
    <row r="34" spans="1:35" ht="12.75">
      <c r="A34" s="1" t="s">
        <v>43</v>
      </c>
      <c r="B34" s="5">
        <v>0.3496712492528391</v>
      </c>
      <c r="C34" s="4">
        <v>1308.39</v>
      </c>
      <c r="D34">
        <f t="shared" si="1"/>
        <v>7.176552652712368</v>
      </c>
      <c r="E34">
        <v>0.12643092779997134</v>
      </c>
      <c r="S34" s="5">
        <v>1.4965986394557826</v>
      </c>
      <c r="T34" s="4">
        <v>316.5</v>
      </c>
      <c r="U34" s="1">
        <f t="shared" si="2"/>
        <v>5.757323241584231</v>
      </c>
      <c r="V34" s="5">
        <v>0.5925218166762212</v>
      </c>
      <c r="W34" s="4">
        <v>847.59</v>
      </c>
      <c r="X34" s="1" t="s">
        <v>43</v>
      </c>
      <c r="AA34" s="1" t="s">
        <v>74</v>
      </c>
      <c r="AB34" s="34">
        <f t="shared" si="0"/>
        <v>-0.017399132621181423</v>
      </c>
      <c r="AC34" s="5">
        <v>-0.13808878779359512</v>
      </c>
      <c r="AF34" s="1" t="s">
        <v>42</v>
      </c>
      <c r="AI34" s="1" t="s">
        <v>42</v>
      </c>
    </row>
    <row r="35" spans="1:35" ht="12.75">
      <c r="A35" s="1" t="s">
        <v>44</v>
      </c>
      <c r="B35" s="5">
        <v>0.13731825525040398</v>
      </c>
      <c r="C35" s="4">
        <v>1271.38</v>
      </c>
      <c r="D35">
        <f t="shared" si="1"/>
        <v>7.147858203688003</v>
      </c>
      <c r="E35">
        <v>0.1941312392631449</v>
      </c>
      <c r="S35" s="5">
        <v>1.1390134529147984</v>
      </c>
      <c r="T35" s="4">
        <v>281.63</v>
      </c>
      <c r="U35" s="1">
        <f t="shared" si="2"/>
        <v>5.6405941527004435</v>
      </c>
      <c r="V35" s="5">
        <v>0.0305878017320802</v>
      </c>
      <c r="W35" s="4">
        <v>841.03</v>
      </c>
      <c r="X35" s="1" t="s">
        <v>42</v>
      </c>
      <c r="AA35" s="1" t="s">
        <v>49</v>
      </c>
      <c r="AB35" s="34">
        <f aca="true" t="shared" si="3" ref="AB35:AB66">AC35-S110</f>
        <v>-0.017363989617781295</v>
      </c>
      <c r="AC35" s="5">
        <v>-0.13477289650037239</v>
      </c>
      <c r="AF35" s="1" t="s">
        <v>38</v>
      </c>
      <c r="AI35" s="1" t="s">
        <v>37</v>
      </c>
    </row>
    <row r="36" spans="1:35" ht="12.75">
      <c r="A36" s="1" t="s">
        <v>45</v>
      </c>
      <c r="B36" s="5">
        <v>0.22253324002799157</v>
      </c>
      <c r="C36" s="4">
        <v>1133.89</v>
      </c>
      <c r="D36">
        <f t="shared" si="1"/>
        <v>7.0334094778190535</v>
      </c>
      <c r="E36">
        <v>0.2766163751353117</v>
      </c>
      <c r="S36" s="5">
        <v>0.46293357515302636</v>
      </c>
      <c r="T36" s="4">
        <v>255.62</v>
      </c>
      <c r="U36" s="1">
        <f t="shared" si="2"/>
        <v>5.543691966703569</v>
      </c>
      <c r="V36" s="5">
        <v>0.23198061780738954</v>
      </c>
      <c r="W36" s="4">
        <v>774.76</v>
      </c>
      <c r="X36" s="1" t="s">
        <v>40</v>
      </c>
      <c r="AA36" s="1" t="s">
        <v>55</v>
      </c>
      <c r="AB36" s="34">
        <f t="shared" si="3"/>
        <v>-0.01871823315055987</v>
      </c>
      <c r="AC36" s="5">
        <v>-0.1206896551724137</v>
      </c>
      <c r="AF36" s="1" t="s">
        <v>43</v>
      </c>
      <c r="AI36" s="1" t="s">
        <v>45</v>
      </c>
    </row>
    <row r="37" spans="1:35" ht="12.75">
      <c r="A37" s="1" t="s">
        <v>46</v>
      </c>
      <c r="B37" s="5">
        <v>0.11242192921582239</v>
      </c>
      <c r="C37" s="4">
        <v>1088.95</v>
      </c>
      <c r="D37">
        <f t="shared" si="1"/>
        <v>6.992969208196618</v>
      </c>
      <c r="E37">
        <v>0.15547976040323053</v>
      </c>
      <c r="S37" s="5">
        <v>0.3875598086124403</v>
      </c>
      <c r="T37" s="4">
        <v>228.24</v>
      </c>
      <c r="U37" s="1">
        <f t="shared" si="2"/>
        <v>5.430397706905245</v>
      </c>
      <c r="V37" s="5">
        <v>0.3184449958643507</v>
      </c>
      <c r="W37" s="4">
        <v>675.81</v>
      </c>
      <c r="X37" s="1" t="s">
        <v>51</v>
      </c>
      <c r="AA37" s="1" t="s">
        <v>43</v>
      </c>
      <c r="AB37" s="34">
        <f t="shared" si="3"/>
        <v>-0.02246117169095352</v>
      </c>
      <c r="AC37" s="5">
        <v>-0.11740890688259109</v>
      </c>
      <c r="AF37" s="1" t="s">
        <v>39</v>
      </c>
      <c r="AI37" s="1" t="s">
        <v>47</v>
      </c>
    </row>
    <row r="38" spans="1:35" ht="12.75">
      <c r="A38" s="1" t="s">
        <v>47</v>
      </c>
      <c r="B38" s="5">
        <v>0.4152410575427683</v>
      </c>
      <c r="C38" s="4">
        <v>1001.56</v>
      </c>
      <c r="D38">
        <f t="shared" si="1"/>
        <v>6.90931406344613</v>
      </c>
      <c r="E38">
        <v>0.19046017472851862</v>
      </c>
      <c r="S38" s="5">
        <v>0.5859459459459457</v>
      </c>
      <c r="T38" s="4">
        <v>205.78</v>
      </c>
      <c r="U38" s="1">
        <f t="shared" si="2"/>
        <v>5.326807636947664</v>
      </c>
      <c r="V38" s="5">
        <v>0.2678333650370932</v>
      </c>
      <c r="W38" s="4">
        <v>673.59</v>
      </c>
      <c r="X38" s="1" t="s">
        <v>48</v>
      </c>
      <c r="AA38" s="1" t="s">
        <v>21</v>
      </c>
      <c r="AB38" s="34">
        <f t="shared" si="3"/>
        <v>-0.012862511130764753</v>
      </c>
      <c r="AC38" s="5">
        <v>-0.10197142202185383</v>
      </c>
      <c r="AF38" s="1" t="s">
        <v>45</v>
      </c>
      <c r="AI38" s="1" t="s">
        <v>39</v>
      </c>
    </row>
    <row r="39" spans="1:35" ht="12.75">
      <c r="A39" s="1" t="s">
        <v>48</v>
      </c>
      <c r="B39" s="5">
        <v>0.3493253373313343</v>
      </c>
      <c r="C39" s="4">
        <v>796.08</v>
      </c>
      <c r="D39">
        <f t="shared" si="1"/>
        <v>6.679699683306906</v>
      </c>
      <c r="E39">
        <v>0.20316801485291158</v>
      </c>
      <c r="S39" s="5">
        <v>0.07645259938837912</v>
      </c>
      <c r="T39" s="4">
        <v>184.26</v>
      </c>
      <c r="U39" s="1">
        <f t="shared" si="2"/>
        <v>5.216347803680786</v>
      </c>
      <c r="V39" s="5">
        <v>0.09648127128263329</v>
      </c>
      <c r="W39" s="4">
        <v>596.8</v>
      </c>
      <c r="X39" s="1" t="s">
        <v>54</v>
      </c>
      <c r="AA39" s="1" t="s">
        <v>34</v>
      </c>
      <c r="AB39" s="34">
        <f t="shared" si="3"/>
        <v>-0.0106617771639973</v>
      </c>
      <c r="AC39" s="5">
        <v>-0.09494773519163757</v>
      </c>
      <c r="AF39" s="1" t="s">
        <v>47</v>
      </c>
      <c r="AI39" s="1" t="s">
        <v>48</v>
      </c>
    </row>
    <row r="40" spans="1:35" ht="12.75">
      <c r="A40" s="1" t="s">
        <v>49</v>
      </c>
      <c r="B40" s="5">
        <v>0.2783964365256124</v>
      </c>
      <c r="C40" s="4">
        <v>691.48</v>
      </c>
      <c r="D40">
        <f t="shared" si="1"/>
        <v>6.538834228054586</v>
      </c>
      <c r="E40">
        <v>0.08975259473344743</v>
      </c>
      <c r="S40" s="5">
        <v>0.5809176425417548</v>
      </c>
      <c r="T40" s="4">
        <v>182.16</v>
      </c>
      <c r="U40" s="1">
        <f t="shared" si="2"/>
        <v>5.204885421755484</v>
      </c>
      <c r="V40" s="5">
        <v>0.531156381066507</v>
      </c>
      <c r="W40" s="4">
        <v>548.18</v>
      </c>
      <c r="X40" s="1" t="s">
        <v>53</v>
      </c>
      <c r="AA40" s="1" t="s">
        <v>36</v>
      </c>
      <c r="AB40" s="34">
        <f t="shared" si="3"/>
        <v>-0.006947223720614626</v>
      </c>
      <c r="AC40" s="5">
        <v>-0.08910891089108908</v>
      </c>
      <c r="AF40" s="1" t="s">
        <v>53</v>
      </c>
      <c r="AI40" s="1" t="s">
        <v>53</v>
      </c>
    </row>
    <row r="41" spans="1:35" ht="12.75">
      <c r="A41" s="1" t="s">
        <v>50</v>
      </c>
      <c r="B41" s="5">
        <v>0.23286744815148763</v>
      </c>
      <c r="C41" s="4">
        <v>619.65</v>
      </c>
      <c r="D41">
        <f t="shared" si="1"/>
        <v>6.429154802510883</v>
      </c>
      <c r="E41">
        <v>0.13246405505409786</v>
      </c>
      <c r="S41" s="5">
        <v>1.4845360824742273</v>
      </c>
      <c r="T41" s="4">
        <v>178.08</v>
      </c>
      <c r="U41" s="1">
        <f t="shared" si="2"/>
        <v>5.182232887527235</v>
      </c>
      <c r="V41" s="5">
        <v>-0.04856952761144384</v>
      </c>
      <c r="W41" s="4">
        <v>517.94</v>
      </c>
      <c r="X41" s="1" t="s">
        <v>55</v>
      </c>
      <c r="AA41" s="1" t="s">
        <v>16</v>
      </c>
      <c r="AB41" s="34">
        <f t="shared" si="3"/>
        <v>-0.02738708162314596</v>
      </c>
      <c r="AC41" s="5">
        <v>-0.08428595802764027</v>
      </c>
      <c r="AF41" s="1" t="s">
        <v>50</v>
      </c>
      <c r="AI41" s="1" t="s">
        <v>50</v>
      </c>
    </row>
    <row r="42" spans="1:35" ht="12.75">
      <c r="A42" s="1" t="s">
        <v>51</v>
      </c>
      <c r="B42" s="5">
        <v>0.24114662342417725</v>
      </c>
      <c r="C42" s="4">
        <v>616.18</v>
      </c>
      <c r="D42">
        <f t="shared" si="1"/>
        <v>6.4235391286413455</v>
      </c>
      <c r="E42">
        <v>0.1652733052441473</v>
      </c>
      <c r="S42" s="5">
        <v>0.38243626062322944</v>
      </c>
      <c r="T42" s="4">
        <v>169.49</v>
      </c>
      <c r="U42" s="1">
        <f t="shared" si="2"/>
        <v>5.1327939280299635</v>
      </c>
      <c r="V42" s="5">
        <v>0.3787034626399377</v>
      </c>
      <c r="W42" s="4">
        <v>502.93</v>
      </c>
      <c r="X42" s="1" t="s">
        <v>58</v>
      </c>
      <c r="AA42" s="1" t="s">
        <v>30</v>
      </c>
      <c r="AB42" s="34">
        <f t="shared" si="3"/>
        <v>-0.03474424432542789</v>
      </c>
      <c r="AC42" s="5">
        <v>-0.08216168717047445</v>
      </c>
      <c r="AF42" s="1" t="s">
        <v>54</v>
      </c>
      <c r="AI42" s="1" t="s">
        <v>51</v>
      </c>
    </row>
    <row r="43" spans="1:35" ht="12.75">
      <c r="A43" s="1" t="s">
        <v>52</v>
      </c>
      <c r="B43" s="5">
        <v>0.3790351831701124</v>
      </c>
      <c r="C43" s="4">
        <v>570.29</v>
      </c>
      <c r="D43">
        <f t="shared" si="1"/>
        <v>6.346145003377863</v>
      </c>
      <c r="E43">
        <v>0.17063654094513092</v>
      </c>
      <c r="S43" s="5">
        <v>0.06034482758620685</v>
      </c>
      <c r="T43" s="4">
        <v>169.41</v>
      </c>
      <c r="U43" s="1">
        <f t="shared" si="2"/>
        <v>5.132321812352855</v>
      </c>
      <c r="V43" s="5">
        <v>-0.07637906647807646</v>
      </c>
      <c r="W43" s="4">
        <v>482.4</v>
      </c>
      <c r="X43" s="1" t="s">
        <v>57</v>
      </c>
      <c r="AA43" s="1" t="s">
        <v>63</v>
      </c>
      <c r="AB43" s="34">
        <f t="shared" si="3"/>
        <v>-0.02347569581150244</v>
      </c>
      <c r="AC43" s="5">
        <v>-0.056898876404494314</v>
      </c>
      <c r="AF43" s="1" t="s">
        <v>51</v>
      </c>
      <c r="AI43" s="1" t="s">
        <v>55</v>
      </c>
    </row>
    <row r="44" spans="1:35" ht="12.75">
      <c r="A44" s="1" t="s">
        <v>53</v>
      </c>
      <c r="B44" s="5">
        <v>0.2950792602377805</v>
      </c>
      <c r="C44" s="4">
        <v>566.47</v>
      </c>
      <c r="D44">
        <f t="shared" si="1"/>
        <v>6.339424122313817</v>
      </c>
      <c r="E44">
        <v>0.12968158777383554</v>
      </c>
      <c r="S44" s="5">
        <v>0.22172619047619024</v>
      </c>
      <c r="T44" s="4">
        <v>154.52</v>
      </c>
      <c r="U44" s="1">
        <f t="shared" si="2"/>
        <v>5.040323537798081</v>
      </c>
      <c r="V44" s="5">
        <v>0.9518317503392129</v>
      </c>
      <c r="W44" s="4">
        <v>475.09</v>
      </c>
      <c r="X44" s="1" t="s">
        <v>59</v>
      </c>
      <c r="AA44" s="1" t="s">
        <v>79</v>
      </c>
      <c r="AB44" s="34">
        <f t="shared" si="3"/>
        <v>-0.023845366689108305</v>
      </c>
      <c r="AC44" s="5">
        <v>-0.047417442845046565</v>
      </c>
      <c r="AF44" s="1" t="s">
        <v>52</v>
      </c>
      <c r="AI44" s="1" t="s">
        <v>56</v>
      </c>
    </row>
    <row r="45" spans="1:35" ht="12.75">
      <c r="A45" s="1" t="s">
        <v>54</v>
      </c>
      <c r="B45" s="5">
        <v>0.4984126984126984</v>
      </c>
      <c r="C45" s="4">
        <v>530.1</v>
      </c>
      <c r="D45">
        <f t="shared" si="1"/>
        <v>6.273065667993761</v>
      </c>
      <c r="E45">
        <v>0.09510587222520805</v>
      </c>
      <c r="S45" s="5">
        <v>0.5352564102564101</v>
      </c>
      <c r="T45" s="4">
        <v>153.71</v>
      </c>
      <c r="U45" s="1">
        <f t="shared" si="2"/>
        <v>5.035067710236841</v>
      </c>
      <c r="V45" s="5">
        <v>0.25230769230769234</v>
      </c>
      <c r="W45" s="4">
        <v>472.98</v>
      </c>
      <c r="X45" s="1" t="s">
        <v>47</v>
      </c>
      <c r="AA45" s="1" t="s">
        <v>20</v>
      </c>
      <c r="AB45" s="34">
        <f t="shared" si="3"/>
        <v>-0.007210189726679417</v>
      </c>
      <c r="AC45" s="5">
        <v>-0.02357207615593826</v>
      </c>
      <c r="AF45" s="1" t="s">
        <v>55</v>
      </c>
      <c r="AI45" s="1" t="s">
        <v>52</v>
      </c>
    </row>
    <row r="46" spans="1:35" ht="12.75">
      <c r="A46" s="1" t="s">
        <v>55</v>
      </c>
      <c r="B46" s="5">
        <v>0.16100276648792655</v>
      </c>
      <c r="C46" s="4">
        <v>527.94</v>
      </c>
      <c r="D46">
        <f t="shared" si="1"/>
        <v>6.2689826408855245</v>
      </c>
      <c r="E46">
        <v>0.18592640731457966</v>
      </c>
      <c r="S46" s="5">
        <v>0.8815060908084165</v>
      </c>
      <c r="T46" s="4">
        <v>133.92</v>
      </c>
      <c r="U46" s="1">
        <f t="shared" si="2"/>
        <v>4.897242606741165</v>
      </c>
      <c r="V46" s="5">
        <v>0.5332068311195446</v>
      </c>
      <c r="W46" s="4">
        <v>378.29</v>
      </c>
      <c r="X46" s="1" t="s">
        <v>56</v>
      </c>
      <c r="AA46" s="1" t="s">
        <v>61</v>
      </c>
      <c r="AB46" s="34">
        <f t="shared" si="3"/>
        <v>-0.016361886429258843</v>
      </c>
      <c r="AC46" s="5">
        <v>-0.016361886429258843</v>
      </c>
      <c r="AF46" s="1" t="s">
        <v>56</v>
      </c>
      <c r="AI46" s="1" t="s">
        <v>49</v>
      </c>
    </row>
    <row r="47" spans="1:35" ht="12.75">
      <c r="A47" s="1" t="s">
        <v>56</v>
      </c>
      <c r="B47" s="5">
        <v>0.2133938706015892</v>
      </c>
      <c r="C47" s="4">
        <v>511.69</v>
      </c>
      <c r="D47">
        <f t="shared" si="1"/>
        <v>6.237718972919284</v>
      </c>
      <c r="E47">
        <v>0.08911278614922757</v>
      </c>
      <c r="S47" s="5">
        <v>0.7746478873239437</v>
      </c>
      <c r="T47" s="4">
        <v>87.95</v>
      </c>
      <c r="U47" s="1">
        <f t="shared" si="2"/>
        <v>4.476768471183568</v>
      </c>
      <c r="V47" s="5">
        <v>0.6618315860022022</v>
      </c>
      <c r="W47" s="4">
        <v>368.3</v>
      </c>
      <c r="X47" s="1" t="s">
        <v>49</v>
      </c>
      <c r="AA47" s="1" t="s">
        <v>17</v>
      </c>
      <c r="AB47" s="34">
        <f t="shared" si="3"/>
        <v>-0.00031254883575559944</v>
      </c>
      <c r="AC47" s="5">
        <v>0</v>
      </c>
      <c r="AF47" s="1" t="s">
        <v>49</v>
      </c>
      <c r="AI47" s="1" t="s">
        <v>54</v>
      </c>
    </row>
    <row r="48" spans="1:35" ht="12.75">
      <c r="A48" s="1" t="s">
        <v>57</v>
      </c>
      <c r="B48" s="5">
        <v>0.26600985221674867</v>
      </c>
      <c r="C48" s="4">
        <v>438.47</v>
      </c>
      <c r="D48">
        <f t="shared" si="1"/>
        <v>6.0832913944205105</v>
      </c>
      <c r="E48">
        <v>0.04890320470041809</v>
      </c>
      <c r="S48" s="5">
        <v>-0.008064516129032251</v>
      </c>
      <c r="T48" s="4">
        <v>84.6</v>
      </c>
      <c r="U48" s="1">
        <f t="shared" si="2"/>
        <v>4.437934266612178</v>
      </c>
      <c r="V48" s="5">
        <v>1.8036809815950923</v>
      </c>
      <c r="W48" s="4">
        <v>337.94</v>
      </c>
      <c r="X48" s="1" t="s">
        <v>44</v>
      </c>
      <c r="AA48" s="1" t="s">
        <v>39</v>
      </c>
      <c r="AB48" s="34">
        <f t="shared" si="3"/>
        <v>-0.010130017051862561</v>
      </c>
      <c r="AC48" s="5">
        <v>0.00031254883575559944</v>
      </c>
      <c r="AF48" s="1" t="s">
        <v>58</v>
      </c>
      <c r="AI48" s="1" t="s">
        <v>58</v>
      </c>
    </row>
    <row r="49" spans="1:35" ht="12.75">
      <c r="A49" s="1" t="s">
        <v>58</v>
      </c>
      <c r="B49" s="5">
        <v>0.2681564245810053</v>
      </c>
      <c r="C49" s="4">
        <v>436.81</v>
      </c>
      <c r="D49">
        <f t="shared" si="1"/>
        <v>6.079498317941531</v>
      </c>
      <c r="E49">
        <v>0.16747547473097502</v>
      </c>
      <c r="S49" s="5">
        <v>0.44467640918580376</v>
      </c>
      <c r="T49" s="4">
        <v>84.59</v>
      </c>
      <c r="U49" s="1">
        <f t="shared" si="2"/>
        <v>4.437816056315923</v>
      </c>
      <c r="V49" s="5">
        <v>0.6008758210822647</v>
      </c>
      <c r="W49" s="4">
        <v>327.01</v>
      </c>
      <c r="X49" s="1" t="s">
        <v>50</v>
      </c>
      <c r="AA49" s="1" t="s">
        <v>27</v>
      </c>
      <c r="AB49" s="34">
        <f t="shared" si="3"/>
        <v>-0.0016320773615585704</v>
      </c>
      <c r="AC49" s="5">
        <v>0.01044256588761816</v>
      </c>
      <c r="AF49" s="1" t="s">
        <v>60</v>
      </c>
      <c r="AI49" s="1" t="s">
        <v>59</v>
      </c>
    </row>
    <row r="50" spans="1:35" ht="12.75">
      <c r="A50" s="1" t="s">
        <v>59</v>
      </c>
      <c r="B50" s="5">
        <v>0.10658212560386482</v>
      </c>
      <c r="C50" s="4">
        <v>344.29</v>
      </c>
      <c r="D50">
        <f t="shared" si="1"/>
        <v>5.84148432548469</v>
      </c>
      <c r="E50">
        <v>0.10886528422270048</v>
      </c>
      <c r="S50" s="5">
        <v>0.018653402025226473</v>
      </c>
      <c r="T50" s="4">
        <v>75.01</v>
      </c>
      <c r="U50" s="1">
        <f t="shared" si="2"/>
        <v>4.317621437981545</v>
      </c>
      <c r="V50" s="5">
        <v>0.1741424802110818</v>
      </c>
      <c r="W50" s="4">
        <v>312.5</v>
      </c>
      <c r="X50" s="1" t="s">
        <v>60</v>
      </c>
      <c r="AA50" s="1" t="s">
        <v>13</v>
      </c>
      <c r="AB50" s="34">
        <f t="shared" si="3"/>
        <v>-0.021131171593975706</v>
      </c>
      <c r="AC50" s="5">
        <v>0.01207464324917673</v>
      </c>
      <c r="AF50" s="1" t="s">
        <v>76</v>
      </c>
      <c r="AI50" s="1" t="s">
        <v>60</v>
      </c>
    </row>
    <row r="51" spans="1:35" ht="12.75">
      <c r="A51" s="1" t="s">
        <v>60</v>
      </c>
      <c r="B51" s="5">
        <v>0.14628820960698685</v>
      </c>
      <c r="C51" s="4">
        <v>300.8</v>
      </c>
      <c r="D51">
        <f t="shared" si="1"/>
        <v>5.706445592075685</v>
      </c>
      <c r="E51">
        <v>0.17466851303642295</v>
      </c>
      <c r="S51" s="5">
        <v>0.5164835164835166</v>
      </c>
      <c r="T51" s="4">
        <v>72.02</v>
      </c>
      <c r="U51" s="1">
        <f t="shared" si="2"/>
        <v>4.276943858220729</v>
      </c>
      <c r="V51" s="5">
        <v>0.16034985422740533</v>
      </c>
      <c r="W51" s="4">
        <v>303.62</v>
      </c>
      <c r="X51" s="1" t="s">
        <v>52</v>
      </c>
      <c r="AA51" s="1" t="s">
        <v>23</v>
      </c>
      <c r="AB51" s="34">
        <f t="shared" si="3"/>
        <v>-0.01830142465364326</v>
      </c>
      <c r="AC51" s="5">
        <v>0.03320581484315244</v>
      </c>
      <c r="AF51" s="1" t="s">
        <v>59</v>
      </c>
      <c r="AI51" s="1" t="s">
        <v>63</v>
      </c>
    </row>
    <row r="52" spans="1:35" ht="12.75">
      <c r="A52" s="1" t="s">
        <v>62</v>
      </c>
      <c r="B52" s="5">
        <v>0.48336061102018535</v>
      </c>
      <c r="C52" s="4">
        <v>288</v>
      </c>
      <c r="D52">
        <f t="shared" si="1"/>
        <v>5.662960480135946</v>
      </c>
      <c r="E52">
        <v>0.250272976007756</v>
      </c>
      <c r="S52" s="5">
        <v>0.1483679525222552</v>
      </c>
      <c r="T52" s="4">
        <v>70.1</v>
      </c>
      <c r="U52" s="1">
        <f t="shared" si="2"/>
        <v>4.249922794040544</v>
      </c>
      <c r="V52" s="5">
        <v>5.03096539162113</v>
      </c>
      <c r="W52" s="4">
        <v>289.48</v>
      </c>
      <c r="X52" s="1" t="s">
        <v>67</v>
      </c>
      <c r="AA52" s="1" t="s">
        <v>47</v>
      </c>
      <c r="AB52" s="34">
        <f t="shared" si="3"/>
        <v>-0.006401144254284619</v>
      </c>
      <c r="AC52" s="5">
        <v>0.0515072394967957</v>
      </c>
      <c r="AF52" s="1" t="s">
        <v>73</v>
      </c>
      <c r="AI52" s="1" t="s">
        <v>62</v>
      </c>
    </row>
    <row r="53" spans="1:35" ht="13.5" thickBot="1">
      <c r="A53" s="1" t="s">
        <v>63</v>
      </c>
      <c r="B53" s="5">
        <v>0.22490165897041225</v>
      </c>
      <c r="C53" s="4">
        <v>270.16</v>
      </c>
      <c r="D53">
        <f t="shared" si="1"/>
        <v>5.599014376077313</v>
      </c>
      <c r="E53">
        <v>0.17348101250596248</v>
      </c>
      <c r="S53" s="5">
        <v>-0.141891891891892</v>
      </c>
      <c r="T53" s="4">
        <v>68.05</v>
      </c>
      <c r="U53" s="1">
        <f t="shared" si="2"/>
        <v>4.220242729097475</v>
      </c>
      <c r="V53" s="5">
        <v>-0.1901763224181361</v>
      </c>
      <c r="W53" s="4">
        <v>275.1</v>
      </c>
      <c r="X53" s="1" t="s">
        <v>64</v>
      </c>
      <c r="AA53" s="1" t="s">
        <v>66</v>
      </c>
      <c r="AB53" s="34">
        <f t="shared" si="3"/>
        <v>-0.007716616248919686</v>
      </c>
      <c r="AC53" s="5">
        <v>0.05790838375108032</v>
      </c>
      <c r="AF53" s="1" t="s">
        <v>57</v>
      </c>
      <c r="AI53" s="1" t="s">
        <v>64</v>
      </c>
    </row>
    <row r="54" spans="1:35" ht="13.5" thickBot="1">
      <c r="A54" s="1" t="s">
        <v>64</v>
      </c>
      <c r="B54" s="5">
        <v>0.3577062207199193</v>
      </c>
      <c r="C54" s="4">
        <v>259.37</v>
      </c>
      <c r="D54">
        <f t="shared" si="1"/>
        <v>5.558255613690723</v>
      </c>
      <c r="E54">
        <v>0.16623189772237867</v>
      </c>
      <c r="S54" s="5">
        <v>0.02987197724039814</v>
      </c>
      <c r="T54" s="4">
        <v>65.66</v>
      </c>
      <c r="U54" s="1">
        <f t="shared" si="2"/>
        <v>4.184489912073446</v>
      </c>
      <c r="V54" s="5">
        <v>0.15491768678767426</v>
      </c>
      <c r="W54" s="4">
        <v>274.23</v>
      </c>
      <c r="X54" s="1" t="s">
        <v>71</v>
      </c>
      <c r="AA54" s="1" t="s">
        <v>58</v>
      </c>
      <c r="AB54" s="34">
        <f t="shared" si="3"/>
        <v>-0.0075892857142856734</v>
      </c>
      <c r="AC54" s="33">
        <v>0.065625</v>
      </c>
      <c r="AF54" s="1" t="s">
        <v>70</v>
      </c>
      <c r="AI54" s="1" t="s">
        <v>65</v>
      </c>
    </row>
    <row r="55" spans="1:35" ht="12.75">
      <c r="A55" s="1" t="s">
        <v>65</v>
      </c>
      <c r="B55" s="5">
        <v>0.37711213517665154</v>
      </c>
      <c r="C55" s="4">
        <v>233.03</v>
      </c>
      <c r="D55">
        <f t="shared" si="1"/>
        <v>5.451167200642247</v>
      </c>
      <c r="E55">
        <v>0.24117573756099997</v>
      </c>
      <c r="S55" s="5">
        <v>2.5714285714285716</v>
      </c>
      <c r="T55" s="4">
        <v>59</v>
      </c>
      <c r="U55" s="1">
        <f t="shared" si="2"/>
        <v>4.07753744390572</v>
      </c>
      <c r="V55" s="5">
        <v>-0.03206997084548091</v>
      </c>
      <c r="W55" s="4">
        <v>273.51</v>
      </c>
      <c r="X55" s="1" t="s">
        <v>76</v>
      </c>
      <c r="AA55" s="1" t="s">
        <v>25</v>
      </c>
      <c r="AB55" s="34">
        <f t="shared" si="3"/>
        <v>-0.004461954494591636</v>
      </c>
      <c r="AC55" s="5">
        <v>0.07321428571428568</v>
      </c>
      <c r="AF55" s="1" t="s">
        <v>64</v>
      </c>
      <c r="AI55" s="1" t="s">
        <v>67</v>
      </c>
    </row>
    <row r="56" spans="1:35" ht="12.75">
      <c r="A56" s="1" t="s">
        <v>66</v>
      </c>
      <c r="B56" s="5">
        <v>0.6197813121272366</v>
      </c>
      <c r="C56" s="4">
        <v>202.59</v>
      </c>
      <c r="D56">
        <f t="shared" si="1"/>
        <v>5.311184232254861</v>
      </c>
      <c r="E56">
        <v>0.12375702351869622</v>
      </c>
      <c r="S56" s="5">
        <v>2.3122171945701355</v>
      </c>
      <c r="T56" s="4">
        <v>54.54</v>
      </c>
      <c r="U56" s="1">
        <f t="shared" si="2"/>
        <v>3.9989343774174424</v>
      </c>
      <c r="V56" s="5">
        <v>0.3971455617854802</v>
      </c>
      <c r="W56" s="4">
        <v>254.16</v>
      </c>
      <c r="X56" s="1" t="s">
        <v>73</v>
      </c>
      <c r="AA56" s="1" t="s">
        <v>37</v>
      </c>
      <c r="AB56" s="34">
        <f t="shared" si="3"/>
        <v>-0.0022086104568299625</v>
      </c>
      <c r="AC56" s="5">
        <v>0.07767624020887731</v>
      </c>
      <c r="AF56" s="1" t="s">
        <v>62</v>
      </c>
      <c r="AI56" s="1" t="s">
        <v>66</v>
      </c>
    </row>
    <row r="57" spans="1:35" ht="12.75">
      <c r="A57" s="1" t="s">
        <v>67</v>
      </c>
      <c r="B57" s="5">
        <v>0.16666666666666674</v>
      </c>
      <c r="C57" s="4">
        <v>188.83</v>
      </c>
      <c r="D57">
        <f t="shared" si="1"/>
        <v>5.240847139393487</v>
      </c>
      <c r="E57">
        <v>0.1405813509062337</v>
      </c>
      <c r="S57" s="5">
        <v>1.423076923076923</v>
      </c>
      <c r="T57" s="4">
        <v>54.27</v>
      </c>
      <c r="U57" s="1">
        <f t="shared" si="2"/>
        <v>3.9939715880753135</v>
      </c>
      <c r="V57" s="5">
        <v>-0.263586956521739</v>
      </c>
      <c r="W57" s="4">
        <v>240.58</v>
      </c>
      <c r="X57" s="1" t="s">
        <v>69</v>
      </c>
      <c r="AA57" s="1" t="s">
        <v>28</v>
      </c>
      <c r="AB57" s="34">
        <f t="shared" si="3"/>
        <v>-0.017653681655433795</v>
      </c>
      <c r="AC57" s="5">
        <v>0.07988485066570727</v>
      </c>
      <c r="AF57" s="1" t="s">
        <v>67</v>
      </c>
      <c r="AI57" s="1" t="s">
        <v>57</v>
      </c>
    </row>
    <row r="58" spans="1:35" ht="12.75">
      <c r="A58" s="1" t="s">
        <v>68</v>
      </c>
      <c r="B58" s="5">
        <v>0.36920777279521677</v>
      </c>
      <c r="C58" s="4">
        <v>148.16</v>
      </c>
      <c r="D58">
        <f t="shared" si="1"/>
        <v>4.998292770897869</v>
      </c>
      <c r="E58">
        <v>0.17211714759833097</v>
      </c>
      <c r="S58" s="5">
        <v>0.6846846846846848</v>
      </c>
      <c r="T58" s="4">
        <v>50.69</v>
      </c>
      <c r="U58" s="1">
        <f t="shared" si="2"/>
        <v>3.925728652484258</v>
      </c>
      <c r="V58" s="5">
        <v>-0.26068850638534147</v>
      </c>
      <c r="W58" s="4">
        <v>218.6</v>
      </c>
      <c r="X58" s="1" t="s">
        <v>70</v>
      </c>
      <c r="AA58" s="1" t="s">
        <v>14</v>
      </c>
      <c r="AB58" s="34">
        <f t="shared" si="3"/>
        <v>-0.04171969021209887</v>
      </c>
      <c r="AC58" s="5">
        <v>0.09753853232114107</v>
      </c>
      <c r="AF58" s="1" t="s">
        <v>65</v>
      </c>
      <c r="AI58" s="1" t="s">
        <v>68</v>
      </c>
    </row>
    <row r="59" spans="1:35" ht="12.75">
      <c r="A59" s="1" t="s">
        <v>69</v>
      </c>
      <c r="B59" s="5">
        <v>0.2086330935251799</v>
      </c>
      <c r="C59" s="4">
        <v>124.03</v>
      </c>
      <c r="D59">
        <f t="shared" si="1"/>
        <v>4.820523471827238</v>
      </c>
      <c r="E59">
        <v>0.051199708021554935</v>
      </c>
      <c r="S59" s="5">
        <v>1.707913669064748</v>
      </c>
      <c r="T59" s="4">
        <v>48.96</v>
      </c>
      <c r="U59" s="1">
        <f t="shared" si="2"/>
        <v>3.8910036382040705</v>
      </c>
      <c r="V59" s="5">
        <v>3.1532567049808433</v>
      </c>
      <c r="W59" s="4">
        <v>202.81</v>
      </c>
      <c r="X59" s="1" t="s">
        <v>65</v>
      </c>
      <c r="AA59" s="1" t="s">
        <v>26</v>
      </c>
      <c r="AB59" s="34">
        <f t="shared" si="3"/>
        <v>-0.008213997644845206</v>
      </c>
      <c r="AC59" s="5">
        <v>0.13925822253323994</v>
      </c>
      <c r="AF59" s="1" t="s">
        <v>71</v>
      </c>
      <c r="AI59" s="1" t="s">
        <v>69</v>
      </c>
    </row>
    <row r="60" spans="1:35" ht="12.75">
      <c r="A60" s="1" t="s">
        <v>70</v>
      </c>
      <c r="B60" s="5">
        <v>0.11764705882352944</v>
      </c>
      <c r="C60" s="4">
        <v>113.69</v>
      </c>
      <c r="D60">
        <f t="shared" si="1"/>
        <v>4.733475446141015</v>
      </c>
      <c r="E60">
        <v>0.07978467906810538</v>
      </c>
      <c r="S60" s="5">
        <v>0.7824074074074072</v>
      </c>
      <c r="T60" s="4">
        <v>41.55</v>
      </c>
      <c r="U60" s="1">
        <f t="shared" si="2"/>
        <v>3.7268975213014572</v>
      </c>
      <c r="V60" s="5">
        <v>0.2914285714285716</v>
      </c>
      <c r="W60" s="4">
        <v>175.42</v>
      </c>
      <c r="X60" s="1" t="s">
        <v>75</v>
      </c>
      <c r="AA60" s="1" t="s">
        <v>56</v>
      </c>
      <c r="AB60" s="34">
        <f t="shared" si="3"/>
        <v>-0.0008204627487442551</v>
      </c>
      <c r="AC60" s="5">
        <v>0.14747222017808514</v>
      </c>
      <c r="AF60" s="1" t="s">
        <v>66</v>
      </c>
      <c r="AI60" s="1" t="s">
        <v>72</v>
      </c>
    </row>
    <row r="61" spans="1:35" ht="12.75">
      <c r="A61" s="1" t="s">
        <v>71</v>
      </c>
      <c r="B61" s="5">
        <v>1.0333333333333332</v>
      </c>
      <c r="C61" s="4">
        <v>102.15</v>
      </c>
      <c r="D61">
        <f t="shared" si="1"/>
        <v>4.626442321263631</v>
      </c>
      <c r="E61">
        <v>0.20282825837266638</v>
      </c>
      <c r="S61" s="5">
        <v>0.440366972477064</v>
      </c>
      <c r="T61" s="4">
        <v>41.32</v>
      </c>
      <c r="U61" s="1">
        <f t="shared" si="2"/>
        <v>3.721346644251438</v>
      </c>
      <c r="V61" s="5">
        <v>0.2945638432364097</v>
      </c>
      <c r="W61" s="4">
        <v>124.48</v>
      </c>
      <c r="X61" s="1" t="s">
        <v>63</v>
      </c>
      <c r="AA61" s="1" t="s">
        <v>42</v>
      </c>
      <c r="AB61" s="34">
        <f t="shared" si="3"/>
        <v>-0.01477853024876774</v>
      </c>
      <c r="AC61" s="5">
        <v>0.1482926829268294</v>
      </c>
      <c r="AF61" s="1" t="s">
        <v>77</v>
      </c>
      <c r="AI61" s="1" t="s">
        <v>61</v>
      </c>
    </row>
    <row r="62" spans="1:35" ht="12.75">
      <c r="A62" s="1" t="s">
        <v>72</v>
      </c>
      <c r="B62" s="5">
        <v>0.14715719063545163</v>
      </c>
      <c r="C62" s="4">
        <v>96.35</v>
      </c>
      <c r="D62">
        <f t="shared" si="1"/>
        <v>4.567987394860375</v>
      </c>
      <c r="E62">
        <v>0.16433514315401565</v>
      </c>
      <c r="S62" s="5">
        <v>0.8519313304721028</v>
      </c>
      <c r="T62" s="4">
        <v>40.33</v>
      </c>
      <c r="U62" s="1">
        <f t="shared" si="2"/>
        <v>3.697095608885277</v>
      </c>
      <c r="V62" s="5">
        <v>-0.2670157068062827</v>
      </c>
      <c r="W62" s="4">
        <v>104.95</v>
      </c>
      <c r="X62" s="1" t="s">
        <v>74</v>
      </c>
      <c r="AA62" s="1" t="s">
        <v>62</v>
      </c>
      <c r="AB62" s="34">
        <f t="shared" si="3"/>
        <v>-0.005585503242313328</v>
      </c>
      <c r="AC62" s="5">
        <v>0.16307121317559714</v>
      </c>
      <c r="AF62" s="1" t="s">
        <v>74</v>
      </c>
      <c r="AI62" s="1" t="s">
        <v>73</v>
      </c>
    </row>
    <row r="63" spans="1:35" ht="12.75">
      <c r="A63" s="1" t="s">
        <v>73</v>
      </c>
      <c r="B63" s="5">
        <v>0.09297520661157033</v>
      </c>
      <c r="C63" s="4">
        <v>92.61</v>
      </c>
      <c r="D63">
        <f t="shared" si="1"/>
        <v>4.528397127182178</v>
      </c>
      <c r="E63">
        <v>0.15936507134121314</v>
      </c>
      <c r="S63" s="5">
        <v>0.38815789473684226</v>
      </c>
      <c r="T63" s="4">
        <v>39.16</v>
      </c>
      <c r="U63" s="1">
        <f t="shared" si="2"/>
        <v>3.6676558176623097</v>
      </c>
      <c r="V63" s="5">
        <v>-0.13312368972746336</v>
      </c>
      <c r="W63" s="4">
        <v>92.05</v>
      </c>
      <c r="X63" s="1" t="s">
        <v>78</v>
      </c>
      <c r="AA63" s="1" t="s">
        <v>18</v>
      </c>
      <c r="AB63" s="34">
        <f t="shared" si="3"/>
        <v>-0.005792739671237834</v>
      </c>
      <c r="AC63" s="5">
        <v>0.16865671641791047</v>
      </c>
      <c r="AF63" s="1" t="s">
        <v>69</v>
      </c>
      <c r="AI63" s="1" t="s">
        <v>74</v>
      </c>
    </row>
    <row r="64" spans="1:35" ht="12.75">
      <c r="A64" s="1" t="s">
        <v>74</v>
      </c>
      <c r="B64" s="5">
        <v>0.11624203821656054</v>
      </c>
      <c r="C64" s="4">
        <v>90.15</v>
      </c>
      <c r="D64">
        <f t="shared" si="1"/>
        <v>4.501474949649326</v>
      </c>
      <c r="E64">
        <v>0.03802046288703376</v>
      </c>
      <c r="S64" s="5">
        <v>-0.3311827956989247</v>
      </c>
      <c r="T64" s="4">
        <v>39.05</v>
      </c>
      <c r="U64" s="1">
        <f t="shared" si="2"/>
        <v>3.664842876285695</v>
      </c>
      <c r="V64" s="5">
        <v>1.2475247524752477</v>
      </c>
      <c r="W64" s="4">
        <v>91.73</v>
      </c>
      <c r="X64" s="1" t="s">
        <v>62</v>
      </c>
      <c r="AA64" s="1" t="s">
        <v>46</v>
      </c>
      <c r="AB64" s="34">
        <f t="shared" si="3"/>
        <v>-0.014307635195018653</v>
      </c>
      <c r="AC64" s="5">
        <v>0.1744494560891483</v>
      </c>
      <c r="AF64" s="1" t="s">
        <v>63</v>
      </c>
      <c r="AI64" s="1" t="s">
        <v>75</v>
      </c>
    </row>
    <row r="65" spans="1:35" ht="12.75">
      <c r="A65" s="1" t="s">
        <v>75</v>
      </c>
      <c r="B65" s="5">
        <v>0.06410256410256432</v>
      </c>
      <c r="C65" s="4">
        <v>84.21</v>
      </c>
      <c r="D65">
        <f t="shared" si="1"/>
        <v>4.433313679041901</v>
      </c>
      <c r="E65">
        <v>-0.00833046221478595</v>
      </c>
      <c r="S65" s="5">
        <v>0.05633802816901401</v>
      </c>
      <c r="T65" s="4">
        <v>35.58</v>
      </c>
      <c r="U65" s="1">
        <f t="shared" si="2"/>
        <v>3.571783682237689</v>
      </c>
      <c r="V65" s="5">
        <v>-0.2107594936708861</v>
      </c>
      <c r="W65" s="4">
        <v>89.62</v>
      </c>
      <c r="X65" s="1" t="s">
        <v>68</v>
      </c>
      <c r="AA65" s="1" t="s">
        <v>22</v>
      </c>
      <c r="AB65" s="34">
        <f t="shared" si="3"/>
        <v>-0.004879272352196873</v>
      </c>
      <c r="AC65" s="5">
        <v>0.18875709128416696</v>
      </c>
      <c r="AF65" s="1" t="s">
        <v>75</v>
      </c>
      <c r="AI65" s="1" t="s">
        <v>70</v>
      </c>
    </row>
    <row r="66" spans="1:35" ht="12.75">
      <c r="A66" s="1" t="s">
        <v>76</v>
      </c>
      <c r="B66" s="5">
        <v>1.1382978723404258</v>
      </c>
      <c r="C66" s="4">
        <v>74.15</v>
      </c>
      <c r="D66">
        <f t="shared" si="1"/>
        <v>4.306090068583941</v>
      </c>
      <c r="E66">
        <v>0.05589626259746083</v>
      </c>
      <c r="S66" s="5">
        <v>0.08134715025906725</v>
      </c>
      <c r="T66" s="4">
        <v>34.58</v>
      </c>
      <c r="U66" s="1">
        <f t="shared" si="2"/>
        <v>3.5432754802551445</v>
      </c>
      <c r="V66" s="5">
        <v>0.4130434782608696</v>
      </c>
      <c r="W66" s="4">
        <v>84.73</v>
      </c>
      <c r="X66" s="1" t="s">
        <v>66</v>
      </c>
      <c r="AA66" s="1" t="s">
        <v>40</v>
      </c>
      <c r="AB66" s="34">
        <f t="shared" si="3"/>
        <v>-0.01207188160676509</v>
      </c>
      <c r="AC66" s="5">
        <v>0.19363636363636383</v>
      </c>
      <c r="AF66" s="1" t="s">
        <v>72</v>
      </c>
      <c r="AI66" s="1" t="s">
        <v>78</v>
      </c>
    </row>
    <row r="67" spans="1:35" ht="12.75">
      <c r="A67" s="1" t="s">
        <v>77</v>
      </c>
      <c r="B67" s="5">
        <v>0.274247491638796</v>
      </c>
      <c r="C67" s="4">
        <v>69.56</v>
      </c>
      <c r="D67">
        <f t="shared" si="1"/>
        <v>4.242189689486082</v>
      </c>
      <c r="E67">
        <v>0.07641007023190327</v>
      </c>
      <c r="S67" s="5">
        <v>-0.01927437641723362</v>
      </c>
      <c r="T67" s="4">
        <v>24.34</v>
      </c>
      <c r="U67" s="1">
        <f t="shared" si="2"/>
        <v>3.1921210875593813</v>
      </c>
      <c r="V67" s="5">
        <v>0.16954022988505746</v>
      </c>
      <c r="W67" s="4">
        <v>79.71</v>
      </c>
      <c r="X67" s="1" t="s">
        <v>72</v>
      </c>
      <c r="AA67" s="1" t="s">
        <v>82</v>
      </c>
      <c r="AB67" s="34">
        <f aca="true" t="shared" si="4" ref="AB67:AB77">AC67-S142</f>
        <v>-0.06158735224114764</v>
      </c>
      <c r="AC67" s="5">
        <v>0.20570824524312892</v>
      </c>
      <c r="AF67" s="1" t="s">
        <v>68</v>
      </c>
      <c r="AI67" s="1" t="s">
        <v>77</v>
      </c>
    </row>
    <row r="68" spans="1:35" ht="12.75">
      <c r="A68" s="1" t="s">
        <v>78</v>
      </c>
      <c r="B68" s="5">
        <v>-0.05555555555555547</v>
      </c>
      <c r="C68" s="4">
        <v>61.95</v>
      </c>
      <c r="D68">
        <f aca="true" t="shared" si="5" ref="D68:D76">LN(C68)</f>
        <v>4.126327608075152</v>
      </c>
      <c r="E68">
        <v>0.016351117913698365</v>
      </c>
      <c r="S68" s="5">
        <v>1.44559585492228</v>
      </c>
      <c r="T68" s="4">
        <v>21.83</v>
      </c>
      <c r="U68" s="1">
        <f aca="true" t="shared" si="6" ref="U68:U131">LN(T68)</f>
        <v>3.0832851705618523</v>
      </c>
      <c r="V68" s="5">
        <v>0.5554842847979473</v>
      </c>
      <c r="W68" s="4">
        <v>59.77</v>
      </c>
      <c r="X68" s="1" t="s">
        <v>77</v>
      </c>
      <c r="AA68" s="1" t="s">
        <v>33</v>
      </c>
      <c r="AB68" s="34">
        <f t="shared" si="4"/>
        <v>-0.01074398781261321</v>
      </c>
      <c r="AC68" s="5">
        <v>0.26729559748427656</v>
      </c>
      <c r="AF68" s="1" t="s">
        <v>78</v>
      </c>
      <c r="AI68" s="1" t="s">
        <v>71</v>
      </c>
    </row>
    <row r="69" spans="1:35" ht="12.75">
      <c r="A69" s="1" t="s">
        <v>79</v>
      </c>
      <c r="B69" s="5">
        <v>0.3419003115264798</v>
      </c>
      <c r="C69" s="4">
        <v>45.12</v>
      </c>
      <c r="D69">
        <f t="shared" si="5"/>
        <v>3.8093256071898036</v>
      </c>
      <c r="E69">
        <v>0.15897296516353143</v>
      </c>
      <c r="S69" s="5">
        <v>1.882352941176471</v>
      </c>
      <c r="T69" s="4">
        <v>13.92</v>
      </c>
      <c r="U69" s="1">
        <f t="shared" si="6"/>
        <v>2.6333266549062735</v>
      </c>
      <c r="V69" s="5">
        <v>0.2024539877300613</v>
      </c>
      <c r="W69" s="4">
        <v>58.05</v>
      </c>
      <c r="X69" s="1" t="s">
        <v>80</v>
      </c>
      <c r="AA69" s="1" t="s">
        <v>44</v>
      </c>
      <c r="AB69" s="34">
        <f t="shared" si="4"/>
        <v>-0.0008448768545046281</v>
      </c>
      <c r="AC69" s="5">
        <v>0.27803958529688977</v>
      </c>
      <c r="AF69" s="1" t="s">
        <v>61</v>
      </c>
      <c r="AI69" s="1" t="s">
        <v>79</v>
      </c>
    </row>
    <row r="70" spans="1:35" ht="12.75">
      <c r="A70" s="1" t="s">
        <v>80</v>
      </c>
      <c r="B70" s="5">
        <v>0.22376009227220295</v>
      </c>
      <c r="C70" s="4">
        <v>40.85</v>
      </c>
      <c r="D70">
        <f t="shared" si="5"/>
        <v>3.709906821306012</v>
      </c>
      <c r="E70">
        <v>0.03719336637972481</v>
      </c>
      <c r="S70" s="5">
        <v>0.15882352941176459</v>
      </c>
      <c r="T70" s="4">
        <v>13.36</v>
      </c>
      <c r="U70" s="1">
        <f t="shared" si="6"/>
        <v>2.5922651681085</v>
      </c>
      <c r="V70" s="5">
        <v>-0.12761904761904763</v>
      </c>
      <c r="W70" s="4">
        <v>54.58</v>
      </c>
      <c r="X70" s="1" t="s">
        <v>82</v>
      </c>
      <c r="AA70" s="1" t="s">
        <v>50</v>
      </c>
      <c r="AB70" s="34">
        <f t="shared" si="4"/>
        <v>-0.015905880923573923</v>
      </c>
      <c r="AC70" s="5">
        <v>0.2788844621513944</v>
      </c>
      <c r="AF70" s="1" t="s">
        <v>79</v>
      </c>
      <c r="AI70" s="1" t="s">
        <v>76</v>
      </c>
    </row>
    <row r="71" spans="1:35" ht="12.75">
      <c r="A71" s="1" t="s">
        <v>81</v>
      </c>
      <c r="B71" s="5">
        <v>0.3717647058823528</v>
      </c>
      <c r="C71" s="4">
        <v>27.27</v>
      </c>
      <c r="D71">
        <f t="shared" si="5"/>
        <v>3.305787196857497</v>
      </c>
      <c r="E71">
        <v>0.22687241966191585</v>
      </c>
      <c r="S71" s="5">
        <v>-0.15625</v>
      </c>
      <c r="T71" s="4">
        <v>11.91</v>
      </c>
      <c r="U71" s="1">
        <f t="shared" si="6"/>
        <v>2.477378383367209</v>
      </c>
      <c r="V71" s="5">
        <v>0.4831309041835359</v>
      </c>
      <c r="W71" s="4">
        <v>34.62</v>
      </c>
      <c r="X71" s="1" t="s">
        <v>79</v>
      </c>
      <c r="AA71" s="1" t="s">
        <v>76</v>
      </c>
      <c r="AB71" s="34">
        <f t="shared" si="4"/>
        <v>-0.05429666014737333</v>
      </c>
      <c r="AC71" s="5">
        <v>0.2947903430749683</v>
      </c>
      <c r="AF71" s="1" t="s">
        <v>80</v>
      </c>
      <c r="AI71" s="1" t="s">
        <v>80</v>
      </c>
    </row>
    <row r="72" spans="1:35" ht="12.75">
      <c r="A72" s="1" t="s">
        <v>82</v>
      </c>
      <c r="B72" s="5">
        <v>0.2102272727272727</v>
      </c>
      <c r="C72" s="4">
        <v>25.43</v>
      </c>
      <c r="D72">
        <f t="shared" si="5"/>
        <v>3.2359295794340284</v>
      </c>
      <c r="E72">
        <v>0.10937698982067934</v>
      </c>
      <c r="S72" s="5">
        <v>0</v>
      </c>
      <c r="T72" s="4">
        <v>10.79</v>
      </c>
      <c r="U72" s="1">
        <f t="shared" si="6"/>
        <v>2.378619779270043</v>
      </c>
      <c r="V72" s="5">
        <v>0.17703349282296665</v>
      </c>
      <c r="W72" s="4">
        <v>32.38</v>
      </c>
      <c r="X72" s="1" t="s">
        <v>81</v>
      </c>
      <c r="AA72" s="1" t="s">
        <v>48</v>
      </c>
      <c r="AB72" s="34">
        <f t="shared" si="4"/>
        <v>-0.0234172751575783</v>
      </c>
      <c r="AC72" s="5">
        <v>0.34908700322234165</v>
      </c>
      <c r="AF72" s="1" t="s">
        <v>82</v>
      </c>
      <c r="AI72" s="1" t="s">
        <v>84</v>
      </c>
    </row>
    <row r="73" spans="1:35" ht="12.75">
      <c r="A73" s="1" t="s">
        <v>83</v>
      </c>
      <c r="B73" s="5">
        <v>0.7525870178739418</v>
      </c>
      <c r="C73" s="4">
        <v>22.01</v>
      </c>
      <c r="D73">
        <f t="shared" si="5"/>
        <v>3.0914968955383704</v>
      </c>
      <c r="E73">
        <v>0.10406598138394929</v>
      </c>
      <c r="S73" s="5">
        <v>0.1637426900584793</v>
      </c>
      <c r="T73" s="4">
        <v>9.55</v>
      </c>
      <c r="U73" s="1">
        <f t="shared" si="6"/>
        <v>2.256541154492639</v>
      </c>
      <c r="V73" s="5">
        <v>0.37578616352201255</v>
      </c>
      <c r="W73" s="4">
        <v>23.52</v>
      </c>
      <c r="X73" s="1" t="s">
        <v>83</v>
      </c>
      <c r="AA73" s="1" t="s">
        <v>68</v>
      </c>
      <c r="AB73" s="34">
        <f t="shared" si="4"/>
        <v>-0.08392112782392047</v>
      </c>
      <c r="AC73" s="5">
        <v>0.37250427837991995</v>
      </c>
      <c r="AF73" s="1" t="s">
        <v>81</v>
      </c>
      <c r="AI73" s="1" t="s">
        <v>82</v>
      </c>
    </row>
    <row r="74" spans="1:35" ht="12.75">
      <c r="A74" s="1" t="s">
        <v>84</v>
      </c>
      <c r="B74" s="5">
        <v>-0.2247191011235955</v>
      </c>
      <c r="C74" s="4">
        <v>17.2</v>
      </c>
      <c r="D74">
        <f t="shared" si="5"/>
        <v>2.8449093838194073</v>
      </c>
      <c r="E74">
        <v>-0.044618672286126926</v>
      </c>
      <c r="S74" s="5">
        <v>-0.044657097288676284</v>
      </c>
      <c r="T74" s="4">
        <v>9.3</v>
      </c>
      <c r="U74" s="1">
        <f t="shared" si="6"/>
        <v>2.2300144001592104</v>
      </c>
      <c r="V74" s="5">
        <v>0.4902912621359221</v>
      </c>
      <c r="W74" s="4">
        <v>22.46</v>
      </c>
      <c r="X74" s="1" t="s">
        <v>86</v>
      </c>
      <c r="AA74" s="1" t="s">
        <v>70</v>
      </c>
      <c r="AB74" s="34">
        <f t="shared" si="4"/>
        <v>-0.0013210726693990704</v>
      </c>
      <c r="AC74" s="5">
        <v>0.4564254062038404</v>
      </c>
      <c r="AF74" s="1" t="s">
        <v>84</v>
      </c>
      <c r="AI74" s="1" t="s">
        <v>81</v>
      </c>
    </row>
    <row r="75" spans="1:35" ht="12.75">
      <c r="A75" s="1" t="s">
        <v>85</v>
      </c>
      <c r="B75" s="5">
        <v>0.5356644981412642</v>
      </c>
      <c r="C75" s="4">
        <v>15.99</v>
      </c>
      <c r="D75">
        <f t="shared" si="5"/>
        <v>2.771963526845863</v>
      </c>
      <c r="E75">
        <v>-0.11369470949875515</v>
      </c>
      <c r="S75" s="5">
        <v>-0.65</v>
      </c>
      <c r="T75" s="4">
        <v>9.12</v>
      </c>
      <c r="U75" s="1">
        <f t="shared" si="6"/>
        <v>2.21046980408624</v>
      </c>
      <c r="V75" s="5">
        <v>2.5125925925925925</v>
      </c>
      <c r="W75" s="4">
        <v>17.02</v>
      </c>
      <c r="X75" s="1" t="s">
        <v>84</v>
      </c>
      <c r="AA75" s="1" t="s">
        <v>52</v>
      </c>
      <c r="AB75" s="34">
        <f t="shared" si="4"/>
        <v>-0.05965372583505113</v>
      </c>
      <c r="AC75" s="5">
        <v>0.4577464788732395</v>
      </c>
      <c r="AF75" s="1" t="s">
        <v>83</v>
      </c>
      <c r="AI75" s="1" t="s">
        <v>86</v>
      </c>
    </row>
    <row r="76" spans="1:35" ht="12.75">
      <c r="A76" s="1" t="s">
        <v>86</v>
      </c>
      <c r="B76" s="5">
        <v>0.08910891089108919</v>
      </c>
      <c r="C76" s="4">
        <v>14.47</v>
      </c>
      <c r="D76">
        <f t="shared" si="5"/>
        <v>2.6720775406433925</v>
      </c>
      <c r="E76">
        <v>-0.06028924101175337</v>
      </c>
      <c r="S76" s="5">
        <v>-0.17346938775510212</v>
      </c>
      <c r="T76" s="4">
        <v>6.35</v>
      </c>
      <c r="U76" s="1">
        <f t="shared" si="6"/>
        <v>1.8484548129046001</v>
      </c>
      <c r="V76" s="5">
        <v>-0.4008138351983723</v>
      </c>
      <c r="W76" s="4">
        <v>16.95</v>
      </c>
      <c r="X76" s="1" t="s">
        <v>85</v>
      </c>
      <c r="AA76" s="1" t="s">
        <v>77</v>
      </c>
      <c r="AB76" s="34">
        <f t="shared" si="4"/>
        <v>-0.023897730394954353</v>
      </c>
      <c r="AC76" s="5">
        <v>0.5174002047082906</v>
      </c>
      <c r="AF76" s="1" t="s">
        <v>85</v>
      </c>
      <c r="AI76" s="1" t="s">
        <v>83</v>
      </c>
    </row>
    <row r="77" spans="19:35" ht="12.75">
      <c r="S77" s="5">
        <v>0.06504065040650397</v>
      </c>
      <c r="T77" s="4">
        <v>3.25</v>
      </c>
      <c r="U77" s="1">
        <f t="shared" si="6"/>
        <v>1.1786549963416462</v>
      </c>
      <c r="V77" s="5">
        <v>0.146987951807229</v>
      </c>
      <c r="W77" s="4">
        <v>7.89</v>
      </c>
      <c r="X77" s="1" t="s">
        <v>61</v>
      </c>
      <c r="AA77" s="1" t="s">
        <v>85</v>
      </c>
      <c r="AB77" s="34">
        <f t="shared" si="4"/>
        <v>-0.8563845677936264</v>
      </c>
      <c r="AC77" s="5">
        <v>0.541297935103245</v>
      </c>
      <c r="AF77" s="1" t="s">
        <v>86</v>
      </c>
      <c r="AI77" s="1" t="s">
        <v>85</v>
      </c>
    </row>
    <row r="78" spans="19:29" ht="12.75">
      <c r="S78" s="5">
        <v>-0.7432646592709984</v>
      </c>
      <c r="T78" s="4">
        <v>13.69</v>
      </c>
      <c r="U78" s="1">
        <f t="shared" si="6"/>
        <v>2.6166656393003573</v>
      </c>
      <c r="V78" s="5">
        <v>1.0410771015682518</v>
      </c>
      <c r="W78" s="4">
        <v>80917.75</v>
      </c>
      <c r="AC78" s="32">
        <f>AVERAGE(AC3:AC77)</f>
        <v>-0.05491073100524859</v>
      </c>
    </row>
    <row r="79" spans="19:23" ht="12.75">
      <c r="S79" s="5">
        <v>-0.5906515580736544</v>
      </c>
      <c r="T79" s="4">
        <v>158</v>
      </c>
      <c r="U79" s="1">
        <f t="shared" si="6"/>
        <v>5.062595033026967</v>
      </c>
      <c r="V79" s="5">
        <v>0.3413382594417078</v>
      </c>
      <c r="W79" s="4">
        <v>41225.97</v>
      </c>
    </row>
    <row r="80" spans="19:23" ht="12.75">
      <c r="S80" s="5">
        <v>-0.4895104895104896</v>
      </c>
      <c r="T80" s="4">
        <v>9.65</v>
      </c>
      <c r="U80" s="1">
        <f t="shared" si="6"/>
        <v>2.2669579153508947</v>
      </c>
      <c r="V80" s="5">
        <v>0.07457074821406184</v>
      </c>
      <c r="W80" s="4">
        <v>29877.94</v>
      </c>
    </row>
    <row r="81" spans="19:23" ht="12.75">
      <c r="S81" s="5">
        <v>-0.40893470790378017</v>
      </c>
      <c r="T81" s="4">
        <v>149.26</v>
      </c>
      <c r="U81" s="1">
        <f t="shared" si="6"/>
        <v>5.005689751703241</v>
      </c>
      <c r="V81" s="5">
        <v>0.5464868701206529</v>
      </c>
      <c r="W81" s="4">
        <v>26242.79</v>
      </c>
    </row>
    <row r="82" spans="19:23" ht="12.75">
      <c r="S82" s="5">
        <v>-0.402124833997344</v>
      </c>
      <c r="T82" s="4">
        <v>222.2</v>
      </c>
      <c r="U82" s="1">
        <f t="shared" si="6"/>
        <v>5.40357787720553</v>
      </c>
      <c r="V82" s="5">
        <v>-0.1118473574964074</v>
      </c>
      <c r="W82" s="4">
        <v>20867.99</v>
      </c>
    </row>
    <row r="83" spans="19:23" ht="12.75">
      <c r="S83" s="5">
        <v>-0.32930513595166166</v>
      </c>
      <c r="T83" s="4">
        <v>60.45</v>
      </c>
      <c r="U83" s="1">
        <f t="shared" si="6"/>
        <v>4.101816577060802</v>
      </c>
      <c r="V83" s="5">
        <v>-0.11786600496277921</v>
      </c>
      <c r="W83" s="4">
        <v>12405.31</v>
      </c>
    </row>
    <row r="84" spans="19:23" ht="12.75">
      <c r="S84" s="5">
        <v>-0.3148148148148149</v>
      </c>
      <c r="T84" s="4">
        <v>74.85</v>
      </c>
      <c r="U84" s="1">
        <f t="shared" si="6"/>
        <v>4.3154861108656375</v>
      </c>
      <c r="V84" s="5">
        <v>-0.2574153145459721</v>
      </c>
      <c r="W84" s="4">
        <v>10240.63</v>
      </c>
    </row>
    <row r="85" spans="19:23" ht="12.75">
      <c r="S85" s="5">
        <v>-0.3142201834862386</v>
      </c>
      <c r="T85" s="4">
        <v>110.53</v>
      </c>
      <c r="U85" s="1">
        <f t="shared" si="6"/>
        <v>4.705286977322864</v>
      </c>
      <c r="V85" s="5">
        <v>0.4027777777777779</v>
      </c>
      <c r="W85" s="4">
        <v>9655.5</v>
      </c>
    </row>
    <row r="86" spans="19:23" ht="12.75">
      <c r="S86" s="5">
        <v>-0.30916875830503465</v>
      </c>
      <c r="T86" s="4">
        <v>659.77</v>
      </c>
      <c r="U86" s="1">
        <f t="shared" si="6"/>
        <v>6.491891289437031</v>
      </c>
      <c r="V86" s="5">
        <v>0.030203635369686843</v>
      </c>
      <c r="W86" s="4">
        <v>7172.68</v>
      </c>
    </row>
    <row r="87" spans="19:23" ht="12.75">
      <c r="S87" s="5">
        <v>-0.30573248407643316</v>
      </c>
      <c r="T87" s="4">
        <v>29.38</v>
      </c>
      <c r="U87" s="1">
        <f t="shared" si="6"/>
        <v>3.380314170745731</v>
      </c>
      <c r="V87" s="5">
        <v>0.19758526482770788</v>
      </c>
      <c r="W87" s="4">
        <v>5283.13</v>
      </c>
    </row>
    <row r="88" spans="19:23" ht="12.75">
      <c r="S88" s="5">
        <v>-0.29679282252242967</v>
      </c>
      <c r="T88" s="4">
        <v>2583.32</v>
      </c>
      <c r="U88" s="1">
        <f t="shared" si="6"/>
        <v>7.856830672375641</v>
      </c>
      <c r="V88" s="5">
        <v>-0.3298812062138289</v>
      </c>
      <c r="W88" s="4">
        <v>4560.48</v>
      </c>
    </row>
    <row r="89" spans="19:23" ht="12.75">
      <c r="S89" s="5">
        <v>-0.2903253961147515</v>
      </c>
      <c r="T89" s="4">
        <v>76396.44</v>
      </c>
      <c r="U89" s="1">
        <f t="shared" si="6"/>
        <v>11.243691377210306</v>
      </c>
      <c r="V89" s="5">
        <v>0.6164825046040519</v>
      </c>
      <c r="W89" s="4">
        <v>3726.39</v>
      </c>
    </row>
    <row r="90" spans="19:23" ht="12.75">
      <c r="S90" s="5">
        <v>-0.2844192634560907</v>
      </c>
      <c r="T90" s="4">
        <v>377.88</v>
      </c>
      <c r="U90" s="1">
        <f t="shared" si="6"/>
        <v>5.934576684900933</v>
      </c>
      <c r="V90" s="5">
        <v>-0.1917145953154955</v>
      </c>
      <c r="W90" s="4">
        <v>3709.38</v>
      </c>
    </row>
    <row r="91" spans="19:23" ht="12.75">
      <c r="S91" s="5">
        <v>-0.2735849056603773</v>
      </c>
      <c r="T91" s="4">
        <v>20.43</v>
      </c>
      <c r="U91" s="1">
        <f t="shared" si="6"/>
        <v>3.0170044088295307</v>
      </c>
      <c r="V91" s="5">
        <v>-0.40244565217391304</v>
      </c>
      <c r="W91" s="4">
        <v>2935.2</v>
      </c>
    </row>
    <row r="92" spans="19:23" ht="12.75">
      <c r="S92" s="5">
        <v>-0.2712797326518577</v>
      </c>
      <c r="T92" s="4">
        <v>465.19</v>
      </c>
      <c r="U92" s="1">
        <f t="shared" si="6"/>
        <v>6.142445924282768</v>
      </c>
      <c r="V92" s="5">
        <v>0.43760757314974197</v>
      </c>
      <c r="W92" s="4">
        <v>2704.5</v>
      </c>
    </row>
    <row r="93" spans="19:23" ht="12.75">
      <c r="S93" s="5">
        <v>-0.26878180185573186</v>
      </c>
      <c r="T93" s="4">
        <v>1969.45</v>
      </c>
      <c r="U93" s="1">
        <f t="shared" si="6"/>
        <v>7.585509594934601</v>
      </c>
      <c r="V93" s="5">
        <v>-0.05315917375455648</v>
      </c>
      <c r="W93" s="4">
        <v>2614.21</v>
      </c>
    </row>
    <row r="94" spans="19:23" ht="12.75">
      <c r="S94" s="5">
        <v>-0.26402734263742533</v>
      </c>
      <c r="T94" s="4">
        <v>2733.02</v>
      </c>
      <c r="U94" s="1">
        <f t="shared" si="6"/>
        <v>7.913162503866897</v>
      </c>
      <c r="V94" s="5">
        <v>-0.2639762403913347</v>
      </c>
      <c r="W94" s="4">
        <v>2557.01</v>
      </c>
    </row>
    <row r="95" spans="19:23" ht="12.75">
      <c r="S95" s="5">
        <v>-0.25755175057500646</v>
      </c>
      <c r="T95" s="4">
        <v>182.55</v>
      </c>
      <c r="U95" s="1">
        <f t="shared" si="6"/>
        <v>5.2070241081016455</v>
      </c>
      <c r="V95" s="5">
        <v>-0.3602528089887641</v>
      </c>
      <c r="W95" s="4">
        <v>2426.06</v>
      </c>
    </row>
    <row r="96" spans="19:23" ht="12.75">
      <c r="S96" s="5">
        <v>-0.24839375860486457</v>
      </c>
      <c r="T96" s="4">
        <v>20779.07</v>
      </c>
      <c r="U96" s="1">
        <f t="shared" si="6"/>
        <v>9.94170150908</v>
      </c>
      <c r="V96" s="5">
        <v>1.0384267631103072</v>
      </c>
      <c r="W96" s="4">
        <v>2315.81</v>
      </c>
    </row>
    <row r="97" spans="19:23" ht="12.75">
      <c r="S97" s="5">
        <v>-0.2435129740518962</v>
      </c>
      <c r="T97" s="4">
        <v>158.52</v>
      </c>
      <c r="U97" s="1">
        <f t="shared" si="6"/>
        <v>5.065880768322234</v>
      </c>
      <c r="V97" s="5">
        <v>-0.22185342538502395</v>
      </c>
      <c r="W97" s="4">
        <v>2012.74</v>
      </c>
    </row>
    <row r="98" spans="19:23" ht="12.75">
      <c r="S98" s="5">
        <v>-0.23237835379718053</v>
      </c>
      <c r="T98" s="4">
        <v>3688.38</v>
      </c>
      <c r="U98" s="1">
        <f t="shared" si="6"/>
        <v>8.212942616244906</v>
      </c>
      <c r="V98" s="5">
        <v>0.407444922765257</v>
      </c>
      <c r="W98" s="4">
        <v>1379.19</v>
      </c>
    </row>
    <row r="99" spans="19:23" ht="12.75">
      <c r="S99" s="5">
        <v>-0.2273071104387291</v>
      </c>
      <c r="T99" s="4">
        <v>124.83</v>
      </c>
      <c r="U99" s="1">
        <f t="shared" si="6"/>
        <v>4.826952811662959</v>
      </c>
      <c r="V99" s="5">
        <v>-0.1697860962566845</v>
      </c>
      <c r="W99" s="4">
        <v>1332.08</v>
      </c>
    </row>
    <row r="100" spans="19:23" ht="12.75">
      <c r="S100" s="5">
        <v>-0.18450184501845013</v>
      </c>
      <c r="T100" s="4">
        <v>45.61</v>
      </c>
      <c r="U100" s="1">
        <f t="shared" si="6"/>
        <v>3.820126990723609</v>
      </c>
      <c r="V100" s="5">
        <v>-0.27973671838269865</v>
      </c>
      <c r="W100" s="4">
        <v>1294.43</v>
      </c>
    </row>
    <row r="101" spans="19:23" ht="12.75">
      <c r="S101" s="5">
        <v>-0.18076178179470626</v>
      </c>
      <c r="T101" s="4">
        <v>16.46</v>
      </c>
      <c r="U101" s="1">
        <f t="shared" si="6"/>
        <v>2.800933195248924</v>
      </c>
      <c r="V101" s="5">
        <v>-0.27872195785180154</v>
      </c>
      <c r="W101" s="4">
        <v>987.71</v>
      </c>
    </row>
    <row r="102" spans="19:23" ht="12.75">
      <c r="S102" s="5">
        <v>-0.1611610954226046</v>
      </c>
      <c r="T102" s="4">
        <v>257.6</v>
      </c>
      <c r="U102" s="1">
        <f t="shared" si="6"/>
        <v>5.551407994230199</v>
      </c>
      <c r="V102" s="5">
        <v>0.03520480945587945</v>
      </c>
      <c r="W102" s="4">
        <v>972.3</v>
      </c>
    </row>
    <row r="103" spans="19:23" ht="12.75">
      <c r="S103" s="5">
        <v>-0.16101131071190944</v>
      </c>
      <c r="T103" s="4">
        <v>1925.3</v>
      </c>
      <c r="U103" s="1">
        <f t="shared" si="6"/>
        <v>7.562837078735289</v>
      </c>
      <c r="V103" s="5">
        <v>-0.22099767981438512</v>
      </c>
      <c r="W103" s="4">
        <v>960.23</v>
      </c>
    </row>
    <row r="104" spans="19:23" ht="12.75">
      <c r="S104" s="5">
        <v>-0.14328976118373127</v>
      </c>
      <c r="T104" s="4">
        <v>8686.85</v>
      </c>
      <c r="U104" s="1">
        <f t="shared" si="6"/>
        <v>9.069565666929996</v>
      </c>
      <c r="V104" s="5">
        <v>-0.09939619136089184</v>
      </c>
      <c r="W104" s="4">
        <v>916.76</v>
      </c>
    </row>
    <row r="105" spans="19:23" ht="12.75">
      <c r="S105" s="5">
        <v>-0.14162016548008471</v>
      </c>
      <c r="T105" s="4">
        <v>627.75</v>
      </c>
      <c r="U105" s="1">
        <f t="shared" si="6"/>
        <v>6.442141998037695</v>
      </c>
      <c r="V105" s="5">
        <v>-0.42305813385442115</v>
      </c>
      <c r="W105" s="4">
        <v>900.86</v>
      </c>
    </row>
    <row r="106" spans="19:23" ht="12.75">
      <c r="S106" s="5">
        <v>-0.14116379310344818</v>
      </c>
      <c r="T106" s="4">
        <v>122.34</v>
      </c>
      <c r="U106" s="1">
        <f t="shared" si="6"/>
        <v>4.806804053814419</v>
      </c>
      <c r="V106" s="5">
        <v>-0.2858487605898965</v>
      </c>
      <c r="W106" s="4">
        <v>894.95</v>
      </c>
    </row>
    <row r="107" spans="19:23" ht="12.75">
      <c r="S107" s="5">
        <v>-0.13808878779359512</v>
      </c>
      <c r="T107" s="4">
        <v>481.23</v>
      </c>
      <c r="U107" s="1">
        <f t="shared" si="6"/>
        <v>6.176345326296859</v>
      </c>
      <c r="V107" s="5">
        <v>-0.07080278920078653</v>
      </c>
      <c r="W107" s="4">
        <v>760.52</v>
      </c>
    </row>
    <row r="108" spans="19:23" ht="12.75">
      <c r="S108" s="5">
        <v>-0.13477289650037239</v>
      </c>
      <c r="T108" s="4">
        <v>805.05</v>
      </c>
      <c r="U108" s="1">
        <f t="shared" si="6"/>
        <v>6.6909043872909475</v>
      </c>
      <c r="V108" s="5">
        <v>-0.011307767944936153</v>
      </c>
      <c r="W108" s="4">
        <v>756.33</v>
      </c>
    </row>
    <row r="109" spans="19:23" ht="12.75">
      <c r="S109" s="5">
        <v>-0.1206896551724137</v>
      </c>
      <c r="T109" s="4">
        <v>87.03</v>
      </c>
      <c r="U109" s="1">
        <f t="shared" si="6"/>
        <v>4.466252886801422</v>
      </c>
      <c r="V109" s="5">
        <v>-0.22143099355713802</v>
      </c>
      <c r="W109" s="4">
        <v>737.71</v>
      </c>
    </row>
    <row r="110" spans="19:23" ht="12.75">
      <c r="S110" s="5">
        <v>-0.11740890688259109</v>
      </c>
      <c r="T110" s="4">
        <v>309.88</v>
      </c>
      <c r="U110" s="1">
        <f t="shared" si="6"/>
        <v>5.7361851257637015</v>
      </c>
      <c r="V110" s="5">
        <v>-0.22310326184898177</v>
      </c>
      <c r="W110" s="4">
        <v>735.99</v>
      </c>
    </row>
    <row r="111" spans="19:23" ht="12.75">
      <c r="S111" s="5">
        <v>-0.10197142202185383</v>
      </c>
      <c r="T111" s="4">
        <v>398.62</v>
      </c>
      <c r="U111" s="1">
        <f t="shared" si="6"/>
        <v>5.988008582134592</v>
      </c>
      <c r="V111" s="5">
        <v>-0.010874111250522733</v>
      </c>
      <c r="W111" s="4">
        <v>655.6</v>
      </c>
    </row>
    <row r="112" spans="19:23" ht="12.75">
      <c r="S112" s="5">
        <v>-0.09494773519163757</v>
      </c>
      <c r="T112" s="4">
        <v>656.98</v>
      </c>
      <c r="U112" s="1">
        <f t="shared" si="6"/>
        <v>6.487653576620957</v>
      </c>
      <c r="V112" s="5">
        <v>-0.21749130034798614</v>
      </c>
      <c r="W112" s="4">
        <v>650.89</v>
      </c>
    </row>
    <row r="113" spans="19:23" ht="12.75">
      <c r="S113" s="5">
        <v>-0.08910891089108908</v>
      </c>
      <c r="T113" s="4">
        <v>8797.78</v>
      </c>
      <c r="U113" s="1">
        <f t="shared" si="6"/>
        <v>9.082254695912908</v>
      </c>
      <c r="V113" s="5">
        <v>-0.09265010351966863</v>
      </c>
      <c r="W113" s="4">
        <v>533.4</v>
      </c>
    </row>
    <row r="114" spans="19:23" ht="12.75">
      <c r="S114" s="5">
        <v>-0.08428595802764027</v>
      </c>
      <c r="T114" s="4">
        <v>1818.85</v>
      </c>
      <c r="U114" s="1">
        <f t="shared" si="6"/>
        <v>7.505959712226172</v>
      </c>
      <c r="V114" s="5">
        <v>-0.386513729579423</v>
      </c>
      <c r="W114" s="4">
        <v>528.31</v>
      </c>
    </row>
    <row r="115" spans="19:23" ht="12.75">
      <c r="S115" s="5">
        <v>-0.08216168717047445</v>
      </c>
      <c r="T115" s="4">
        <v>918.05</v>
      </c>
      <c r="U115" s="1">
        <f t="shared" si="6"/>
        <v>6.822251855368196</v>
      </c>
      <c r="V115" s="5">
        <v>0.04156429156429153</v>
      </c>
      <c r="W115" s="4">
        <v>492.81</v>
      </c>
    </row>
    <row r="116" spans="19:23" ht="12.75">
      <c r="S116" s="5">
        <v>-0.056898876404494314</v>
      </c>
      <c r="T116" s="4">
        <v>19216.34</v>
      </c>
      <c r="U116" s="1">
        <f t="shared" si="6"/>
        <v>9.863516237751911</v>
      </c>
      <c r="V116" s="5">
        <v>-0.011481229700128437</v>
      </c>
      <c r="W116" s="4">
        <v>486.86</v>
      </c>
    </row>
    <row r="117" spans="19:23" ht="12.75">
      <c r="S117" s="5">
        <v>-0.047417442845046565</v>
      </c>
      <c r="T117" s="4">
        <v>836.33</v>
      </c>
      <c r="U117" s="1">
        <f t="shared" si="6"/>
        <v>6.729023272038716</v>
      </c>
      <c r="V117" s="5">
        <v>0.4070351758793971</v>
      </c>
      <c r="W117" s="4">
        <v>421.34</v>
      </c>
    </row>
    <row r="118" spans="19:23" ht="12.75">
      <c r="S118" s="5">
        <v>-0.033423180592991875</v>
      </c>
      <c r="T118" s="4">
        <v>88.71</v>
      </c>
      <c r="U118" s="1">
        <f t="shared" si="6"/>
        <v>4.485372622532496</v>
      </c>
      <c r="V118" s="5">
        <v>0.06325301204819267</v>
      </c>
      <c r="W118" s="4">
        <v>386.5</v>
      </c>
    </row>
    <row r="119" spans="19:23" ht="12.75">
      <c r="S119" s="5">
        <v>-0.02357207615593826</v>
      </c>
      <c r="T119" s="4">
        <v>31.68</v>
      </c>
      <c r="U119" s="1">
        <f t="shared" si="6"/>
        <v>3.455685566946225</v>
      </c>
      <c r="V119" s="5">
        <v>-0.4351087771942985</v>
      </c>
      <c r="W119" s="4">
        <v>377.01</v>
      </c>
    </row>
    <row r="120" spans="19:23" ht="12.75">
      <c r="S120" s="5">
        <v>-0.016361886429258843</v>
      </c>
      <c r="T120" s="4">
        <v>2461.69</v>
      </c>
      <c r="U120" s="1">
        <f t="shared" si="6"/>
        <v>7.808603384925434</v>
      </c>
      <c r="V120" s="5">
        <v>-0.3208765407943651</v>
      </c>
      <c r="W120" s="4">
        <v>372.28</v>
      </c>
    </row>
    <row r="121" spans="19:23" ht="12.75">
      <c r="S121" s="5">
        <v>0</v>
      </c>
      <c r="T121" s="4">
        <v>7.54</v>
      </c>
      <c r="U121" s="1">
        <f t="shared" si="6"/>
        <v>2.020222182019865</v>
      </c>
      <c r="V121" s="5">
        <v>-0.28321678321678323</v>
      </c>
      <c r="W121" s="4">
        <v>367.04</v>
      </c>
    </row>
    <row r="122" spans="19:23" ht="12.75">
      <c r="S122" s="5">
        <v>0.00031254883575559944</v>
      </c>
      <c r="T122" s="4">
        <v>12035.68</v>
      </c>
      <c r="U122" s="1">
        <f t="shared" si="6"/>
        <v>9.39563085049055</v>
      </c>
      <c r="V122" s="5">
        <v>-0.2434915773353752</v>
      </c>
      <c r="W122" s="4">
        <v>356.11</v>
      </c>
    </row>
    <row r="123" spans="19:23" ht="12.75">
      <c r="S123" s="5">
        <v>0.01044256588761816</v>
      </c>
      <c r="T123" s="4">
        <v>752.15</v>
      </c>
      <c r="U123" s="1">
        <f t="shared" si="6"/>
        <v>6.6229357721438324</v>
      </c>
      <c r="V123" s="5">
        <v>0.12808988764044948</v>
      </c>
      <c r="W123" s="4">
        <v>347.99</v>
      </c>
    </row>
    <row r="124" spans="19:23" ht="12.75">
      <c r="S124" s="5">
        <v>0.01207464324917673</v>
      </c>
      <c r="T124" s="4">
        <v>2426.06</v>
      </c>
      <c r="U124" s="1">
        <f t="shared" si="6"/>
        <v>7.794023821267412</v>
      </c>
      <c r="V124" s="5">
        <v>0.15058479532163727</v>
      </c>
      <c r="W124" s="4">
        <v>338.99</v>
      </c>
    </row>
    <row r="125" spans="19:23" ht="12.75">
      <c r="S125" s="5">
        <v>0.03320581484315244</v>
      </c>
      <c r="T125" s="4">
        <v>51476.52</v>
      </c>
      <c r="U125" s="1">
        <f t="shared" si="6"/>
        <v>10.848881060357543</v>
      </c>
      <c r="V125" s="5">
        <v>-0.12271705939966582</v>
      </c>
      <c r="W125" s="4">
        <v>315.84</v>
      </c>
    </row>
    <row r="126" spans="19:23" ht="12.75">
      <c r="S126" s="5">
        <v>0.0515072394967957</v>
      </c>
      <c r="T126" s="4">
        <v>2590.27</v>
      </c>
      <c r="U126" s="1">
        <f t="shared" si="6"/>
        <v>7.859517396364478</v>
      </c>
      <c r="V126" s="5">
        <v>-0.19389438943894388</v>
      </c>
      <c r="W126" s="4">
        <v>290.19</v>
      </c>
    </row>
    <row r="127" spans="19:23" ht="12.75">
      <c r="S127" s="5">
        <v>0.05790838375108032</v>
      </c>
      <c r="T127" s="4">
        <v>485.85</v>
      </c>
      <c r="U127" s="1">
        <f t="shared" si="6"/>
        <v>6.185899934285448</v>
      </c>
      <c r="V127" s="5">
        <v>0.07380073800737996</v>
      </c>
      <c r="W127" s="4">
        <v>257.82</v>
      </c>
    </row>
    <row r="128" spans="19:23" ht="12.75">
      <c r="S128" s="5">
        <v>0.065625</v>
      </c>
      <c r="T128" s="4">
        <v>68.56</v>
      </c>
      <c r="U128" s="1">
        <f t="shared" si="6"/>
        <v>4.227709274289524</v>
      </c>
      <c r="V128" s="5">
        <v>0.019700839109813906</v>
      </c>
      <c r="W128" s="4">
        <v>253.74</v>
      </c>
    </row>
    <row r="129" spans="19:23" ht="12.75">
      <c r="S129" s="5">
        <v>0.07321428571428568</v>
      </c>
      <c r="T129" s="4">
        <v>443.18</v>
      </c>
      <c r="U129" s="1">
        <f t="shared" si="6"/>
        <v>6.093976008061059</v>
      </c>
      <c r="V129" s="5">
        <v>-0.22083981337480552</v>
      </c>
      <c r="W129" s="4">
        <v>209.32</v>
      </c>
    </row>
    <row r="130" spans="19:23" ht="12.75">
      <c r="S130" s="5">
        <v>0.07767624020887731</v>
      </c>
      <c r="T130" s="4">
        <v>1607.96</v>
      </c>
      <c r="U130" s="1">
        <f t="shared" si="6"/>
        <v>7.3827215738076175</v>
      </c>
      <c r="V130" s="5">
        <v>-0.437632135306554</v>
      </c>
      <c r="W130" s="4">
        <v>173.6</v>
      </c>
    </row>
    <row r="131" spans="19:23" ht="12.75">
      <c r="S131" s="5">
        <v>0.07988485066570727</v>
      </c>
      <c r="T131" s="4">
        <v>1486.41</v>
      </c>
      <c r="U131" s="1">
        <f t="shared" si="6"/>
        <v>7.304119095701099</v>
      </c>
      <c r="V131" s="5">
        <v>-0.4833919499804612</v>
      </c>
      <c r="W131" s="4">
        <v>166.22</v>
      </c>
    </row>
    <row r="132" spans="19:23" ht="12.75">
      <c r="S132" s="5">
        <v>0.09753853232114107</v>
      </c>
      <c r="T132" s="4">
        <v>1402.3</v>
      </c>
      <c r="U132" s="1">
        <f aca="true" t="shared" si="7" ref="U132:U195">LN(T132)</f>
        <v>7.245869024732605</v>
      </c>
      <c r="V132" s="5">
        <v>-0.5229759299781183</v>
      </c>
      <c r="W132" s="4">
        <v>161.24</v>
      </c>
    </row>
    <row r="133" spans="19:23" ht="12.75">
      <c r="S133" s="5">
        <v>0.13925822253323994</v>
      </c>
      <c r="T133" s="4">
        <v>50654.25</v>
      </c>
      <c r="U133" s="1">
        <f t="shared" si="7"/>
        <v>10.832778415337303</v>
      </c>
      <c r="V133" s="5">
        <v>-0.2140221402214022</v>
      </c>
      <c r="W133" s="4">
        <v>159.35</v>
      </c>
    </row>
    <row r="134" spans="19:23" ht="12.75">
      <c r="S134" s="5">
        <v>0.14747222017808514</v>
      </c>
      <c r="T134" s="4">
        <v>5956.46</v>
      </c>
      <c r="U134" s="1">
        <f t="shared" si="7"/>
        <v>8.692231623863892</v>
      </c>
      <c r="V134" s="5">
        <v>-0.3030416823131806</v>
      </c>
      <c r="W134" s="4">
        <v>148.8</v>
      </c>
    </row>
    <row r="135" spans="19:23" ht="12.75">
      <c r="S135" s="5">
        <v>0.1482926829268294</v>
      </c>
      <c r="T135" s="4">
        <v>413.66</v>
      </c>
      <c r="U135" s="1">
        <f t="shared" si="7"/>
        <v>6.0250443803711775</v>
      </c>
      <c r="V135" s="5">
        <v>-0.5221238938053097</v>
      </c>
      <c r="W135" s="4">
        <v>104.97</v>
      </c>
    </row>
    <row r="136" spans="19:23" ht="12.75">
      <c r="S136" s="5">
        <v>0.16307121317559714</v>
      </c>
      <c r="T136" s="4">
        <v>835.94</v>
      </c>
      <c r="U136" s="1">
        <f t="shared" si="7"/>
        <v>6.72855684017416</v>
      </c>
      <c r="V136" s="5">
        <v>0.35897435897435903</v>
      </c>
      <c r="W136" s="4">
        <v>104.3</v>
      </c>
    </row>
    <row r="137" spans="19:23" ht="12.75">
      <c r="S137" s="5">
        <v>0.16865671641791047</v>
      </c>
      <c r="T137" s="4">
        <v>96.8</v>
      </c>
      <c r="U137" s="1">
        <f t="shared" si="7"/>
        <v>4.572646994282532</v>
      </c>
      <c r="V137" s="5">
        <v>-0.005714285714285783</v>
      </c>
      <c r="W137" s="4">
        <v>102.65</v>
      </c>
    </row>
    <row r="138" spans="19:23" ht="12.75">
      <c r="S138" s="5">
        <v>0.1744494560891483</v>
      </c>
      <c r="T138" s="4">
        <v>8056.41</v>
      </c>
      <c r="U138" s="1">
        <f t="shared" si="7"/>
        <v>8.994223326847148</v>
      </c>
      <c r="V138" s="5">
        <v>-0.2709251101321586</v>
      </c>
      <c r="W138" s="4">
        <v>89.99</v>
      </c>
    </row>
    <row r="139" spans="19:23" ht="12.75">
      <c r="S139" s="5">
        <v>0.18875709128416696</v>
      </c>
      <c r="T139" s="4">
        <v>1565.88</v>
      </c>
      <c r="U139" s="1">
        <f t="shared" si="7"/>
        <v>7.356203245262156</v>
      </c>
      <c r="V139" s="5">
        <v>0.46501457725947537</v>
      </c>
      <c r="W139" s="4">
        <v>83.49</v>
      </c>
    </row>
    <row r="140" spans="19:23" ht="12.75">
      <c r="S140" s="5">
        <v>0.19363636363636383</v>
      </c>
      <c r="T140" s="4">
        <v>5040.27</v>
      </c>
      <c r="U140" s="1">
        <f t="shared" si="7"/>
        <v>8.525214931059088</v>
      </c>
      <c r="V140" s="5">
        <v>-0.3388671875</v>
      </c>
      <c r="W140" s="4">
        <v>81.64</v>
      </c>
    </row>
    <row r="141" spans="19:23" ht="12.75">
      <c r="S141" s="5">
        <v>0.20570824524312892</v>
      </c>
      <c r="T141" s="4">
        <v>769.26</v>
      </c>
      <c r="U141" s="1">
        <f t="shared" si="7"/>
        <v>6.645429013792664</v>
      </c>
      <c r="V141" s="5">
        <v>-0.2301523656776263</v>
      </c>
      <c r="W141" s="4">
        <v>66.85</v>
      </c>
    </row>
    <row r="142" spans="19:23" ht="12.75">
      <c r="S142" s="5">
        <v>0.26729559748427656</v>
      </c>
      <c r="T142" s="4">
        <v>48.03</v>
      </c>
      <c r="U142" s="1">
        <f t="shared" si="7"/>
        <v>3.871825815676733</v>
      </c>
      <c r="V142" s="5">
        <v>-0.34461910519951633</v>
      </c>
      <c r="W142" s="4">
        <v>55.94</v>
      </c>
    </row>
    <row r="143" spans="19:23" ht="12.75">
      <c r="S143" s="5">
        <v>0.27803958529688977</v>
      </c>
      <c r="T143" s="4">
        <v>1228.59</v>
      </c>
      <c r="U143" s="1">
        <f t="shared" si="7"/>
        <v>7.113622449351106</v>
      </c>
      <c r="V143" s="5">
        <v>1.208469055374593</v>
      </c>
      <c r="W143" s="4">
        <v>48.98</v>
      </c>
    </row>
    <row r="144" spans="19:23" ht="12.75">
      <c r="S144" s="5">
        <v>0.2788844621513944</v>
      </c>
      <c r="T144" s="4">
        <v>445.1</v>
      </c>
      <c r="U144" s="1">
        <f t="shared" si="7"/>
        <v>6.098298976021809</v>
      </c>
      <c r="V144" s="5">
        <v>-0.45995085995085994</v>
      </c>
      <c r="W144" s="4">
        <v>42.29</v>
      </c>
    </row>
    <row r="145" spans="19:23" ht="12.75">
      <c r="S145" s="5">
        <v>0.2947903430749683</v>
      </c>
      <c r="T145" s="4">
        <v>437.55</v>
      </c>
      <c r="U145" s="1">
        <f t="shared" si="7"/>
        <v>6.08119098498184</v>
      </c>
      <c r="V145" s="5">
        <v>-0.30567685589519644</v>
      </c>
      <c r="W145" s="4">
        <v>37.94</v>
      </c>
    </row>
    <row r="146" spans="19:23" ht="12.75">
      <c r="S146" s="5">
        <v>0.34908700322234165</v>
      </c>
      <c r="T146" s="4">
        <v>463.83</v>
      </c>
      <c r="U146" s="1">
        <f t="shared" si="7"/>
        <v>6.139518105782613</v>
      </c>
      <c r="V146" s="5">
        <v>0.0036396724294813776</v>
      </c>
      <c r="W146" s="4">
        <v>33.6</v>
      </c>
    </row>
    <row r="147" spans="19:23" ht="12.75">
      <c r="S147" s="5">
        <v>0.37250427837991995</v>
      </c>
      <c r="T147" s="4">
        <v>720</v>
      </c>
      <c r="U147" s="1">
        <f t="shared" si="7"/>
        <v>6.579251212010101</v>
      </c>
      <c r="V147" s="5">
        <v>-0.5191752577319588</v>
      </c>
      <c r="W147" s="4">
        <v>28.53</v>
      </c>
    </row>
    <row r="148" spans="19:23" ht="12.75">
      <c r="S148" s="5">
        <v>0.4564254062038404</v>
      </c>
      <c r="T148" s="4">
        <v>115.9</v>
      </c>
      <c r="U148" s="1">
        <f t="shared" si="7"/>
        <v>4.752727750345706</v>
      </c>
      <c r="V148" s="5">
        <v>-0.11485714285714288</v>
      </c>
      <c r="W148" s="4">
        <v>20.5</v>
      </c>
    </row>
    <row r="149" spans="19:23" ht="12.75">
      <c r="S149" s="5">
        <v>0.4577464788732395</v>
      </c>
      <c r="T149" s="4">
        <v>447.5</v>
      </c>
      <c r="U149" s="1">
        <f t="shared" si="7"/>
        <v>6.10367653771491</v>
      </c>
      <c r="V149" s="5">
        <v>-0.4186991869918699</v>
      </c>
      <c r="W149" s="4">
        <v>18.9</v>
      </c>
    </row>
    <row r="150" spans="19:23" ht="12.75">
      <c r="S150" s="5">
        <v>0.5174002047082906</v>
      </c>
      <c r="T150" s="4">
        <v>427.16</v>
      </c>
      <c r="U150" s="1">
        <f t="shared" si="7"/>
        <v>6.057158650303345</v>
      </c>
      <c r="V150" s="5">
        <v>0.07130730050933787</v>
      </c>
      <c r="W150" s="4">
        <v>18.13</v>
      </c>
    </row>
    <row r="151" spans="19:23" ht="12.75">
      <c r="S151" s="5">
        <v>0.541297935103245</v>
      </c>
      <c r="T151" s="4">
        <v>93.15</v>
      </c>
      <c r="U151" s="1">
        <f t="shared" si="7"/>
        <v>4.5342110970475975</v>
      </c>
      <c r="V151" s="5">
        <v>-0.39336426261774216</v>
      </c>
      <c r="W151" s="4">
        <v>10.33</v>
      </c>
    </row>
    <row r="152" spans="19:23" ht="12.75">
      <c r="S152" s="5">
        <v>1.3976825028968713</v>
      </c>
      <c r="T152" s="4">
        <v>9.74</v>
      </c>
      <c r="U152" s="1">
        <f t="shared" si="7"/>
        <v>2.2762411176544437</v>
      </c>
      <c r="V152" s="5">
        <v>-0.044117647058823595</v>
      </c>
      <c r="W152" s="4">
        <v>7.54</v>
      </c>
    </row>
    <row r="153" spans="19:21" ht="12.75">
      <c r="S153" s="5">
        <v>-0.11138746027501673</v>
      </c>
      <c r="T153" s="4">
        <v>70218.81</v>
      </c>
      <c r="U153" s="1">
        <f t="shared" si="7"/>
        <v>11.159371502840004</v>
      </c>
    </row>
    <row r="154" spans="19:21" ht="12.75">
      <c r="S154" s="5">
        <v>-0.15506516587677732</v>
      </c>
      <c r="T154" s="4">
        <v>44870.65</v>
      </c>
      <c r="U154" s="1">
        <f t="shared" si="7"/>
        <v>10.711539185158841</v>
      </c>
    </row>
    <row r="155" spans="19:21" ht="12.75">
      <c r="S155" s="5">
        <v>-0.10554873054873048</v>
      </c>
      <c r="T155" s="4">
        <v>44422.35</v>
      </c>
      <c r="U155" s="1">
        <f t="shared" si="7"/>
        <v>10.7014980001463</v>
      </c>
    </row>
    <row r="156" spans="19:21" ht="12.75">
      <c r="S156" s="5">
        <v>-0.015722790413677412</v>
      </c>
      <c r="T156" s="4">
        <v>19997.72</v>
      </c>
      <c r="U156" s="1">
        <f t="shared" si="7"/>
        <v>9.903373546037635</v>
      </c>
    </row>
    <row r="157" spans="19:21" ht="12.75">
      <c r="S157" s="5">
        <v>-0.004003049942813641</v>
      </c>
      <c r="T157" s="4">
        <v>18602.26</v>
      </c>
      <c r="U157" s="1">
        <f t="shared" si="7"/>
        <v>9.831038357696457</v>
      </c>
    </row>
    <row r="158" spans="19:21" ht="12.75">
      <c r="S158" s="5">
        <v>0.1296672394938292</v>
      </c>
      <c r="T158" s="4">
        <v>13180.64</v>
      </c>
      <c r="U158" s="1">
        <f t="shared" si="7"/>
        <v>9.486504365299428</v>
      </c>
    </row>
    <row r="159" spans="19:21" ht="12.75">
      <c r="S159" s="5">
        <v>-0.03571428571428581</v>
      </c>
      <c r="T159" s="4">
        <v>8485.32</v>
      </c>
      <c r="U159" s="1">
        <f t="shared" si="7"/>
        <v>9.046092890569444</v>
      </c>
    </row>
    <row r="160" spans="19:21" ht="12.75">
      <c r="S160" s="5">
        <v>-0.0246543469506465</v>
      </c>
      <c r="T160" s="4">
        <v>8373.41</v>
      </c>
      <c r="U160" s="1">
        <f t="shared" si="7"/>
        <v>9.032816487923064</v>
      </c>
    </row>
    <row r="161" spans="19:21" ht="12.75">
      <c r="S161" s="5">
        <v>0.02033209081667242</v>
      </c>
      <c r="T161" s="4">
        <v>8008.63</v>
      </c>
      <c r="U161" s="1">
        <f t="shared" si="7"/>
        <v>8.988274989229302</v>
      </c>
    </row>
    <row r="162" spans="19:21" ht="12.75">
      <c r="S162" s="5">
        <v>0.1942117288651941</v>
      </c>
      <c r="T162" s="4">
        <v>5834.49</v>
      </c>
      <c r="U162" s="1">
        <f t="shared" si="7"/>
        <v>8.671542137301767</v>
      </c>
    </row>
    <row r="163" spans="19:21" ht="12.75">
      <c r="S163" s="5">
        <v>-0.05342140704162124</v>
      </c>
      <c r="T163" s="4">
        <v>5539.06</v>
      </c>
      <c r="U163" s="1">
        <f t="shared" si="7"/>
        <v>8.61958009025463</v>
      </c>
    </row>
    <row r="164" spans="19:21" ht="12.75">
      <c r="S164" s="5">
        <v>0.18187203791469186</v>
      </c>
      <c r="T164" s="4">
        <v>4262.12</v>
      </c>
      <c r="U164" s="1">
        <f t="shared" si="7"/>
        <v>8.357521968057597</v>
      </c>
    </row>
    <row r="165" spans="19:21" ht="12.75">
      <c r="S165" s="5">
        <v>0.4024787997390735</v>
      </c>
      <c r="T165" s="4">
        <v>3342.01</v>
      </c>
      <c r="U165" s="1">
        <f t="shared" si="7"/>
        <v>8.11432770137109</v>
      </c>
    </row>
    <row r="166" spans="19:21" ht="12.75">
      <c r="S166" s="5">
        <v>0.30632054176072243</v>
      </c>
      <c r="T166" s="4">
        <v>3268.99</v>
      </c>
      <c r="U166" s="1">
        <f t="shared" si="7"/>
        <v>8.09223634768007</v>
      </c>
    </row>
    <row r="167" spans="19:21" ht="12.75">
      <c r="S167" s="5">
        <v>0.17136659436008683</v>
      </c>
      <c r="T167" s="4">
        <v>2792.37</v>
      </c>
      <c r="U167" s="1">
        <f t="shared" si="7"/>
        <v>7.934645976592037</v>
      </c>
    </row>
    <row r="168" spans="19:21" ht="12.75">
      <c r="S168" s="5">
        <v>0.063499046781053</v>
      </c>
      <c r="T168" s="4">
        <v>2605.55</v>
      </c>
      <c r="U168" s="1">
        <f t="shared" si="7"/>
        <v>7.865399064339771</v>
      </c>
    </row>
    <row r="169" spans="19:21" ht="12.75">
      <c r="S169" s="5">
        <v>-0.07933436532507732</v>
      </c>
      <c r="T169" s="4">
        <v>2472.45</v>
      </c>
      <c r="U169" s="1">
        <f t="shared" si="7"/>
        <v>7.812964840845474</v>
      </c>
    </row>
    <row r="170" spans="19:21" ht="12.75">
      <c r="S170" s="5">
        <v>0.19058947924927305</v>
      </c>
      <c r="T170" s="4">
        <v>2253</v>
      </c>
      <c r="U170" s="1">
        <f t="shared" si="7"/>
        <v>7.720017940432244</v>
      </c>
    </row>
    <row r="171" spans="19:21" ht="12.75">
      <c r="S171" s="5">
        <v>0.10303707844233267</v>
      </c>
      <c r="T171" s="4">
        <v>1976.83</v>
      </c>
      <c r="U171" s="1">
        <f t="shared" si="7"/>
        <v>7.589249830601333</v>
      </c>
    </row>
    <row r="172" spans="19:21" ht="12.75">
      <c r="S172" s="5">
        <v>-0.032337290216946424</v>
      </c>
      <c r="T172" s="4">
        <v>1896.18</v>
      </c>
      <c r="U172" s="1">
        <f t="shared" si="7"/>
        <v>7.547596615017624</v>
      </c>
    </row>
    <row r="173" spans="19:21" ht="12.75">
      <c r="S173" s="5">
        <v>0.10539067231980614</v>
      </c>
      <c r="T173" s="4">
        <v>1755.3</v>
      </c>
      <c r="U173" s="1">
        <f t="shared" si="7"/>
        <v>7.4703950614623</v>
      </c>
    </row>
    <row r="174" spans="19:21" ht="12.75">
      <c r="S174" s="5">
        <v>0.2724795640326976</v>
      </c>
      <c r="T174" s="4">
        <v>1719.06</v>
      </c>
      <c r="U174" s="1">
        <f t="shared" si="7"/>
        <v>7.44953290878768</v>
      </c>
    </row>
    <row r="175" spans="19:21" ht="12.75">
      <c r="S175" s="5">
        <v>-0.0476507830723093</v>
      </c>
      <c r="T175" s="4">
        <v>1408.03</v>
      </c>
      <c r="U175" s="1">
        <f t="shared" si="7"/>
        <v>7.249946843309182</v>
      </c>
    </row>
    <row r="176" spans="19:21" ht="12.75">
      <c r="S176" s="5">
        <v>0.08605851979345958</v>
      </c>
      <c r="T176" s="4">
        <v>1341.7</v>
      </c>
      <c r="U176" s="1">
        <f t="shared" si="7"/>
        <v>7.201692745596426</v>
      </c>
    </row>
    <row r="177" spans="19:21" ht="12.75">
      <c r="S177" s="5">
        <v>-0.14707158351409977</v>
      </c>
      <c r="T177" s="4">
        <v>1335.18</v>
      </c>
      <c r="U177" s="1">
        <f t="shared" si="7"/>
        <v>7.19682139320608</v>
      </c>
    </row>
    <row r="178" spans="19:21" ht="12.75">
      <c r="S178" s="5">
        <v>-0.016961651917403953</v>
      </c>
      <c r="T178" s="4">
        <v>1181.98</v>
      </c>
      <c r="U178" s="1">
        <f t="shared" si="7"/>
        <v>7.074946277349118</v>
      </c>
    </row>
    <row r="179" spans="19:21" ht="12.75">
      <c r="S179" s="5">
        <v>0.11377777777777776</v>
      </c>
      <c r="T179" s="4">
        <v>1081.8</v>
      </c>
      <c r="U179" s="1">
        <f t="shared" si="7"/>
        <v>6.986381599437326</v>
      </c>
    </row>
    <row r="180" spans="19:21" ht="12.75">
      <c r="S180" s="5">
        <v>0.038295835327908145</v>
      </c>
      <c r="T180" s="4">
        <v>967.7</v>
      </c>
      <c r="U180" s="1">
        <f t="shared" si="7"/>
        <v>6.874922121886897</v>
      </c>
    </row>
    <row r="181" spans="19:21" ht="12.75">
      <c r="S181" s="5">
        <v>-0.2601246105919004</v>
      </c>
      <c r="T181" s="4">
        <v>939.97</v>
      </c>
      <c r="U181" s="1">
        <f t="shared" si="7"/>
        <v>6.845847959861142</v>
      </c>
    </row>
    <row r="182" spans="19:21" ht="12.75">
      <c r="S182" s="5">
        <v>0.2805486284289278</v>
      </c>
      <c r="T182" s="4">
        <v>908.4</v>
      </c>
      <c r="U182" s="1">
        <f t="shared" si="7"/>
        <v>6.811684810231403</v>
      </c>
    </row>
    <row r="183" spans="19:21" ht="12.75">
      <c r="S183" s="5">
        <v>0.1532526740312119</v>
      </c>
      <c r="T183" s="4">
        <v>874.16</v>
      </c>
      <c r="U183" s="1">
        <f t="shared" si="7"/>
        <v>6.77326342526249</v>
      </c>
    </row>
    <row r="184" spans="19:21" ht="12.75">
      <c r="S184" s="5">
        <v>0.022138013562026382</v>
      </c>
      <c r="T184" s="4">
        <v>823.22</v>
      </c>
      <c r="U184" s="1">
        <f t="shared" si="7"/>
        <v>6.713223479657169</v>
      </c>
    </row>
    <row r="185" spans="19:21" ht="12.75">
      <c r="S185" s="5">
        <v>0.3335574983187626</v>
      </c>
      <c r="T185" s="4">
        <v>814.84</v>
      </c>
      <c r="U185" s="1">
        <f t="shared" si="7"/>
        <v>6.702991774949357</v>
      </c>
    </row>
    <row r="186" spans="19:21" ht="12.75">
      <c r="S186" s="5">
        <v>0.2627526467757457</v>
      </c>
      <c r="T186" s="4">
        <v>804.52</v>
      </c>
      <c r="U186" s="1">
        <f t="shared" si="7"/>
        <v>6.69024582628502</v>
      </c>
    </row>
    <row r="187" spans="19:21" ht="12.75">
      <c r="S187" s="5">
        <v>0.02706692913385833</v>
      </c>
      <c r="T187" s="4">
        <v>760.5</v>
      </c>
      <c r="U187" s="1">
        <f t="shared" si="7"/>
        <v>6.633976111699347</v>
      </c>
    </row>
    <row r="188" spans="19:21" ht="12.75">
      <c r="S188" s="5">
        <v>0.06511362826814837</v>
      </c>
      <c r="T188" s="4">
        <v>680.61</v>
      </c>
      <c r="U188" s="1">
        <f t="shared" si="7"/>
        <v>6.522989454876879</v>
      </c>
    </row>
    <row r="189" spans="19:21" ht="12.75">
      <c r="S189" s="5">
        <v>-0.025326797385620936</v>
      </c>
      <c r="T189" s="4">
        <v>592</v>
      </c>
      <c r="U189" s="1">
        <f t="shared" si="7"/>
        <v>6.3835066348840055</v>
      </c>
    </row>
    <row r="190" spans="19:21" ht="12.75">
      <c r="S190" s="5">
        <v>0.34340437011060154</v>
      </c>
      <c r="T190" s="4">
        <v>564.11</v>
      </c>
      <c r="U190" s="1">
        <f t="shared" si="7"/>
        <v>6.335249267942109</v>
      </c>
    </row>
    <row r="191" spans="19:21" ht="12.75">
      <c r="S191" s="5">
        <v>0.24705593719332675</v>
      </c>
      <c r="T191" s="4">
        <v>559.51</v>
      </c>
      <c r="U191" s="1">
        <f t="shared" si="7"/>
        <v>6.327061400693241</v>
      </c>
    </row>
    <row r="192" spans="19:21" ht="12.75">
      <c r="S192" s="5">
        <v>0.3357086302454473</v>
      </c>
      <c r="T192" s="4">
        <v>490.7</v>
      </c>
      <c r="U192" s="1">
        <f t="shared" si="7"/>
        <v>6.195832943095858</v>
      </c>
    </row>
    <row r="193" spans="19:21" ht="12.75">
      <c r="S193" s="5">
        <v>0.03472304590202824</v>
      </c>
      <c r="T193" s="4">
        <v>482.53</v>
      </c>
      <c r="U193" s="1">
        <f t="shared" si="7"/>
        <v>6.179043095011986</v>
      </c>
    </row>
    <row r="194" spans="19:21" ht="12.75">
      <c r="S194" s="5">
        <v>0.07318718381112976</v>
      </c>
      <c r="T194" s="4">
        <v>449.85</v>
      </c>
      <c r="U194" s="1">
        <f t="shared" si="7"/>
        <v>6.108914193863128</v>
      </c>
    </row>
    <row r="195" spans="19:21" ht="12.75">
      <c r="S195" s="5">
        <v>0.10108487555839174</v>
      </c>
      <c r="T195" s="4">
        <v>426.01</v>
      </c>
      <c r="U195" s="1">
        <f t="shared" si="7"/>
        <v>6.05446282017226</v>
      </c>
    </row>
    <row r="196" spans="19:21" ht="12.75">
      <c r="S196" s="5">
        <v>-0.07051826677994899</v>
      </c>
      <c r="T196" s="4">
        <v>377.54</v>
      </c>
      <c r="U196" s="1">
        <f aca="true" t="shared" si="8" ref="U196:U259">LN(T196)</f>
        <v>5.933676523340588</v>
      </c>
    </row>
    <row r="197" spans="19:21" ht="12.75">
      <c r="S197" s="5">
        <v>0</v>
      </c>
      <c r="T197" s="4">
        <v>367.81</v>
      </c>
      <c r="U197" s="1">
        <f t="shared" si="8"/>
        <v>5.9075665004901206</v>
      </c>
    </row>
    <row r="198" spans="19:21" ht="12.75">
      <c r="S198" s="5">
        <v>-0.10648918469217972</v>
      </c>
      <c r="T198" s="4">
        <v>362.44</v>
      </c>
      <c r="U198" s="1">
        <f t="shared" si="8"/>
        <v>5.89285894335386</v>
      </c>
    </row>
    <row r="199" spans="19:21" ht="12.75">
      <c r="S199" s="5">
        <v>0.1542707273154309</v>
      </c>
      <c r="T199" s="4">
        <v>287.68</v>
      </c>
      <c r="U199" s="1">
        <f t="shared" si="8"/>
        <v>5.661848751283255</v>
      </c>
    </row>
    <row r="200" spans="19:21" ht="12.75">
      <c r="S200" s="5">
        <v>-0.39132165605095537</v>
      </c>
      <c r="T200" s="4">
        <v>282.4</v>
      </c>
      <c r="U200" s="1">
        <f t="shared" si="8"/>
        <v>5.643324505619087</v>
      </c>
    </row>
    <row r="201" spans="19:21" ht="12.75">
      <c r="S201" s="5">
        <v>0.09373611728120834</v>
      </c>
      <c r="T201" s="4">
        <v>238.31</v>
      </c>
      <c r="U201" s="1">
        <f t="shared" si="8"/>
        <v>5.473572347135272</v>
      </c>
    </row>
    <row r="202" spans="19:21" ht="12.75">
      <c r="S202" s="5">
        <v>0.6417033773861966</v>
      </c>
      <c r="T202" s="4">
        <v>199.72</v>
      </c>
      <c r="U202" s="1">
        <f t="shared" si="8"/>
        <v>5.296916385632408</v>
      </c>
    </row>
    <row r="203" spans="19:21" ht="12.75">
      <c r="S203" s="5">
        <v>0.2214532871972319</v>
      </c>
      <c r="T203" s="4">
        <v>193.25</v>
      </c>
      <c r="U203" s="1">
        <f t="shared" si="8"/>
        <v>5.263984687467532</v>
      </c>
    </row>
    <row r="204" spans="19:21" ht="12.75">
      <c r="S204" s="5">
        <v>-0.6014492753623188</v>
      </c>
      <c r="T204" s="4">
        <v>183.83</v>
      </c>
      <c r="U204" s="1">
        <f t="shared" si="8"/>
        <v>5.21401141749478</v>
      </c>
    </row>
    <row r="205" spans="19:21" ht="12.75">
      <c r="S205" s="5">
        <v>0.00027536830510821453</v>
      </c>
      <c r="T205" s="4">
        <v>176.21</v>
      </c>
      <c r="U205" s="1">
        <f t="shared" si="8"/>
        <v>5.1716764655806395</v>
      </c>
    </row>
    <row r="206" spans="19:21" ht="12.75">
      <c r="S206" s="5">
        <v>0.3503618561089825</v>
      </c>
      <c r="T206" s="4">
        <v>175.5</v>
      </c>
      <c r="U206" s="1">
        <f t="shared" si="8"/>
        <v>5.167639042905921</v>
      </c>
    </row>
    <row r="207" spans="19:21" ht="12.75">
      <c r="S207" s="5">
        <v>0.14534883720930236</v>
      </c>
      <c r="T207" s="4">
        <v>164.89</v>
      </c>
      <c r="U207" s="1">
        <f t="shared" si="8"/>
        <v>5.105278584912877</v>
      </c>
    </row>
    <row r="208" spans="19:21" ht="12.75">
      <c r="S208" s="5">
        <v>0.3419071518193224</v>
      </c>
      <c r="T208" s="4">
        <v>150.86</v>
      </c>
      <c r="U208" s="1">
        <f t="shared" si="8"/>
        <v>5.016352254425485</v>
      </c>
    </row>
    <row r="209" spans="19:21" ht="12.75">
      <c r="S209" s="5">
        <v>-0.2612137203166227</v>
      </c>
      <c r="T209" s="4">
        <v>116.94</v>
      </c>
      <c r="U209" s="1">
        <f t="shared" si="8"/>
        <v>4.761660982747524</v>
      </c>
    </row>
    <row r="210" spans="19:21" ht="12.75">
      <c r="S210" s="5">
        <v>0.5483870967741937</v>
      </c>
      <c r="T210" s="4">
        <v>102.84</v>
      </c>
      <c r="U210" s="1">
        <f t="shared" si="8"/>
        <v>4.633174382397689</v>
      </c>
    </row>
    <row r="211" spans="19:21" ht="12.75">
      <c r="S211" s="5">
        <v>0.06985645933014362</v>
      </c>
      <c r="T211" s="4">
        <v>102.12</v>
      </c>
      <c r="U211" s="1">
        <f t="shared" si="8"/>
        <v>4.6261485923732835</v>
      </c>
    </row>
    <row r="212" spans="19:21" ht="12.75">
      <c r="S212" s="5">
        <v>0.2058823529411764</v>
      </c>
      <c r="T212" s="4">
        <v>101.16</v>
      </c>
      <c r="U212" s="1">
        <f t="shared" si="8"/>
        <v>4.616703421801764</v>
      </c>
    </row>
    <row r="213" spans="19:21" ht="12.75">
      <c r="S213" s="5">
        <v>-0.11371237458193972</v>
      </c>
      <c r="T213" s="4">
        <v>97.85</v>
      </c>
      <c r="U213" s="1">
        <f t="shared" si="8"/>
        <v>4.583435693842085</v>
      </c>
    </row>
    <row r="214" spans="19:21" ht="12.75">
      <c r="S214" s="5">
        <v>0.2509760178471834</v>
      </c>
      <c r="T214" s="4">
        <v>97.72</v>
      </c>
      <c r="U214" s="1">
        <f t="shared" si="8"/>
        <v>4.5821062463895395</v>
      </c>
    </row>
    <row r="215" spans="19:21" ht="12.75">
      <c r="S215" s="5">
        <v>0.24324324324324298</v>
      </c>
      <c r="T215" s="4">
        <v>93.56</v>
      </c>
      <c r="U215" s="1">
        <f t="shared" si="8"/>
        <v>4.538602941715978</v>
      </c>
    </row>
    <row r="216" spans="19:21" ht="12.75">
      <c r="S216" s="5">
        <v>0.8710407239819005</v>
      </c>
      <c r="T216" s="4">
        <v>82.91</v>
      </c>
      <c r="U216" s="1">
        <f t="shared" si="8"/>
        <v>4.417755682128127</v>
      </c>
    </row>
    <row r="217" spans="19:21" ht="12.75">
      <c r="S217" s="5">
        <v>0.39858012170385404</v>
      </c>
      <c r="T217" s="4">
        <v>77.27</v>
      </c>
      <c r="U217" s="1">
        <f t="shared" si="8"/>
        <v>4.347305781945493</v>
      </c>
    </row>
    <row r="218" spans="19:21" ht="12.75">
      <c r="S218" s="5">
        <v>-0.21621621621621623</v>
      </c>
      <c r="T218" s="4">
        <v>57.94</v>
      </c>
      <c r="U218" s="1">
        <f t="shared" si="8"/>
        <v>4.059407992341204</v>
      </c>
    </row>
    <row r="219" spans="19:21" ht="12.75">
      <c r="S219" s="5">
        <v>0</v>
      </c>
      <c r="T219" s="4">
        <v>56.76</v>
      </c>
      <c r="U219" s="1">
        <f t="shared" si="8"/>
        <v>4.038831852291842</v>
      </c>
    </row>
    <row r="220" spans="19:21" ht="12.75">
      <c r="S220" s="5">
        <v>0.11049210770659235</v>
      </c>
      <c r="T220" s="4">
        <v>33.89</v>
      </c>
      <c r="U220" s="1">
        <f t="shared" si="8"/>
        <v>3.52311998561896</v>
      </c>
    </row>
    <row r="221" spans="19:21" ht="12.75">
      <c r="S221" s="5">
        <v>0.09567496723460023</v>
      </c>
      <c r="T221" s="4">
        <v>32.17</v>
      </c>
      <c r="U221" s="1">
        <f t="shared" si="8"/>
        <v>3.471034341250935</v>
      </c>
    </row>
    <row r="222" spans="19:21" ht="12.75">
      <c r="S222" s="5">
        <v>-0.3697270471464019</v>
      </c>
      <c r="T222" s="4">
        <v>30.27</v>
      </c>
      <c r="U222" s="1">
        <f t="shared" si="8"/>
        <v>3.410157123033627</v>
      </c>
    </row>
    <row r="223" spans="19:21" ht="12.75">
      <c r="S223" s="5">
        <v>0.2136953955135772</v>
      </c>
      <c r="T223" s="4">
        <v>24.3</v>
      </c>
      <c r="U223" s="1">
        <f t="shared" si="8"/>
        <v>3.190476350346503</v>
      </c>
    </row>
    <row r="224" spans="19:21" ht="12.75">
      <c r="S224" s="5">
        <v>0.7530864197530864</v>
      </c>
      <c r="T224" s="4">
        <v>23.63</v>
      </c>
      <c r="U224" s="1">
        <f t="shared" si="8"/>
        <v>3.1625170911988163</v>
      </c>
    </row>
    <row r="225" spans="19:21" ht="12.75">
      <c r="S225" s="5">
        <v>-0.10086682427107962</v>
      </c>
      <c r="T225" s="4">
        <v>14.41</v>
      </c>
      <c r="U225" s="1">
        <f t="shared" si="8"/>
        <v>2.667922410011431</v>
      </c>
    </row>
    <row r="226" spans="19:21" ht="12.75">
      <c r="S226" s="5">
        <v>-0.008215735549971015</v>
      </c>
      <c r="T226" s="4">
        <v>12.39</v>
      </c>
      <c r="U226" s="1">
        <f t="shared" si="8"/>
        <v>2.516889695641051</v>
      </c>
    </row>
    <row r="227" spans="19:21" ht="12.75">
      <c r="S227" s="5">
        <v>0.1643835616438356</v>
      </c>
      <c r="T227" s="4">
        <v>11.26</v>
      </c>
      <c r="U227" s="1">
        <f t="shared" si="8"/>
        <v>2.421256622711544</v>
      </c>
    </row>
    <row r="228" spans="19:21" ht="12.75">
      <c r="S228" s="5">
        <v>-0.4095412637866204</v>
      </c>
      <c r="T228" s="4">
        <v>41461.42</v>
      </c>
      <c r="U228" s="1">
        <f t="shared" si="8"/>
        <v>10.63251863528266</v>
      </c>
    </row>
    <row r="229" spans="19:21" ht="12.75">
      <c r="S229" s="5">
        <v>-0.28220858895705525</v>
      </c>
      <c r="T229" s="4">
        <v>31185.34</v>
      </c>
      <c r="U229" s="1">
        <f t="shared" si="8"/>
        <v>10.347703391578358</v>
      </c>
    </row>
    <row r="230" spans="19:21" ht="12.75">
      <c r="S230" s="5">
        <v>-0.32413872038457137</v>
      </c>
      <c r="T230" s="4">
        <v>29146.18</v>
      </c>
      <c r="U230" s="1">
        <f t="shared" si="8"/>
        <v>10.280079136879142</v>
      </c>
    </row>
    <row r="231" spans="19:21" ht="12.75">
      <c r="S231" s="5">
        <v>-0.22161910669975182</v>
      </c>
      <c r="T231" s="4">
        <v>15382.87</v>
      </c>
      <c r="U231" s="1">
        <f t="shared" si="8"/>
        <v>9.641009831632699</v>
      </c>
    </row>
    <row r="232" spans="19:21" ht="12.75">
      <c r="S232" s="5">
        <v>-0.056147144240077496</v>
      </c>
      <c r="T232" s="4">
        <v>12035.68</v>
      </c>
      <c r="U232" s="1">
        <f t="shared" si="8"/>
        <v>9.39563085049055</v>
      </c>
    </row>
    <row r="233" spans="19:21" ht="12.75">
      <c r="S233" s="5">
        <v>-0.3421052631578947</v>
      </c>
      <c r="T233" s="4">
        <v>11805.08</v>
      </c>
      <c r="U233" s="1">
        <f t="shared" si="8"/>
        <v>9.376285226286146</v>
      </c>
    </row>
    <row r="234" spans="19:21" ht="12.75">
      <c r="S234" s="5">
        <v>0.08712498616185105</v>
      </c>
      <c r="T234" s="4">
        <v>8462.48</v>
      </c>
      <c r="U234" s="1">
        <f t="shared" si="8"/>
        <v>9.043397553849939</v>
      </c>
    </row>
    <row r="235" spans="19:21" ht="12.75">
      <c r="S235" s="5">
        <v>-0.019726580420222017</v>
      </c>
      <c r="T235" s="4">
        <v>8091.3</v>
      </c>
      <c r="U235" s="1">
        <f t="shared" si="8"/>
        <v>8.998544689355535</v>
      </c>
    </row>
    <row r="236" spans="19:21" ht="12.75">
      <c r="S236" s="5">
        <v>0.16485969387755106</v>
      </c>
      <c r="T236" s="4">
        <v>6640.93</v>
      </c>
      <c r="U236" s="1">
        <f t="shared" si="8"/>
        <v>8.801007292903924</v>
      </c>
    </row>
    <row r="237" spans="19:21" ht="12.75">
      <c r="S237" s="5">
        <v>-0.43558776167471824</v>
      </c>
      <c r="T237" s="4">
        <v>4908.91</v>
      </c>
      <c r="U237" s="1">
        <f t="shared" si="8"/>
        <v>8.498807200217144</v>
      </c>
    </row>
    <row r="238" spans="19:21" ht="12.75">
      <c r="S238" s="5">
        <v>0.43325581395348833</v>
      </c>
      <c r="T238" s="4">
        <v>4653.13</v>
      </c>
      <c r="U238" s="1">
        <f t="shared" si="8"/>
        <v>8.445295390418472</v>
      </c>
    </row>
    <row r="239" spans="19:21" ht="12.75">
      <c r="S239" s="5">
        <v>-0.2940379403794038</v>
      </c>
      <c r="T239" s="4">
        <v>3823.72</v>
      </c>
      <c r="U239" s="1">
        <f t="shared" si="8"/>
        <v>8.248979049733126</v>
      </c>
    </row>
    <row r="240" spans="19:21" ht="12.75">
      <c r="S240" s="5">
        <v>-0.1468671679197996</v>
      </c>
      <c r="T240" s="4">
        <v>3773.89</v>
      </c>
      <c r="U240" s="1">
        <f t="shared" si="8"/>
        <v>8.235861578709867</v>
      </c>
    </row>
    <row r="241" spans="19:21" ht="12.75">
      <c r="S241" s="5">
        <v>0.04847071021254523</v>
      </c>
      <c r="T241" s="4">
        <v>3312.8</v>
      </c>
      <c r="U241" s="1">
        <f t="shared" si="8"/>
        <v>8.105549032231357</v>
      </c>
    </row>
    <row r="242" spans="19:21" ht="12.75">
      <c r="S242" s="5">
        <v>-0.0625</v>
      </c>
      <c r="T242" s="4">
        <v>2794.13</v>
      </c>
      <c r="U242" s="1">
        <f t="shared" si="8"/>
        <v>7.935276067009375</v>
      </c>
    </row>
    <row r="243" spans="19:21" ht="12.75">
      <c r="S243" s="5">
        <v>-0.02950910093767245</v>
      </c>
      <c r="T243" s="4">
        <v>2494.34</v>
      </c>
      <c r="U243" s="1">
        <f t="shared" si="8"/>
        <v>7.82177944413352</v>
      </c>
    </row>
    <row r="244" spans="19:21" ht="12.75">
      <c r="S244" s="5">
        <v>-0.04462699822380101</v>
      </c>
      <c r="T244" s="4">
        <v>2302.34</v>
      </c>
      <c r="U244" s="1">
        <f t="shared" si="8"/>
        <v>7.7416812760298175</v>
      </c>
    </row>
    <row r="245" spans="19:21" ht="12.75">
      <c r="S245" s="5">
        <v>0.3695437324987647</v>
      </c>
      <c r="T245" s="4">
        <v>2245.23</v>
      </c>
      <c r="U245" s="1">
        <f t="shared" si="8"/>
        <v>7.716563244817364</v>
      </c>
    </row>
    <row r="246" spans="19:21" ht="12.75">
      <c r="S246" s="5">
        <v>0.13534246575342457</v>
      </c>
      <c r="T246" s="4">
        <v>1963.5</v>
      </c>
      <c r="U246" s="1">
        <f t="shared" si="8"/>
        <v>7.582483874018064</v>
      </c>
    </row>
    <row r="247" spans="19:21" ht="12.75">
      <c r="S247" s="5">
        <v>-0.26313577133249266</v>
      </c>
      <c r="T247" s="4">
        <v>1788.93</v>
      </c>
      <c r="U247" s="1">
        <f t="shared" si="8"/>
        <v>7.489372954738727</v>
      </c>
    </row>
    <row r="248" spans="19:21" ht="12.75">
      <c r="S248" s="5">
        <v>0.4557063048683161</v>
      </c>
      <c r="T248" s="4">
        <v>1532.16</v>
      </c>
      <c r="U248" s="1">
        <f t="shared" si="8"/>
        <v>7.334433783489499</v>
      </c>
    </row>
    <row r="249" spans="19:21" ht="12.75">
      <c r="S249" s="5">
        <v>0.21155288822205542</v>
      </c>
      <c r="T249" s="4">
        <v>1403.49</v>
      </c>
      <c r="U249" s="1">
        <f t="shared" si="8"/>
        <v>7.246717270732022</v>
      </c>
    </row>
    <row r="250" spans="19:21" ht="12.75">
      <c r="S250" s="5">
        <v>-0.2951013513513513</v>
      </c>
      <c r="T250" s="4">
        <v>1369.09</v>
      </c>
      <c r="U250" s="1">
        <f t="shared" si="8"/>
        <v>7.22190156454467</v>
      </c>
    </row>
    <row r="251" spans="19:21" ht="12.75">
      <c r="S251" s="5">
        <v>0.42185338865836775</v>
      </c>
      <c r="T251" s="4">
        <v>1324.19</v>
      </c>
      <c r="U251" s="1">
        <f t="shared" si="8"/>
        <v>7.188556230732885</v>
      </c>
    </row>
    <row r="252" spans="19:21" ht="12.75">
      <c r="S252" s="5">
        <v>-0.25634517766497456</v>
      </c>
      <c r="T252" s="4">
        <v>1314.72</v>
      </c>
      <c r="U252" s="1">
        <f t="shared" si="8"/>
        <v>7.181378994182878</v>
      </c>
    </row>
    <row r="253" spans="19:21" ht="12.75">
      <c r="S253" s="5">
        <v>-0.09429477020602228</v>
      </c>
      <c r="T253" s="4">
        <v>1193.99</v>
      </c>
      <c r="U253" s="1">
        <f t="shared" si="8"/>
        <v>7.085055918708095</v>
      </c>
    </row>
    <row r="254" spans="19:21" ht="12.75">
      <c r="S254" s="5">
        <v>0.30315789473684207</v>
      </c>
      <c r="T254" s="4">
        <v>1163.99</v>
      </c>
      <c r="U254" s="1">
        <f t="shared" si="8"/>
        <v>7.059609037189188</v>
      </c>
    </row>
    <row r="255" spans="19:21" ht="12.75">
      <c r="S255" s="5">
        <v>0.4479744494873088</v>
      </c>
      <c r="T255" s="4">
        <v>1145.12</v>
      </c>
      <c r="U255" s="1">
        <f t="shared" si="8"/>
        <v>7.043264713990287</v>
      </c>
    </row>
    <row r="256" spans="19:21" ht="12.75">
      <c r="S256" s="5">
        <v>0.23430135320054712</v>
      </c>
      <c r="T256" s="4">
        <v>1065.51</v>
      </c>
      <c r="U256" s="1">
        <f t="shared" si="8"/>
        <v>6.971208836759764</v>
      </c>
    </row>
    <row r="257" spans="19:21" ht="12.75">
      <c r="S257" s="5">
        <v>0.27515243902439046</v>
      </c>
      <c r="T257" s="4">
        <v>999.38</v>
      </c>
      <c r="U257" s="1">
        <f t="shared" si="8"/>
        <v>6.907135086702658</v>
      </c>
    </row>
    <row r="258" spans="19:21" ht="12.75">
      <c r="S258" s="5">
        <v>-0.2670396744659207</v>
      </c>
      <c r="T258" s="4">
        <v>978.98</v>
      </c>
      <c r="U258" s="1">
        <f t="shared" si="8"/>
        <v>6.886511213312643</v>
      </c>
    </row>
    <row r="259" spans="19:21" ht="12.75">
      <c r="S259" s="5">
        <v>0.22146341463414632</v>
      </c>
      <c r="T259" s="4">
        <v>968.24</v>
      </c>
      <c r="U259" s="1">
        <f t="shared" si="8"/>
        <v>6.875479990430349</v>
      </c>
    </row>
    <row r="260" spans="19:21" ht="12.75">
      <c r="S260" s="5">
        <v>-0.313855843247026</v>
      </c>
      <c r="T260" s="4">
        <v>958.4</v>
      </c>
      <c r="U260" s="1">
        <f aca="true" t="shared" si="9" ref="U260:U323">LN(T260)</f>
        <v>6.865265227361185</v>
      </c>
    </row>
    <row r="261" spans="19:21" ht="12.75">
      <c r="S261" s="5">
        <v>0.43368336566115984</v>
      </c>
      <c r="T261" s="4">
        <v>951</v>
      </c>
      <c r="U261" s="1">
        <f t="shared" si="9"/>
        <v>6.85751406254539</v>
      </c>
    </row>
    <row r="262" spans="19:21" ht="12.75">
      <c r="S262" s="5">
        <v>0.2576138586197263</v>
      </c>
      <c r="T262" s="4">
        <v>727.25</v>
      </c>
      <c r="U262" s="1">
        <f t="shared" si="9"/>
        <v>6.589270297375311</v>
      </c>
    </row>
    <row r="263" spans="19:21" ht="12.75">
      <c r="S263" s="5">
        <v>-0.18926689027311927</v>
      </c>
      <c r="T263" s="4">
        <v>606.73</v>
      </c>
      <c r="U263" s="1">
        <f t="shared" si="9"/>
        <v>6.4080838815582855</v>
      </c>
    </row>
    <row r="264" spans="19:21" ht="12.75">
      <c r="S264" s="5">
        <v>-0.3505355404089582</v>
      </c>
      <c r="T264" s="4">
        <v>598.61</v>
      </c>
      <c r="U264" s="1">
        <f t="shared" si="9"/>
        <v>6.394610300925569</v>
      </c>
    </row>
    <row r="265" spans="19:21" ht="12.75">
      <c r="S265" s="5">
        <v>0.2160642570281126</v>
      </c>
      <c r="T265" s="4">
        <v>558.22</v>
      </c>
      <c r="U265" s="1">
        <f t="shared" si="9"/>
        <v>6.324753149912172</v>
      </c>
    </row>
    <row r="266" spans="19:21" ht="12.75">
      <c r="S266" s="5">
        <v>-0.12728703521542395</v>
      </c>
      <c r="T266" s="4">
        <v>513.47</v>
      </c>
      <c r="U266" s="1">
        <f t="shared" si="9"/>
        <v>6.2411916050718785</v>
      </c>
    </row>
    <row r="267" spans="19:21" ht="12.75">
      <c r="S267" s="5">
        <v>0.09568706118355075</v>
      </c>
      <c r="T267" s="4">
        <v>512.47</v>
      </c>
      <c r="U267" s="1">
        <f t="shared" si="9"/>
        <v>6.2392421727138645</v>
      </c>
    </row>
    <row r="268" spans="19:21" ht="12.75">
      <c r="S268" s="5">
        <v>0.13129322669139531</v>
      </c>
      <c r="T268" s="4">
        <v>468.61</v>
      </c>
      <c r="U268" s="1">
        <f t="shared" si="9"/>
        <v>6.149770866008183</v>
      </c>
    </row>
    <row r="269" spans="19:21" ht="12.75">
      <c r="S269" s="5">
        <v>-0.19469835466179164</v>
      </c>
      <c r="T269" s="4">
        <v>431.67</v>
      </c>
      <c r="U269" s="1">
        <f t="shared" si="9"/>
        <v>6.067661407443436</v>
      </c>
    </row>
    <row r="270" spans="19:21" ht="12.75">
      <c r="S270" s="5">
        <v>-0.133563796354494</v>
      </c>
      <c r="T270" s="4">
        <v>420.7</v>
      </c>
      <c r="U270" s="1">
        <f t="shared" si="9"/>
        <v>6.041919990596475</v>
      </c>
    </row>
    <row r="271" spans="19:21" ht="12.75">
      <c r="S271" s="5">
        <v>0.029816513761467878</v>
      </c>
      <c r="T271" s="4">
        <v>366.56</v>
      </c>
      <c r="U271" s="1">
        <f t="shared" si="9"/>
        <v>5.904162218705185</v>
      </c>
    </row>
    <row r="272" spans="19:21" ht="12.75">
      <c r="S272" s="5">
        <v>-0.25311203319502074</v>
      </c>
      <c r="T272" s="4">
        <v>360.86</v>
      </c>
      <c r="U272" s="1">
        <f t="shared" si="9"/>
        <v>5.8884900714801525</v>
      </c>
    </row>
    <row r="273" spans="19:21" ht="12.75">
      <c r="S273" s="5">
        <v>0</v>
      </c>
      <c r="T273" s="4">
        <v>354.29</v>
      </c>
      <c r="U273" s="1">
        <f t="shared" si="9"/>
        <v>5.870115786804742</v>
      </c>
    </row>
    <row r="274" spans="19:21" ht="12.75">
      <c r="S274" s="5">
        <v>0.34524776604386687</v>
      </c>
      <c r="T274" s="4">
        <v>315.96</v>
      </c>
      <c r="U274" s="1">
        <f t="shared" si="9"/>
        <v>5.755615623296218</v>
      </c>
    </row>
    <row r="275" spans="19:21" ht="12.75">
      <c r="S275" s="5">
        <v>-0.02146708719096546</v>
      </c>
      <c r="T275" s="4">
        <v>272</v>
      </c>
      <c r="U275" s="1">
        <f t="shared" si="9"/>
        <v>5.605802066295998</v>
      </c>
    </row>
    <row r="276" spans="19:21" ht="12.75">
      <c r="S276" s="5">
        <v>1.6067766384306732</v>
      </c>
      <c r="T276" s="4">
        <v>232.17</v>
      </c>
      <c r="U276" s="1">
        <f t="shared" si="9"/>
        <v>5.447469861950477</v>
      </c>
    </row>
    <row r="277" spans="19:21" ht="12.75">
      <c r="S277" s="5">
        <v>0.15573770491803285</v>
      </c>
      <c r="T277" s="4">
        <v>198.45</v>
      </c>
      <c r="U277" s="1">
        <f t="shared" si="9"/>
        <v>5.290537179229075</v>
      </c>
    </row>
    <row r="278" spans="19:21" ht="12.75">
      <c r="S278" s="5">
        <v>0.1605643496214728</v>
      </c>
      <c r="T278" s="4">
        <v>197.49</v>
      </c>
      <c r="U278" s="1">
        <f t="shared" si="9"/>
        <v>5.285687950147895</v>
      </c>
    </row>
    <row r="279" spans="19:21" ht="12.75">
      <c r="S279" s="5">
        <v>0.21739130434782594</v>
      </c>
      <c r="T279" s="4">
        <v>175.56</v>
      </c>
      <c r="U279" s="1">
        <f t="shared" si="9"/>
        <v>5.167980864820033</v>
      </c>
    </row>
    <row r="280" spans="19:21" ht="12.75">
      <c r="S280" s="5">
        <v>0.035532994923857864</v>
      </c>
      <c r="T280" s="4">
        <v>166.22</v>
      </c>
      <c r="U280" s="1">
        <f t="shared" si="9"/>
        <v>5.11331221212488</v>
      </c>
    </row>
    <row r="281" spans="19:21" ht="12.75">
      <c r="S281" s="5">
        <v>0.2702020202020201</v>
      </c>
      <c r="T281" s="4">
        <v>127.69</v>
      </c>
      <c r="U281" s="1">
        <f t="shared" si="9"/>
        <v>4.84960545143659</v>
      </c>
    </row>
    <row r="282" spans="19:21" ht="12.75">
      <c r="S282" s="5">
        <v>-0.4249291784702549</v>
      </c>
      <c r="T282" s="4">
        <v>111.31</v>
      </c>
      <c r="U282" s="1">
        <f t="shared" si="9"/>
        <v>4.712319101505135</v>
      </c>
    </row>
    <row r="283" spans="19:21" ht="12.75">
      <c r="S283" s="5">
        <v>0.4554024655547497</v>
      </c>
      <c r="T283" s="4">
        <v>109.59</v>
      </c>
      <c r="U283" s="1">
        <f t="shared" si="9"/>
        <v>4.696746129475301</v>
      </c>
    </row>
    <row r="284" spans="19:21" ht="12.75">
      <c r="S284" s="5">
        <v>0.049056603773584895</v>
      </c>
      <c r="T284" s="4">
        <v>102.81</v>
      </c>
      <c r="U284" s="1">
        <f t="shared" si="9"/>
        <v>4.632882624554627</v>
      </c>
    </row>
    <row r="285" spans="19:21" ht="12.75">
      <c r="S285" s="5">
        <v>0.08464328899637241</v>
      </c>
      <c r="T285" s="4">
        <v>87.04</v>
      </c>
      <c r="U285" s="1">
        <f t="shared" si="9"/>
        <v>4.466367783107633</v>
      </c>
    </row>
    <row r="286" spans="19:21" ht="12.75">
      <c r="S286" s="5">
        <v>-0.39340659340659334</v>
      </c>
      <c r="T286" s="4">
        <v>86.66</v>
      </c>
      <c r="U286" s="1">
        <f t="shared" si="9"/>
        <v>4.461992416311763</v>
      </c>
    </row>
    <row r="287" spans="19:21" ht="12.75">
      <c r="S287" s="5">
        <v>-0.5670840787119857</v>
      </c>
      <c r="T287" s="4">
        <v>84.71</v>
      </c>
      <c r="U287" s="1">
        <f t="shared" si="9"/>
        <v>4.4392336584434595</v>
      </c>
    </row>
    <row r="288" spans="19:21" ht="12.75">
      <c r="S288" s="5">
        <v>-0.14905149051490518</v>
      </c>
      <c r="T288" s="4">
        <v>83.31</v>
      </c>
      <c r="U288" s="1">
        <f t="shared" si="9"/>
        <v>4.422568589986818</v>
      </c>
    </row>
    <row r="289" spans="19:21" ht="12.75">
      <c r="S289" s="5">
        <v>-0.15217391304347816</v>
      </c>
      <c r="T289" s="4">
        <v>79.53</v>
      </c>
      <c r="U289" s="1">
        <f t="shared" si="9"/>
        <v>4.376134308969044</v>
      </c>
    </row>
    <row r="290" spans="19:21" ht="12.75">
      <c r="S290" s="5">
        <v>-0.5878787878787879</v>
      </c>
      <c r="T290" s="4">
        <v>76.4</v>
      </c>
      <c r="U290" s="1">
        <f t="shared" si="9"/>
        <v>4.335982696172475</v>
      </c>
    </row>
    <row r="291" spans="19:21" ht="12.75">
      <c r="S291" s="5">
        <v>-0.06896551724137923</v>
      </c>
      <c r="T291" s="4">
        <v>57.9</v>
      </c>
      <c r="U291" s="1">
        <f t="shared" si="9"/>
        <v>4.05871738457895</v>
      </c>
    </row>
    <row r="292" spans="19:21" ht="12.75">
      <c r="S292" s="5">
        <v>-0.4651162790697675</v>
      </c>
      <c r="T292" s="4">
        <v>54.65</v>
      </c>
      <c r="U292" s="1">
        <f t="shared" si="9"/>
        <v>4.000949214622548</v>
      </c>
    </row>
    <row r="293" spans="19:21" ht="12.75">
      <c r="S293" s="5">
        <v>-0.5714285714285714</v>
      </c>
      <c r="T293" s="4">
        <v>50.24</v>
      </c>
      <c r="U293" s="1">
        <f t="shared" si="9"/>
        <v>3.9168115221599433</v>
      </c>
    </row>
    <row r="294" spans="19:21" ht="12.75">
      <c r="S294" s="5">
        <v>0.07357859531772593</v>
      </c>
      <c r="T294" s="4">
        <v>34.94</v>
      </c>
      <c r="U294" s="1">
        <f t="shared" si="9"/>
        <v>3.5536323047059106</v>
      </c>
    </row>
    <row r="295" spans="19:21" ht="12.75">
      <c r="S295" s="5">
        <v>-0.8770438194898627</v>
      </c>
      <c r="T295" s="4">
        <v>34.71</v>
      </c>
      <c r="U295" s="1">
        <f t="shared" si="9"/>
        <v>3.547027829873695</v>
      </c>
    </row>
    <row r="296" spans="19:21" ht="12.75">
      <c r="S296" s="5">
        <v>0.037081339712918826</v>
      </c>
      <c r="T296" s="4">
        <v>33.39</v>
      </c>
      <c r="U296" s="1">
        <f t="shared" si="9"/>
        <v>3.508256453955563</v>
      </c>
    </row>
    <row r="297" spans="19:21" ht="12.75">
      <c r="S297" s="5">
        <v>-0.059859154929577496</v>
      </c>
      <c r="T297" s="4">
        <v>22.23</v>
      </c>
      <c r="U297" s="1">
        <f t="shared" si="9"/>
        <v>3.101442727976105</v>
      </c>
    </row>
    <row r="298" spans="19:21" ht="12.75">
      <c r="S298" s="5">
        <v>-0.30708661417322825</v>
      </c>
      <c r="T298" s="4">
        <v>20.99</v>
      </c>
      <c r="U298" s="1">
        <f t="shared" si="9"/>
        <v>3.0440461338325417</v>
      </c>
    </row>
    <row r="299" spans="19:21" ht="12.75">
      <c r="S299" s="5">
        <v>-0.17315175097276259</v>
      </c>
      <c r="T299" s="4">
        <v>19.89</v>
      </c>
      <c r="U299" s="1">
        <f t="shared" si="9"/>
        <v>2.9902170928658807</v>
      </c>
    </row>
    <row r="300" spans="19:21" ht="12.75">
      <c r="S300" s="5">
        <v>0.18823529411764706</v>
      </c>
      <c r="T300" s="4">
        <v>13.27</v>
      </c>
      <c r="U300" s="1">
        <f t="shared" si="9"/>
        <v>2.5855058483441162</v>
      </c>
    </row>
    <row r="301" spans="19:21" ht="12.75">
      <c r="S301" s="5">
        <v>-0.06836108676599473</v>
      </c>
      <c r="T301" s="4">
        <v>12.96</v>
      </c>
      <c r="U301" s="1">
        <f t="shared" si="9"/>
        <v>2.561867690924129</v>
      </c>
    </row>
    <row r="302" spans="19:21" ht="12.75">
      <c r="S302" s="5">
        <v>-0.16109540980411263</v>
      </c>
      <c r="T302" s="4">
        <v>10.41</v>
      </c>
      <c r="U302" s="1">
        <f t="shared" si="9"/>
        <v>2.3427668826268775</v>
      </c>
    </row>
    <row r="303" spans="19:21" ht="12.75">
      <c r="S303" s="5">
        <v>-0.1304176939514239</v>
      </c>
      <c r="T303" s="4">
        <v>8780.05</v>
      </c>
      <c r="U303" s="1">
        <f t="shared" si="9"/>
        <v>9.080237381373767</v>
      </c>
    </row>
    <row r="304" spans="19:21" ht="12.75">
      <c r="S304" s="5">
        <v>-0.20446239661473353</v>
      </c>
      <c r="T304" s="4">
        <v>8375.86</v>
      </c>
      <c r="U304" s="1">
        <f t="shared" si="9"/>
        <v>9.033109037988527</v>
      </c>
    </row>
    <row r="305" spans="19:21" ht="12.75">
      <c r="S305" s="5">
        <v>-0.1813224267211997</v>
      </c>
      <c r="T305" s="4">
        <v>6436.84</v>
      </c>
      <c r="U305" s="1">
        <f t="shared" si="9"/>
        <v>8.769793015444174</v>
      </c>
    </row>
    <row r="306" spans="19:21" ht="12.75">
      <c r="S306" s="5">
        <v>-0.06730065837600574</v>
      </c>
      <c r="T306" s="4">
        <v>4837.93</v>
      </c>
      <c r="U306" s="1">
        <f t="shared" si="9"/>
        <v>8.484242222276542</v>
      </c>
    </row>
    <row r="307" spans="19:21" ht="12.75">
      <c r="S307" s="5">
        <v>0.07447774750227065</v>
      </c>
      <c r="T307" s="4">
        <v>4532.91</v>
      </c>
      <c r="U307" s="1">
        <f t="shared" si="9"/>
        <v>8.419119396342689</v>
      </c>
    </row>
    <row r="308" spans="19:21" ht="12.75">
      <c r="S308" s="5">
        <v>-0.16927083333333337</v>
      </c>
      <c r="T308" s="4">
        <v>4513.98</v>
      </c>
      <c r="U308" s="1">
        <f t="shared" si="9"/>
        <v>8.414934526707498</v>
      </c>
    </row>
    <row r="309" spans="19:21" ht="12.75">
      <c r="S309" s="5">
        <v>-0.421784472769409</v>
      </c>
      <c r="T309" s="4">
        <v>3405.99</v>
      </c>
      <c r="U309" s="1">
        <f t="shared" si="9"/>
        <v>8.13329092522302</v>
      </c>
    </row>
    <row r="310" spans="19:21" ht="12.75">
      <c r="S310" s="5">
        <v>0.017506404782237528</v>
      </c>
      <c r="T310" s="4">
        <v>2718.28</v>
      </c>
      <c r="U310" s="1">
        <f t="shared" si="9"/>
        <v>7.907754606329419</v>
      </c>
    </row>
    <row r="311" spans="19:21" ht="12.75">
      <c r="S311" s="5">
        <v>0.3443609022556391</v>
      </c>
      <c r="T311" s="4">
        <v>2538.71</v>
      </c>
      <c r="U311" s="1">
        <f t="shared" si="9"/>
        <v>7.839411356985143</v>
      </c>
    </row>
    <row r="312" spans="19:21" ht="12.75">
      <c r="S312" s="5">
        <v>0.06258890469416789</v>
      </c>
      <c r="T312" s="4">
        <v>2257.72</v>
      </c>
      <c r="U312" s="1">
        <f t="shared" si="9"/>
        <v>7.722110733477574</v>
      </c>
    </row>
    <row r="313" spans="19:21" ht="12.75">
      <c r="S313" s="5">
        <v>0.3786549707602338</v>
      </c>
      <c r="T313" s="4">
        <v>1768.98</v>
      </c>
      <c r="U313" s="1">
        <f t="shared" si="9"/>
        <v>7.478158388273376</v>
      </c>
    </row>
    <row r="314" spans="19:21" ht="12.75">
      <c r="S314" s="5">
        <v>-0.281121187139324</v>
      </c>
      <c r="T314" s="4">
        <v>1246.72</v>
      </c>
      <c r="U314" s="1">
        <f t="shared" si="9"/>
        <v>7.128271381574061</v>
      </c>
    </row>
    <row r="315" spans="19:21" ht="12.75">
      <c r="S315" s="5">
        <v>-0.24416517055655296</v>
      </c>
      <c r="T315" s="4">
        <v>1162.16</v>
      </c>
      <c r="U315" s="1">
        <f t="shared" si="9"/>
        <v>7.0580356215646285</v>
      </c>
    </row>
    <row r="316" spans="19:21" ht="12.75">
      <c r="S316" s="5">
        <v>-0.04347826086956519</v>
      </c>
      <c r="T316" s="4">
        <v>1009.77</v>
      </c>
      <c r="U316" s="1">
        <f t="shared" si="9"/>
        <v>6.91747786113026</v>
      </c>
    </row>
    <row r="317" spans="19:21" ht="12.75">
      <c r="S317" s="5">
        <v>-0.03685393258426961</v>
      </c>
      <c r="T317" s="4">
        <v>948.86</v>
      </c>
      <c r="U317" s="1">
        <f t="shared" si="9"/>
        <v>6.8552612640180675</v>
      </c>
    </row>
    <row r="318" spans="19:21" ht="12.75">
      <c r="S318" s="5">
        <v>-0.2590038314176245</v>
      </c>
      <c r="T318" s="4">
        <v>898.19</v>
      </c>
      <c r="U318" s="1">
        <f t="shared" si="9"/>
        <v>6.8003816272137945</v>
      </c>
    </row>
    <row r="319" spans="19:21" ht="12.75">
      <c r="S319" s="5">
        <v>0.3119148936170213</v>
      </c>
      <c r="T319" s="4">
        <v>878.7</v>
      </c>
      <c r="U319" s="1">
        <f t="shared" si="9"/>
        <v>6.7784435425017975</v>
      </c>
    </row>
    <row r="320" spans="19:21" ht="12.75">
      <c r="S320" s="5">
        <v>-0.09939759036144591</v>
      </c>
      <c r="T320" s="4">
        <v>779.01</v>
      </c>
      <c r="U320" s="1">
        <f t="shared" si="9"/>
        <v>6.65802388275883</v>
      </c>
    </row>
    <row r="321" spans="19:21" ht="12.75">
      <c r="S321" s="5">
        <v>0.15051740357478827</v>
      </c>
      <c r="T321" s="4">
        <v>657.08</v>
      </c>
      <c r="U321" s="1">
        <f t="shared" si="9"/>
        <v>6.4878057766729995</v>
      </c>
    </row>
    <row r="322" spans="19:21" ht="12.75">
      <c r="S322" s="5">
        <v>-0.16436781609195394</v>
      </c>
      <c r="T322" s="4">
        <v>590.81</v>
      </c>
      <c r="U322" s="1">
        <f t="shared" si="9"/>
        <v>6.381494476715738</v>
      </c>
    </row>
    <row r="323" spans="19:21" ht="12.75">
      <c r="S323" s="5">
        <v>-0.273008849557522</v>
      </c>
      <c r="T323" s="4">
        <v>589.74</v>
      </c>
      <c r="U323" s="1">
        <f t="shared" si="9"/>
        <v>6.379681761806593</v>
      </c>
    </row>
    <row r="324" spans="19:21" ht="12.75">
      <c r="S324" s="5">
        <v>0.011605415860734825</v>
      </c>
      <c r="T324" s="4">
        <v>586.89</v>
      </c>
      <c r="U324" s="1">
        <f aca="true" t="shared" si="10" ref="U324:U387">LN(T324)</f>
        <v>6.37483740874133</v>
      </c>
    </row>
    <row r="325" spans="19:21" ht="12.75">
      <c r="S325" s="5">
        <v>-0.17149907464528058</v>
      </c>
      <c r="T325" s="4">
        <v>572.03</v>
      </c>
      <c r="U325" s="1">
        <f t="shared" si="10"/>
        <v>6.349191437556921</v>
      </c>
    </row>
    <row r="326" spans="19:21" ht="12.75">
      <c r="S326" s="5">
        <v>-0.0405767940979207</v>
      </c>
      <c r="T326" s="4">
        <v>479.91</v>
      </c>
      <c r="U326" s="1">
        <f t="shared" si="10"/>
        <v>6.1735985863216145</v>
      </c>
    </row>
    <row r="327" spans="19:21" ht="12.75">
      <c r="S327" s="5">
        <v>0.06552006552006562</v>
      </c>
      <c r="T327" s="4">
        <v>470.14</v>
      </c>
      <c r="U327" s="1">
        <f t="shared" si="10"/>
        <v>6.153030522689372</v>
      </c>
    </row>
    <row r="328" spans="19:21" ht="12.75">
      <c r="S328" s="5">
        <v>-0.23529411764705876</v>
      </c>
      <c r="T328" s="4">
        <v>439.89</v>
      </c>
      <c r="U328" s="1">
        <f t="shared" si="10"/>
        <v>6.086524695657097</v>
      </c>
    </row>
    <row r="329" spans="19:21" ht="12.75">
      <c r="S329" s="5">
        <v>-0.1533258173618941</v>
      </c>
      <c r="T329" s="4">
        <v>419.32</v>
      </c>
      <c r="U329" s="1">
        <f t="shared" si="10"/>
        <v>6.0386343515843715</v>
      </c>
    </row>
    <row r="330" spans="19:21" ht="12.75">
      <c r="S330" s="5">
        <v>0.04402515723270417</v>
      </c>
      <c r="T330" s="4">
        <v>404.62</v>
      </c>
      <c r="U330" s="1">
        <f t="shared" si="10"/>
        <v>6.002948355049268</v>
      </c>
    </row>
    <row r="331" spans="19:21" ht="12.75">
      <c r="S331" s="5">
        <v>-0.0050864699898270915</v>
      </c>
      <c r="T331" s="4">
        <v>377.34</v>
      </c>
      <c r="U331" s="1">
        <f t="shared" si="10"/>
        <v>5.933146637783467</v>
      </c>
    </row>
    <row r="332" spans="19:21" ht="12.75">
      <c r="S332" s="5">
        <v>2.9837398373983737</v>
      </c>
      <c r="T332" s="4">
        <v>338.61</v>
      </c>
      <c r="U332" s="1">
        <f t="shared" si="10"/>
        <v>5.824849002635645</v>
      </c>
    </row>
    <row r="333" spans="19:21" ht="12.75">
      <c r="S333" s="5">
        <v>-0.07041484716157198</v>
      </c>
      <c r="T333" s="4">
        <v>338.02</v>
      </c>
      <c r="U333" s="1">
        <f t="shared" si="10"/>
        <v>5.823105065330082</v>
      </c>
    </row>
    <row r="334" spans="19:21" ht="12.75">
      <c r="S334" s="5">
        <v>-0.0208193418401611</v>
      </c>
      <c r="T334" s="4">
        <v>322.49</v>
      </c>
      <c r="U334" s="1">
        <f t="shared" si="10"/>
        <v>5.776072128003139</v>
      </c>
    </row>
    <row r="335" spans="19:21" ht="12.75">
      <c r="S335" s="5">
        <v>-0.07507692307692304</v>
      </c>
      <c r="T335" s="4">
        <v>291.45</v>
      </c>
      <c r="U335" s="1">
        <f t="shared" si="10"/>
        <v>5.674868464491559</v>
      </c>
    </row>
    <row r="336" spans="19:21" ht="12.75">
      <c r="S336" s="5">
        <v>-0.1066076294277929</v>
      </c>
      <c r="T336" s="4">
        <v>279.47</v>
      </c>
      <c r="U336" s="1">
        <f t="shared" si="10"/>
        <v>5.632894952308452</v>
      </c>
    </row>
    <row r="337" spans="19:21" ht="12.75">
      <c r="S337" s="5">
        <v>0.06508600650860075</v>
      </c>
      <c r="T337" s="4">
        <v>261.36</v>
      </c>
      <c r="U337" s="1">
        <f t="shared" si="10"/>
        <v>5.565898767292815</v>
      </c>
    </row>
    <row r="338" spans="19:21" ht="12.75">
      <c r="S338" s="5">
        <v>0.022413793103448265</v>
      </c>
      <c r="T338" s="4">
        <v>230.21</v>
      </c>
      <c r="U338" s="1">
        <f t="shared" si="10"/>
        <v>5.438991935830805</v>
      </c>
    </row>
    <row r="339" spans="19:21" ht="12.75">
      <c r="S339" s="5">
        <v>0.1789772727272727</v>
      </c>
      <c r="T339" s="4">
        <v>213.83</v>
      </c>
      <c r="U339" s="1">
        <f t="shared" si="10"/>
        <v>5.365181306801544</v>
      </c>
    </row>
    <row r="340" spans="19:21" ht="12.75">
      <c r="S340" s="5">
        <v>-0.015678254942058545</v>
      </c>
      <c r="T340" s="4">
        <v>194.5</v>
      </c>
      <c r="U340" s="1">
        <f t="shared" si="10"/>
        <v>5.270432163058501</v>
      </c>
    </row>
    <row r="341" spans="19:21" ht="12.75">
      <c r="S341" s="5">
        <v>0.0757741347905283</v>
      </c>
      <c r="T341" s="4">
        <v>188.37</v>
      </c>
      <c r="U341" s="1">
        <f t="shared" si="10"/>
        <v>5.238408113794128</v>
      </c>
    </row>
    <row r="342" spans="19:21" ht="12.75">
      <c r="S342" s="5">
        <v>0.09221311475409832</v>
      </c>
      <c r="T342" s="4">
        <v>180.3</v>
      </c>
      <c r="U342" s="1">
        <f t="shared" si="10"/>
        <v>5.194622130209272</v>
      </c>
    </row>
    <row r="343" spans="19:21" ht="12.75">
      <c r="S343" s="5">
        <v>-0.07883817427385897</v>
      </c>
      <c r="T343" s="4">
        <v>164</v>
      </c>
      <c r="U343" s="1">
        <f t="shared" si="10"/>
        <v>5.099866427824199</v>
      </c>
    </row>
    <row r="344" spans="19:21" ht="12.75">
      <c r="S344" s="5">
        <v>-0.018270401948842885</v>
      </c>
      <c r="T344" s="4">
        <v>148.7</v>
      </c>
      <c r="U344" s="1">
        <f t="shared" si="10"/>
        <v>5.001930853466109</v>
      </c>
    </row>
    <row r="345" spans="19:21" ht="12.75">
      <c r="S345" s="5">
        <v>-0.04036186499652039</v>
      </c>
      <c r="T345" s="4">
        <v>147.92</v>
      </c>
      <c r="U345" s="1">
        <f t="shared" si="10"/>
        <v>4.996671587078869</v>
      </c>
    </row>
    <row r="346" spans="19:21" ht="12.75">
      <c r="S346" s="5">
        <v>0.100058858151854</v>
      </c>
      <c r="T346" s="4">
        <v>146.28</v>
      </c>
      <c r="U346" s="1">
        <f t="shared" si="10"/>
        <v>4.98552259328118</v>
      </c>
    </row>
    <row r="347" spans="19:21" ht="12.75">
      <c r="S347" s="5">
        <v>-0.3360433604336043</v>
      </c>
      <c r="T347" s="4">
        <v>109.29</v>
      </c>
      <c r="U347" s="1">
        <f t="shared" si="10"/>
        <v>4.694004899688582</v>
      </c>
    </row>
    <row r="348" spans="19:21" ht="12.75">
      <c r="S348" s="5">
        <v>0.11904761904761907</v>
      </c>
      <c r="T348" s="4">
        <v>99.86</v>
      </c>
      <c r="U348" s="1">
        <f t="shared" si="10"/>
        <v>4.603769205072463</v>
      </c>
    </row>
    <row r="349" spans="19:21" ht="12.75">
      <c r="S349" s="5">
        <v>-0.455</v>
      </c>
      <c r="T349" s="4">
        <v>96.31</v>
      </c>
      <c r="U349" s="1">
        <f t="shared" si="10"/>
        <v>4.567572155572773</v>
      </c>
    </row>
    <row r="350" spans="19:21" ht="12.75">
      <c r="S350" s="5">
        <v>0.056358381502890076</v>
      </c>
      <c r="T350" s="4">
        <v>93.28</v>
      </c>
      <c r="U350" s="1">
        <f t="shared" si="10"/>
        <v>4.535605722602182</v>
      </c>
    </row>
    <row r="351" spans="19:21" ht="12.75">
      <c r="S351" s="5">
        <v>6.671676300578035</v>
      </c>
      <c r="T351" s="4">
        <v>91.04</v>
      </c>
      <c r="U351" s="1">
        <f t="shared" si="10"/>
        <v>4.511298970378021</v>
      </c>
    </row>
    <row r="352" spans="19:21" ht="12.75">
      <c r="S352" s="5">
        <v>0.6481481481481481</v>
      </c>
      <c r="T352" s="4">
        <v>88.13</v>
      </c>
      <c r="U352" s="1">
        <f t="shared" si="10"/>
        <v>4.478812997111569</v>
      </c>
    </row>
    <row r="353" spans="19:21" ht="12.75">
      <c r="S353" s="5">
        <v>0.750445632798574</v>
      </c>
      <c r="T353" s="4">
        <v>87.22</v>
      </c>
      <c r="U353" s="1">
        <f t="shared" si="10"/>
        <v>4.46843366241462</v>
      </c>
    </row>
    <row r="354" spans="19:21" ht="12.75">
      <c r="S354" s="5">
        <v>0.8672985781990519</v>
      </c>
      <c r="T354" s="4">
        <v>73.12</v>
      </c>
      <c r="U354" s="1">
        <f t="shared" si="10"/>
        <v>4.292101927145895</v>
      </c>
    </row>
    <row r="355" spans="19:21" ht="12.75">
      <c r="S355" s="5">
        <v>0.00802232298569927</v>
      </c>
      <c r="T355" s="4">
        <v>70.78</v>
      </c>
      <c r="U355" s="1">
        <f t="shared" si="10"/>
        <v>4.259576474917317</v>
      </c>
    </row>
    <row r="356" spans="19:21" ht="12.75">
      <c r="S356" s="5">
        <v>0.23940677966101687</v>
      </c>
      <c r="T356" s="4">
        <v>67.18</v>
      </c>
      <c r="U356" s="1">
        <f t="shared" si="10"/>
        <v>4.207375584184147</v>
      </c>
    </row>
    <row r="357" spans="19:21" ht="12.75">
      <c r="S357" s="5">
        <v>-0.12318840579710155</v>
      </c>
      <c r="T357" s="4">
        <v>64.13</v>
      </c>
      <c r="U357" s="1">
        <f t="shared" si="10"/>
        <v>4.160912273160771</v>
      </c>
    </row>
    <row r="358" spans="19:21" ht="12.75">
      <c r="S358" s="5">
        <v>-0.00943830570902382</v>
      </c>
      <c r="T358" s="4">
        <v>63.43</v>
      </c>
      <c r="U358" s="1">
        <f t="shared" si="10"/>
        <v>4.149936935645806</v>
      </c>
    </row>
    <row r="359" spans="19:21" ht="12.75">
      <c r="S359" s="5">
        <v>0.36363636363636354</v>
      </c>
      <c r="T359" s="4">
        <v>58.26</v>
      </c>
      <c r="U359" s="1">
        <f t="shared" si="10"/>
        <v>4.064915751531289</v>
      </c>
    </row>
    <row r="360" spans="19:21" ht="12.75">
      <c r="S360" s="5">
        <v>0.6253333333333335</v>
      </c>
      <c r="T360" s="4">
        <v>57.16</v>
      </c>
      <c r="U360" s="1">
        <f t="shared" si="10"/>
        <v>4.045854353061666</v>
      </c>
    </row>
    <row r="361" spans="19:21" ht="12.75">
      <c r="S361" s="5">
        <v>-0.7024442082890542</v>
      </c>
      <c r="T361" s="4">
        <v>56.39</v>
      </c>
      <c r="U361" s="1">
        <f t="shared" si="10"/>
        <v>4.03229183781909</v>
      </c>
    </row>
    <row r="362" spans="19:21" ht="12.75">
      <c r="S362" s="5">
        <v>3.4074074074074074</v>
      </c>
      <c r="T362" s="4">
        <v>52.84</v>
      </c>
      <c r="U362" s="1">
        <f t="shared" si="10"/>
        <v>3.9672684796541247</v>
      </c>
    </row>
    <row r="363" spans="19:21" ht="12.75">
      <c r="S363" s="5">
        <v>0.13826366559485526</v>
      </c>
      <c r="T363" s="4">
        <v>44.53</v>
      </c>
      <c r="U363" s="1">
        <f t="shared" si="10"/>
        <v>3.796163119333611</v>
      </c>
    </row>
    <row r="364" spans="19:21" ht="12.75">
      <c r="S364" s="5">
        <v>0.9409448818897639</v>
      </c>
      <c r="T364" s="4">
        <v>43.63</v>
      </c>
      <c r="U364" s="1">
        <f t="shared" si="10"/>
        <v>3.775744987135518</v>
      </c>
    </row>
    <row r="365" spans="19:21" ht="12.75">
      <c r="S365" s="5">
        <v>0.04140127388535042</v>
      </c>
      <c r="T365" s="4">
        <v>43.01</v>
      </c>
      <c r="U365" s="1">
        <f t="shared" si="10"/>
        <v>3.7614326467956447</v>
      </c>
    </row>
    <row r="366" spans="19:21" ht="12.75">
      <c r="S366" s="5">
        <v>-0.022016222479721792</v>
      </c>
      <c r="T366" s="4">
        <v>39.01</v>
      </c>
      <c r="U366" s="1">
        <f t="shared" si="10"/>
        <v>3.663818023518565</v>
      </c>
    </row>
    <row r="367" spans="19:21" ht="12.75">
      <c r="S367" s="5">
        <v>-0.38266384778012685</v>
      </c>
      <c r="T367" s="4">
        <v>38.94</v>
      </c>
      <c r="U367" s="1">
        <f t="shared" si="10"/>
        <v>3.6620219999440535</v>
      </c>
    </row>
    <row r="368" spans="19:21" ht="12.75">
      <c r="S368" s="5">
        <v>-0.07762338284619064</v>
      </c>
      <c r="T368" s="4">
        <v>31.89</v>
      </c>
      <c r="U368" s="1">
        <f t="shared" si="10"/>
        <v>3.4622924810219664</v>
      </c>
    </row>
    <row r="369" spans="19:21" ht="12.75">
      <c r="S369" s="5">
        <v>1.0510204081632653</v>
      </c>
      <c r="T369" s="4">
        <v>28.47</v>
      </c>
      <c r="U369" s="1">
        <f t="shared" si="10"/>
        <v>3.3488509012899463</v>
      </c>
    </row>
    <row r="370" spans="19:21" ht="12.75">
      <c r="S370" s="5">
        <v>-0.4877049180327869</v>
      </c>
      <c r="T370" s="4">
        <v>27.95</v>
      </c>
      <c r="U370" s="1">
        <f t="shared" si="10"/>
        <v>3.3304171996011083</v>
      </c>
    </row>
    <row r="371" spans="19:21" ht="12.75">
      <c r="S371" s="5">
        <v>0.4974619289340103</v>
      </c>
      <c r="T371" s="4">
        <v>20.01</v>
      </c>
      <c r="U371" s="1">
        <f t="shared" si="10"/>
        <v>2.996232148595642</v>
      </c>
    </row>
    <row r="372" spans="19:21" ht="12.75">
      <c r="S372" s="5">
        <v>0.33668341708542737</v>
      </c>
      <c r="T372" s="4">
        <v>12.77</v>
      </c>
      <c r="U372" s="1">
        <f t="shared" si="10"/>
        <v>2.547098670044448</v>
      </c>
    </row>
    <row r="373" spans="19:21" ht="12.75">
      <c r="S373" s="5">
        <v>0</v>
      </c>
      <c r="T373" s="4">
        <v>10.79</v>
      </c>
      <c r="U373" s="1">
        <f t="shared" si="10"/>
        <v>2.378619779270043</v>
      </c>
    </row>
    <row r="374" spans="19:21" ht="12.75">
      <c r="S374" s="5">
        <v>0.06343906510851416</v>
      </c>
      <c r="T374" s="4">
        <v>9.77</v>
      </c>
      <c r="U374" s="1">
        <f t="shared" si="10"/>
        <v>2.2793164660546914</v>
      </c>
    </row>
    <row r="375" spans="19:21" ht="12.75">
      <c r="S375" s="5">
        <v>0.4567901234567904</v>
      </c>
      <c r="T375" s="4">
        <v>9.26</v>
      </c>
      <c r="U375" s="1">
        <f t="shared" si="10"/>
        <v>2.225704048658088</v>
      </c>
    </row>
    <row r="376" spans="19:21" ht="12.75">
      <c r="S376" s="5">
        <v>-0.48571428571428565</v>
      </c>
      <c r="T376" s="4">
        <v>4.68</v>
      </c>
      <c r="U376" s="1">
        <f t="shared" si="10"/>
        <v>1.5432981099295553</v>
      </c>
    </row>
    <row r="377" spans="19:21" ht="12.75">
      <c r="S377" s="5">
        <v>-0.09923664122137399</v>
      </c>
      <c r="T377" s="4">
        <v>2.92</v>
      </c>
      <c r="U377" s="1">
        <f t="shared" si="10"/>
        <v>1.0715836162801904</v>
      </c>
    </row>
    <row r="378" spans="19:21" ht="12.75">
      <c r="S378" s="5">
        <v>0.30875241779497076</v>
      </c>
      <c r="T378" s="4">
        <v>10735.48</v>
      </c>
      <c r="U378" s="1">
        <f t="shared" si="10"/>
        <v>9.281309422867055</v>
      </c>
    </row>
    <row r="379" spans="19:21" ht="12.75">
      <c r="S379" s="5">
        <v>0.12282982459142648</v>
      </c>
      <c r="T379" s="4">
        <v>9485.84</v>
      </c>
      <c r="U379" s="1">
        <f t="shared" si="10"/>
        <v>9.15755543933344</v>
      </c>
    </row>
    <row r="380" spans="19:21" ht="12.75">
      <c r="S380" s="5">
        <v>0.14571190674437973</v>
      </c>
      <c r="T380" s="4">
        <v>7167.07</v>
      </c>
      <c r="U380" s="1">
        <f t="shared" si="10"/>
        <v>8.877252202933805</v>
      </c>
    </row>
    <row r="381" spans="19:21" ht="12.75">
      <c r="S381" s="5">
        <v>0.44148380355276884</v>
      </c>
      <c r="T381" s="4">
        <v>6191.19</v>
      </c>
      <c r="U381" s="1">
        <f t="shared" si="10"/>
        <v>8.730882592759183</v>
      </c>
    </row>
    <row r="382" spans="19:21" ht="12.75">
      <c r="S382" s="5">
        <v>0.393068469991547</v>
      </c>
      <c r="T382" s="4">
        <v>5902.35</v>
      </c>
      <c r="U382" s="1">
        <f t="shared" si="10"/>
        <v>8.683105855676143</v>
      </c>
    </row>
    <row r="383" spans="19:21" ht="12.75">
      <c r="S383" s="5">
        <v>0.2580392156862745</v>
      </c>
      <c r="T383" s="4">
        <v>5845.82</v>
      </c>
      <c r="U383" s="1">
        <f t="shared" si="10"/>
        <v>8.673482154913206</v>
      </c>
    </row>
    <row r="384" spans="19:21" ht="12.75">
      <c r="S384" s="5">
        <v>0.6845637583892619</v>
      </c>
      <c r="T384" s="4">
        <v>4238.65</v>
      </c>
      <c r="U384" s="1">
        <f t="shared" si="10"/>
        <v>8.352000101300748</v>
      </c>
    </row>
    <row r="385" spans="19:21" ht="12.75">
      <c r="S385" s="5">
        <v>0.48426353336130923</v>
      </c>
      <c r="T385" s="4">
        <v>3885.5</v>
      </c>
      <c r="U385" s="1">
        <f t="shared" si="10"/>
        <v>8.265006954649296</v>
      </c>
    </row>
    <row r="386" spans="19:21" ht="12.75">
      <c r="S386" s="5">
        <v>-0.09218436873747493</v>
      </c>
      <c r="T386" s="4">
        <v>3093.01</v>
      </c>
      <c r="U386" s="1">
        <f t="shared" si="10"/>
        <v>8.036900005786858</v>
      </c>
    </row>
    <row r="387" spans="19:21" ht="12.75">
      <c r="S387" s="5">
        <v>0.2958500669344042</v>
      </c>
      <c r="T387" s="4">
        <v>2894.66</v>
      </c>
      <c r="U387" s="1">
        <f t="shared" si="10"/>
        <v>7.970622939241285</v>
      </c>
    </row>
    <row r="388" spans="19:21" ht="12.75">
      <c r="S388" s="5">
        <v>0.5203555045871557</v>
      </c>
      <c r="T388" s="4">
        <v>1808.03</v>
      </c>
      <c r="U388" s="1">
        <f aca="true" t="shared" si="11" ref="U388:U451">LN(T388)</f>
        <v>7.499993133734815</v>
      </c>
    </row>
    <row r="389" spans="19:21" ht="12.75">
      <c r="S389" s="5">
        <v>0.030752916224814575</v>
      </c>
      <c r="T389" s="4">
        <v>1779.7</v>
      </c>
      <c r="U389" s="1">
        <f t="shared" si="11"/>
        <v>7.48420008975594</v>
      </c>
    </row>
    <row r="390" spans="19:21" ht="12.75">
      <c r="S390" s="5">
        <v>0.4176388240783948</v>
      </c>
      <c r="T390" s="4">
        <v>1276.62</v>
      </c>
      <c r="U390" s="1">
        <f t="shared" si="11"/>
        <v>7.151971239313681</v>
      </c>
    </row>
    <row r="391" spans="19:21" ht="12.75">
      <c r="S391" s="5">
        <v>0.2740434332988624</v>
      </c>
      <c r="T391" s="4">
        <v>1110.2</v>
      </c>
      <c r="U391" s="1">
        <f t="shared" si="11"/>
        <v>7.012295458256061</v>
      </c>
    </row>
    <row r="392" spans="19:21" ht="12.75">
      <c r="S392" s="5">
        <v>0.12170087976539579</v>
      </c>
      <c r="T392" s="4">
        <v>1042.59</v>
      </c>
      <c r="U392" s="1">
        <f t="shared" si="11"/>
        <v>6.949463280881908</v>
      </c>
    </row>
    <row r="393" spans="19:21" ht="12.75">
      <c r="S393" s="5">
        <v>0.3411371237458196</v>
      </c>
      <c r="T393" s="4">
        <v>1018.03</v>
      </c>
      <c r="U393" s="1">
        <f t="shared" si="11"/>
        <v>6.925624666224383</v>
      </c>
    </row>
    <row r="394" spans="19:21" ht="12.75">
      <c r="S394" s="5">
        <v>0.6202069385270845</v>
      </c>
      <c r="T394" s="4">
        <v>938.47</v>
      </c>
      <c r="U394" s="1">
        <f t="shared" si="11"/>
        <v>6.844250889612606</v>
      </c>
    </row>
    <row r="395" spans="19:21" ht="12.75">
      <c r="S395" s="5">
        <v>-0.0006487187804086192</v>
      </c>
      <c r="T395" s="4">
        <v>862.51</v>
      </c>
      <c r="U395" s="1">
        <f t="shared" si="11"/>
        <v>6.7598467430412015</v>
      </c>
    </row>
    <row r="396" spans="19:21" ht="12.75">
      <c r="S396" s="5">
        <v>-0.27197149643705465</v>
      </c>
      <c r="T396" s="4">
        <v>839.14</v>
      </c>
      <c r="U396" s="1">
        <f t="shared" si="11"/>
        <v>6.73237755786259</v>
      </c>
    </row>
    <row r="397" spans="19:21" ht="12.75">
      <c r="S397" s="5">
        <v>0.3632887189292544</v>
      </c>
      <c r="T397" s="4">
        <v>716.53</v>
      </c>
      <c r="U397" s="1">
        <f t="shared" si="11"/>
        <v>6.574420116594067</v>
      </c>
    </row>
    <row r="398" spans="19:21" ht="12.75">
      <c r="S398" s="5">
        <v>0.09839193240665045</v>
      </c>
      <c r="T398" s="4">
        <v>699.19</v>
      </c>
      <c r="U398" s="1">
        <f t="shared" si="11"/>
        <v>6.549922522179553</v>
      </c>
    </row>
    <row r="399" spans="19:21" ht="12.75">
      <c r="S399" s="5">
        <v>0.004126547455295615</v>
      </c>
      <c r="T399" s="4">
        <v>583.06</v>
      </c>
      <c r="U399" s="1">
        <f t="shared" si="11"/>
        <v>6.368290097006982</v>
      </c>
    </row>
    <row r="400" spans="19:21" ht="12.75">
      <c r="S400" s="5">
        <v>0.24606780845858078</v>
      </c>
      <c r="T400" s="4">
        <v>577.85</v>
      </c>
      <c r="U400" s="1">
        <f t="shared" si="11"/>
        <v>6.3593143194214505</v>
      </c>
    </row>
    <row r="401" spans="19:21" ht="12.75">
      <c r="S401" s="5">
        <v>-0.03648548026805665</v>
      </c>
      <c r="T401" s="4">
        <v>540.29</v>
      </c>
      <c r="U401" s="1">
        <f t="shared" si="11"/>
        <v>6.292106032442575</v>
      </c>
    </row>
    <row r="402" spans="19:21" ht="12.75">
      <c r="S402" s="5">
        <v>0.19909502262443435</v>
      </c>
      <c r="T402" s="4">
        <v>527.87</v>
      </c>
      <c r="U402" s="1">
        <f t="shared" si="11"/>
        <v>6.268850041269869</v>
      </c>
    </row>
    <row r="403" spans="19:21" ht="12.75">
      <c r="S403" s="5">
        <v>-0.07455803228285929</v>
      </c>
      <c r="T403" s="4">
        <v>423.29</v>
      </c>
      <c r="U403" s="1">
        <f t="shared" si="11"/>
        <v>6.048057523340435</v>
      </c>
    </row>
    <row r="404" spans="19:21" ht="12.75">
      <c r="S404" s="5">
        <v>-0.0010224948875254825</v>
      </c>
      <c r="T404" s="4">
        <v>376.71</v>
      </c>
      <c r="U404" s="1">
        <f t="shared" si="11"/>
        <v>5.9314756606689825</v>
      </c>
    </row>
    <row r="405" spans="19:21" ht="12.75">
      <c r="S405" s="5">
        <v>0.23388203017832643</v>
      </c>
      <c r="T405" s="4">
        <v>373.52</v>
      </c>
      <c r="U405" s="1">
        <f t="shared" si="11"/>
        <v>5.922971550662681</v>
      </c>
    </row>
    <row r="406" spans="19:21" ht="12.75">
      <c r="S406" s="5">
        <v>-0.10652463382157129</v>
      </c>
      <c r="T406" s="4">
        <v>367.26</v>
      </c>
      <c r="U406" s="1">
        <f t="shared" si="11"/>
        <v>5.906070044091034</v>
      </c>
    </row>
    <row r="407" spans="19:21" ht="12.75">
      <c r="S407" s="5">
        <v>0.07339988256018781</v>
      </c>
      <c r="T407" s="4">
        <v>349.49</v>
      </c>
      <c r="U407" s="1">
        <f t="shared" si="11"/>
        <v>5.856474948961234</v>
      </c>
    </row>
    <row r="408" spans="19:21" ht="12.75">
      <c r="S408" s="5">
        <v>-0.13453815261044166</v>
      </c>
      <c r="T408" s="4">
        <v>346.37</v>
      </c>
      <c r="U408" s="1">
        <f t="shared" si="11"/>
        <v>5.847507567857012</v>
      </c>
    </row>
    <row r="409" spans="19:21" ht="12.75">
      <c r="S409" s="5">
        <v>-0.16244725738396637</v>
      </c>
      <c r="T409" s="4">
        <v>306.1</v>
      </c>
      <c r="U409" s="1">
        <f t="shared" si="11"/>
        <v>5.723911845951367</v>
      </c>
    </row>
    <row r="410" spans="19:21" ht="12.75">
      <c r="S410" s="5">
        <v>0.15422668412629137</v>
      </c>
      <c r="T410" s="4">
        <v>289.79</v>
      </c>
      <c r="U410" s="1">
        <f t="shared" si="11"/>
        <v>5.669156522734972</v>
      </c>
    </row>
    <row r="411" spans="19:21" ht="12.75">
      <c r="S411" s="5">
        <v>-0.3510204081632653</v>
      </c>
      <c r="T411" s="4">
        <v>251.31</v>
      </c>
      <c r="U411" s="1">
        <f t="shared" si="11"/>
        <v>5.526687236833828</v>
      </c>
    </row>
    <row r="412" spans="19:21" ht="12.75">
      <c r="S412" s="5">
        <v>0.2126038781163433</v>
      </c>
      <c r="T412" s="4">
        <v>225.7</v>
      </c>
      <c r="U412" s="1">
        <f t="shared" si="11"/>
        <v>5.41920668382349</v>
      </c>
    </row>
    <row r="413" spans="19:21" ht="12.75">
      <c r="S413" s="5">
        <v>0.055421686746987886</v>
      </c>
      <c r="T413" s="4">
        <v>221.75</v>
      </c>
      <c r="U413" s="1">
        <f t="shared" si="11"/>
        <v>5.401550621189688</v>
      </c>
    </row>
    <row r="414" spans="19:21" ht="12.75">
      <c r="S414" s="5">
        <v>0.2476547842401502</v>
      </c>
      <c r="T414" s="4">
        <v>217.09</v>
      </c>
      <c r="U414" s="1">
        <f t="shared" si="11"/>
        <v>5.380312014100664</v>
      </c>
    </row>
    <row r="415" spans="19:21" ht="12.75">
      <c r="S415" s="5">
        <v>-0.262142381902861</v>
      </c>
      <c r="T415" s="4">
        <v>210.83</v>
      </c>
      <c r="U415" s="1">
        <f t="shared" si="11"/>
        <v>5.351052121531902</v>
      </c>
    </row>
    <row r="416" spans="19:21" ht="12.75">
      <c r="S416" s="5">
        <v>0.14854949768596915</v>
      </c>
      <c r="T416" s="4">
        <v>208.49</v>
      </c>
      <c r="U416" s="1">
        <f t="shared" si="11"/>
        <v>5.339891078457965</v>
      </c>
    </row>
    <row r="417" spans="19:21" ht="12.75">
      <c r="S417" s="5">
        <v>-0.26610751048417847</v>
      </c>
      <c r="T417" s="4">
        <v>201.26</v>
      </c>
      <c r="U417" s="1">
        <f t="shared" si="11"/>
        <v>5.3045976045051875</v>
      </c>
    </row>
    <row r="418" spans="19:21" ht="12.75">
      <c r="S418" s="5">
        <v>-0.034807831762146524</v>
      </c>
      <c r="T418" s="4">
        <v>142.7</v>
      </c>
      <c r="U418" s="1">
        <f t="shared" si="11"/>
        <v>4.960744524482791</v>
      </c>
    </row>
    <row r="419" spans="19:21" ht="12.75">
      <c r="S419" s="5">
        <v>0.05086848635235741</v>
      </c>
      <c r="T419" s="4">
        <v>142.02</v>
      </c>
      <c r="U419" s="1">
        <f t="shared" si="11"/>
        <v>4.9559678927539474</v>
      </c>
    </row>
    <row r="420" spans="19:21" ht="12.75">
      <c r="S420" s="5">
        <v>-0.15540540540540537</v>
      </c>
      <c r="T420" s="4">
        <v>138.49</v>
      </c>
      <c r="U420" s="1">
        <f t="shared" si="11"/>
        <v>4.930798120854626</v>
      </c>
    </row>
    <row r="421" spans="19:21" ht="12.75">
      <c r="S421" s="5">
        <v>0.30102040816326525</v>
      </c>
      <c r="T421" s="4">
        <v>132.87</v>
      </c>
      <c r="U421" s="1">
        <f t="shared" si="11"/>
        <v>4.889371206603217</v>
      </c>
    </row>
    <row r="422" spans="19:21" ht="12.75">
      <c r="S422" s="5">
        <v>-0.4114671163575042</v>
      </c>
      <c r="T422" s="4">
        <v>132.86</v>
      </c>
      <c r="U422" s="1">
        <f t="shared" si="11"/>
        <v>4.889295942237095</v>
      </c>
    </row>
    <row r="423" spans="19:21" ht="12.75">
      <c r="S423" s="5">
        <v>1.2857142857142856</v>
      </c>
      <c r="T423" s="4">
        <v>120.36</v>
      </c>
      <c r="U423" s="1">
        <f t="shared" si="11"/>
        <v>4.790487251761845</v>
      </c>
    </row>
    <row r="424" spans="19:21" ht="12.75">
      <c r="S424" s="5">
        <v>0.05673758865248235</v>
      </c>
      <c r="T424" s="4">
        <v>118.52</v>
      </c>
      <c r="U424" s="1">
        <f t="shared" si="11"/>
        <v>4.775081722705364</v>
      </c>
    </row>
    <row r="425" spans="19:21" ht="12.75">
      <c r="S425" s="5">
        <v>0.1834862385321101</v>
      </c>
      <c r="T425" s="4">
        <v>110.84</v>
      </c>
      <c r="U425" s="1">
        <f t="shared" si="11"/>
        <v>4.7080877199947775</v>
      </c>
    </row>
    <row r="426" spans="19:21" ht="12.75">
      <c r="S426" s="5">
        <v>0.23625254582484723</v>
      </c>
      <c r="T426" s="4">
        <v>105.66</v>
      </c>
      <c r="U426" s="1">
        <f t="shared" si="11"/>
        <v>4.6602263917361695</v>
      </c>
    </row>
    <row r="427" spans="19:21" ht="12.75">
      <c r="S427" s="5">
        <v>0.5461937716262977</v>
      </c>
      <c r="T427" s="4">
        <v>103.85</v>
      </c>
      <c r="U427" s="1">
        <f t="shared" si="11"/>
        <v>4.642947550322122</v>
      </c>
    </row>
    <row r="428" spans="19:21" ht="12.75">
      <c r="S428" s="5">
        <v>0.06345177664974622</v>
      </c>
      <c r="T428" s="4">
        <v>92.71</v>
      </c>
      <c r="U428" s="1">
        <f t="shared" si="11"/>
        <v>4.529476341618891</v>
      </c>
    </row>
    <row r="429" spans="19:21" ht="12.75">
      <c r="S429" s="5">
        <v>-0.38148742643124667</v>
      </c>
      <c r="T429" s="4">
        <v>88.59</v>
      </c>
      <c r="U429" s="1">
        <f t="shared" si="11"/>
        <v>4.484018984423941</v>
      </c>
    </row>
    <row r="430" spans="19:21" ht="12.75">
      <c r="S430" s="5">
        <v>-0.15702479338842978</v>
      </c>
      <c r="T430" s="4">
        <v>73.65</v>
      </c>
      <c r="U430" s="1">
        <f t="shared" si="11"/>
        <v>4.299324142908639</v>
      </c>
    </row>
    <row r="431" spans="19:21" ht="12.75">
      <c r="S431" s="5">
        <v>-0.41987829614604455</v>
      </c>
      <c r="T431" s="4">
        <v>71.67</v>
      </c>
      <c r="U431" s="1">
        <f t="shared" si="11"/>
        <v>4.272072250005828</v>
      </c>
    </row>
    <row r="432" spans="19:21" ht="12.75">
      <c r="S432" s="5">
        <v>0.13757843365094113</v>
      </c>
      <c r="T432" s="4">
        <v>70.1</v>
      </c>
      <c r="U432" s="1">
        <f t="shared" si="11"/>
        <v>4.249922794040544</v>
      </c>
    </row>
    <row r="433" spans="19:21" ht="12.75">
      <c r="S433" s="5">
        <v>-0.167736757624398</v>
      </c>
      <c r="T433" s="4">
        <v>70.07</v>
      </c>
      <c r="U433" s="1">
        <f t="shared" si="11"/>
        <v>4.249494742382442</v>
      </c>
    </row>
    <row r="434" spans="19:21" ht="12.75">
      <c r="S434" s="5">
        <v>-0.24487004103967158</v>
      </c>
      <c r="T434" s="4">
        <v>69.05</v>
      </c>
      <c r="U434" s="1">
        <f t="shared" si="11"/>
        <v>4.234830879855301</v>
      </c>
    </row>
    <row r="435" spans="19:21" ht="12.75">
      <c r="S435" s="5">
        <v>-0.08695652173913049</v>
      </c>
      <c r="T435" s="4">
        <v>50.74</v>
      </c>
      <c r="U435" s="1">
        <f t="shared" si="11"/>
        <v>3.9267145541711357</v>
      </c>
    </row>
    <row r="436" spans="19:21" ht="12.75">
      <c r="S436" s="5">
        <v>-0.1428571428571429</v>
      </c>
      <c r="T436" s="4">
        <v>46.6</v>
      </c>
      <c r="U436" s="1">
        <f t="shared" si="11"/>
        <v>3.8416005411316</v>
      </c>
    </row>
    <row r="437" spans="19:21" ht="12.75">
      <c r="S437" s="5">
        <v>0.16587677725118488</v>
      </c>
      <c r="T437" s="4">
        <v>44.29</v>
      </c>
      <c r="U437" s="1">
        <f t="shared" si="11"/>
        <v>3.790758917935107</v>
      </c>
    </row>
    <row r="438" spans="19:21" ht="12.75">
      <c r="S438" s="5">
        <v>-0.12380952380952381</v>
      </c>
      <c r="T438" s="4">
        <v>42.07</v>
      </c>
      <c r="U438" s="1">
        <f t="shared" si="11"/>
        <v>3.7393348976024297</v>
      </c>
    </row>
    <row r="439" spans="19:21" ht="12.75">
      <c r="S439" s="5">
        <v>-0.3948717948717949</v>
      </c>
      <c r="T439" s="4">
        <v>40.63</v>
      </c>
      <c r="U439" s="1">
        <f t="shared" si="11"/>
        <v>3.7045067099996354</v>
      </c>
    </row>
    <row r="440" spans="19:21" ht="12.75">
      <c r="S440" s="5">
        <v>-0.05810397553516822</v>
      </c>
      <c r="T440" s="4">
        <v>40.59</v>
      </c>
      <c r="U440" s="1">
        <f t="shared" si="11"/>
        <v>3.7035217308508064</v>
      </c>
    </row>
    <row r="441" spans="19:21" ht="12.75">
      <c r="S441" s="5">
        <v>6.444444444444445</v>
      </c>
      <c r="T441" s="4">
        <v>34.65</v>
      </c>
      <c r="U441" s="1">
        <f t="shared" si="11"/>
        <v>3.5452977256359124</v>
      </c>
    </row>
    <row r="442" spans="19:21" ht="12.75">
      <c r="S442" s="5">
        <v>-0.2966101694915254</v>
      </c>
      <c r="T442" s="4">
        <v>31.24</v>
      </c>
      <c r="U442" s="1">
        <f t="shared" si="11"/>
        <v>3.441699324971485</v>
      </c>
    </row>
    <row r="443" spans="19:21" ht="12.75">
      <c r="S443" s="5">
        <v>-0.18656716417910446</v>
      </c>
      <c r="T443" s="4">
        <v>23.15</v>
      </c>
      <c r="U443" s="1">
        <f t="shared" si="11"/>
        <v>3.1419947805322432</v>
      </c>
    </row>
    <row r="444" spans="19:21" ht="12.75">
      <c r="S444" s="5">
        <v>-0.26940639269406397</v>
      </c>
      <c r="T444" s="4">
        <v>21.6</v>
      </c>
      <c r="U444" s="1">
        <f t="shared" si="11"/>
        <v>3.0726933146901194</v>
      </c>
    </row>
    <row r="445" spans="19:21" ht="12.75">
      <c r="S445" s="5">
        <v>0.3644067796610171</v>
      </c>
      <c r="T445" s="4">
        <v>17.89</v>
      </c>
      <c r="U445" s="1">
        <f t="shared" si="11"/>
        <v>2.884241897520628</v>
      </c>
    </row>
    <row r="446" spans="19:21" ht="12.75">
      <c r="S446" s="5">
        <v>-0.3866666666666667</v>
      </c>
      <c r="T446" s="4">
        <v>17.12</v>
      </c>
      <c r="U446" s="1">
        <f t="shared" si="11"/>
        <v>2.840247370713596</v>
      </c>
    </row>
    <row r="447" spans="19:21" ht="12.75">
      <c r="S447" s="5">
        <v>-0.5262337662337662</v>
      </c>
      <c r="T447" s="4">
        <v>15.11</v>
      </c>
      <c r="U447" s="1">
        <f t="shared" si="11"/>
        <v>2.715356776284648</v>
      </c>
    </row>
    <row r="448" spans="19:21" ht="12.75">
      <c r="S448" s="5">
        <v>0</v>
      </c>
      <c r="T448" s="4">
        <v>10.79</v>
      </c>
      <c r="U448" s="1">
        <f t="shared" si="11"/>
        <v>2.378619779270043</v>
      </c>
    </row>
    <row r="449" spans="19:21" ht="12.75">
      <c r="S449" s="5">
        <v>-0.43559322033898307</v>
      </c>
      <c r="T449" s="4">
        <v>10.76</v>
      </c>
      <c r="U449" s="1">
        <f t="shared" si="11"/>
        <v>2.3758355547336385</v>
      </c>
    </row>
    <row r="450" spans="19:21" ht="12.75">
      <c r="S450" s="5">
        <v>-0.010989010989011061</v>
      </c>
      <c r="T450" s="4">
        <v>9.53</v>
      </c>
      <c r="U450" s="1">
        <f t="shared" si="11"/>
        <v>2.254444717666111</v>
      </c>
    </row>
    <row r="451" spans="19:21" ht="12.75">
      <c r="S451" s="5">
        <v>-0.2913533834586466</v>
      </c>
      <c r="T451" s="4">
        <v>9.05</v>
      </c>
      <c r="U451" s="1">
        <f t="shared" si="11"/>
        <v>2.2027647577118348</v>
      </c>
    </row>
    <row r="452" spans="19:21" ht="12.75">
      <c r="S452" s="5">
        <v>-0.03389830508474578</v>
      </c>
      <c r="T452" s="4">
        <v>2.81</v>
      </c>
      <c r="U452" s="1">
        <f aca="true" t="shared" si="12" ref="U452:U515">LN(T452)</f>
        <v>1.0331844833456545</v>
      </c>
    </row>
    <row r="453" spans="19:21" ht="12.75">
      <c r="S453" s="5">
        <v>0.839881620139022</v>
      </c>
      <c r="T453" s="4">
        <v>17023.69</v>
      </c>
      <c r="U453" s="1">
        <f t="shared" si="12"/>
        <v>9.742361182389109</v>
      </c>
    </row>
    <row r="454" spans="19:21" ht="12.75">
      <c r="S454" s="5">
        <v>0.3696656198041752</v>
      </c>
      <c r="T454" s="4">
        <v>14438.98</v>
      </c>
      <c r="U454" s="1">
        <f t="shared" si="12"/>
        <v>9.577686772832784</v>
      </c>
    </row>
    <row r="455" spans="19:21" ht="12.75">
      <c r="S455" s="5">
        <v>0.7259876766944546</v>
      </c>
      <c r="T455" s="4">
        <v>10167.92</v>
      </c>
      <c r="U455" s="1">
        <f t="shared" si="12"/>
        <v>9.226992945017725</v>
      </c>
    </row>
    <row r="456" spans="19:21" ht="12.75">
      <c r="S456" s="5">
        <v>0.654126213592233</v>
      </c>
      <c r="T456" s="4">
        <v>9468.08</v>
      </c>
      <c r="U456" s="1">
        <f t="shared" si="12"/>
        <v>9.15568142011233</v>
      </c>
    </row>
    <row r="457" spans="19:21" ht="12.75">
      <c r="S457" s="5">
        <v>0.2910610465116279</v>
      </c>
      <c r="T457" s="4">
        <v>8979.11</v>
      </c>
      <c r="U457" s="1">
        <f t="shared" si="12"/>
        <v>9.102656047253207</v>
      </c>
    </row>
    <row r="458" spans="19:21" ht="12.75">
      <c r="S458" s="5">
        <v>0.4145885286783042</v>
      </c>
      <c r="T458" s="4">
        <v>7976.82</v>
      </c>
      <c r="U458" s="1">
        <f t="shared" si="12"/>
        <v>8.984295114782526</v>
      </c>
    </row>
    <row r="459" spans="19:21" ht="12.75">
      <c r="S459" s="5">
        <v>0.6084234490608991</v>
      </c>
      <c r="T459" s="4">
        <v>6772.88</v>
      </c>
      <c r="U459" s="1">
        <f t="shared" si="12"/>
        <v>8.820681681650596</v>
      </c>
    </row>
    <row r="460" spans="19:21" ht="12.75">
      <c r="S460" s="5">
        <v>0.17613797003109988</v>
      </c>
      <c r="T460" s="4">
        <v>4429.15</v>
      </c>
      <c r="U460" s="1">
        <f t="shared" si="12"/>
        <v>8.395962971039925</v>
      </c>
    </row>
    <row r="461" spans="19:21" ht="12.75">
      <c r="S461" s="5">
        <v>0.19646799116997804</v>
      </c>
      <c r="T461" s="4">
        <v>3700.56</v>
      </c>
      <c r="U461" s="1">
        <f t="shared" si="12"/>
        <v>8.216239438531208</v>
      </c>
    </row>
    <row r="462" spans="19:21" ht="12.75">
      <c r="S462" s="5">
        <v>0.09194214876033069</v>
      </c>
      <c r="T462" s="4">
        <v>3127.82</v>
      </c>
      <c r="U462" s="1">
        <f t="shared" si="12"/>
        <v>8.048091555252405</v>
      </c>
    </row>
    <row r="463" spans="19:21" ht="12.75">
      <c r="S463" s="5">
        <v>0.4133509334339054</v>
      </c>
      <c r="T463" s="4">
        <v>2462.49</v>
      </c>
      <c r="U463" s="1">
        <f t="shared" si="12"/>
        <v>7.8089283121242925</v>
      </c>
    </row>
    <row r="464" spans="19:21" ht="12.75">
      <c r="S464" s="5">
        <v>1.0065832784726796</v>
      </c>
      <c r="T464" s="4">
        <v>2439.58</v>
      </c>
      <c r="U464" s="1">
        <f t="shared" si="12"/>
        <v>7.799581172323441</v>
      </c>
    </row>
    <row r="465" spans="19:21" ht="12.75">
      <c r="S465" s="5">
        <v>0.220679012345679</v>
      </c>
      <c r="T465" s="4">
        <v>2122.78</v>
      </c>
      <c r="U465" s="1">
        <f t="shared" si="12"/>
        <v>7.6604818293906085</v>
      </c>
    </row>
    <row r="466" spans="19:21" ht="12.75">
      <c r="S466" s="5">
        <v>0.7581699346405228</v>
      </c>
      <c r="T466" s="4">
        <v>1689.66</v>
      </c>
      <c r="U466" s="1">
        <f t="shared" si="12"/>
        <v>7.432282604245065</v>
      </c>
    </row>
    <row r="467" spans="19:21" ht="12.75">
      <c r="S467" s="5">
        <v>0.18831168831168843</v>
      </c>
      <c r="T467" s="4">
        <v>1438.42</v>
      </c>
      <c r="U467" s="1">
        <f t="shared" si="12"/>
        <v>7.271300567958845</v>
      </c>
    </row>
    <row r="468" spans="19:21" ht="12.75">
      <c r="S468" s="5">
        <v>0.5371900826446281</v>
      </c>
      <c r="T468" s="4">
        <v>1435.7</v>
      </c>
      <c r="U468" s="1">
        <f t="shared" si="12"/>
        <v>7.269407814133649</v>
      </c>
    </row>
    <row r="469" spans="19:21" ht="12.75">
      <c r="S469" s="5">
        <v>0.5628042843232715</v>
      </c>
      <c r="T469" s="4">
        <v>1318.72</v>
      </c>
      <c r="U469" s="1">
        <f t="shared" si="12"/>
        <v>7.184416848150453</v>
      </c>
    </row>
    <row r="470" spans="19:21" ht="12.75">
      <c r="S470" s="5">
        <v>0.24189526184538646</v>
      </c>
      <c r="T470" s="4">
        <v>1237.13</v>
      </c>
      <c r="U470" s="1">
        <f t="shared" si="12"/>
        <v>7.120549459837465</v>
      </c>
    </row>
    <row r="471" spans="19:21" ht="12.75">
      <c r="S471" s="5">
        <v>0.7784011220196354</v>
      </c>
      <c r="T471" s="4">
        <v>1195.57</v>
      </c>
      <c r="U471" s="1">
        <f t="shared" si="12"/>
        <v>7.086378338090959</v>
      </c>
    </row>
    <row r="472" spans="19:21" ht="12.75">
      <c r="S472" s="5">
        <v>0.31484502446982043</v>
      </c>
      <c r="T472" s="4">
        <v>1091.78</v>
      </c>
      <c r="U472" s="1">
        <f t="shared" si="12"/>
        <v>6.995564670806545</v>
      </c>
    </row>
    <row r="473" spans="19:21" ht="12.75">
      <c r="S473" s="5">
        <v>0.3126550868486353</v>
      </c>
      <c r="T473" s="4">
        <v>876.49</v>
      </c>
      <c r="U473" s="1">
        <f t="shared" si="12"/>
        <v>6.775925295283086</v>
      </c>
    </row>
    <row r="474" spans="19:21" ht="12.75">
      <c r="S474" s="5">
        <v>0.2698630136986302</v>
      </c>
      <c r="T474" s="4">
        <v>727.85</v>
      </c>
      <c r="U474" s="1">
        <f t="shared" si="12"/>
        <v>6.59009498301067</v>
      </c>
    </row>
    <row r="475" spans="19:21" ht="12.75">
      <c r="S475" s="5">
        <v>0.8301043219076008</v>
      </c>
      <c r="T475" s="4">
        <v>660.78</v>
      </c>
      <c r="U475" s="1">
        <f t="shared" si="12"/>
        <v>6.493420955404908</v>
      </c>
    </row>
    <row r="476" spans="19:21" ht="12.75">
      <c r="S476" s="5">
        <v>0.21792890262751152</v>
      </c>
      <c r="T476" s="4">
        <v>644.97</v>
      </c>
      <c r="U476" s="1">
        <f t="shared" si="12"/>
        <v>6.469203804086166</v>
      </c>
    </row>
    <row r="477" spans="19:21" ht="12.75">
      <c r="S477" s="5">
        <v>0.10687237026647978</v>
      </c>
      <c r="T477" s="4">
        <v>620.29</v>
      </c>
      <c r="U477" s="1">
        <f t="shared" si="12"/>
        <v>6.430187110617461</v>
      </c>
    </row>
    <row r="478" spans="19:21" ht="12.75">
      <c r="S478" s="5">
        <v>0.38243468593663144</v>
      </c>
      <c r="T478" s="4">
        <v>489.8</v>
      </c>
      <c r="U478" s="1">
        <f t="shared" si="12"/>
        <v>6.193997144518067</v>
      </c>
    </row>
    <row r="479" spans="19:21" ht="12.75">
      <c r="S479" s="5">
        <v>0.3419037199124726</v>
      </c>
      <c r="T479" s="4">
        <v>454.34</v>
      </c>
      <c r="U479" s="1">
        <f t="shared" si="12"/>
        <v>6.1188458164350745</v>
      </c>
    </row>
    <row r="480" spans="19:21" ht="12.75">
      <c r="S480" s="5">
        <v>-0.16603773584905657</v>
      </c>
      <c r="T480" s="4">
        <v>439.89</v>
      </c>
      <c r="U480" s="1">
        <f t="shared" si="12"/>
        <v>6.086524695657097</v>
      </c>
    </row>
    <row r="481" spans="19:21" ht="12.75">
      <c r="S481" s="5">
        <v>0.1494370522006141</v>
      </c>
      <c r="T481" s="4">
        <v>433.21</v>
      </c>
      <c r="U481" s="1">
        <f t="shared" si="12"/>
        <v>6.071222598886258</v>
      </c>
    </row>
    <row r="482" spans="19:21" ht="12.75">
      <c r="S482" s="5">
        <v>1.049624060150376</v>
      </c>
      <c r="T482" s="4">
        <v>432.73</v>
      </c>
      <c r="U482" s="1">
        <f t="shared" si="12"/>
        <v>6.070113976928242</v>
      </c>
    </row>
    <row r="483" spans="19:21" ht="12.75">
      <c r="S483" s="5">
        <v>-0.03488372093023262</v>
      </c>
      <c r="T483" s="4">
        <v>396.52</v>
      </c>
      <c r="U483" s="1">
        <f t="shared" si="12"/>
        <v>5.982726481164697</v>
      </c>
    </row>
    <row r="484" spans="19:21" ht="12.75">
      <c r="S484" s="5">
        <v>0.3326736236056138</v>
      </c>
      <c r="T484" s="4">
        <v>382.62</v>
      </c>
      <c r="U484" s="1">
        <f t="shared" si="12"/>
        <v>5.947042329555235</v>
      </c>
    </row>
    <row r="485" spans="19:21" ht="12.75">
      <c r="S485" s="5">
        <v>0.23301399218454555</v>
      </c>
      <c r="T485" s="4">
        <v>344.83</v>
      </c>
      <c r="U485" s="1">
        <f t="shared" si="12"/>
        <v>5.843051541965209</v>
      </c>
    </row>
    <row r="486" spans="19:21" ht="12.75">
      <c r="S486" s="5">
        <v>0.5476870359794404</v>
      </c>
      <c r="T486" s="4">
        <v>336.56</v>
      </c>
      <c r="U486" s="1">
        <f t="shared" si="12"/>
        <v>5.818776439282265</v>
      </c>
    </row>
    <row r="487" spans="19:21" ht="12.75">
      <c r="S487" s="5">
        <v>-0.05568445475638051</v>
      </c>
      <c r="T487" s="4">
        <v>319.61</v>
      </c>
      <c r="U487" s="1">
        <f t="shared" si="12"/>
        <v>5.767101502514015</v>
      </c>
    </row>
    <row r="488" spans="19:21" ht="12.75">
      <c r="S488" s="5">
        <v>0.5211902614968438</v>
      </c>
      <c r="T488" s="4">
        <v>313.73</v>
      </c>
      <c r="U488" s="1">
        <f t="shared" si="12"/>
        <v>5.748532743394273</v>
      </c>
    </row>
    <row r="489" spans="19:21" ht="12.75">
      <c r="S489" s="5">
        <v>0.34233766233766216</v>
      </c>
      <c r="T489" s="4">
        <v>265.55</v>
      </c>
      <c r="U489" s="1">
        <f t="shared" si="12"/>
        <v>5.581803146868408</v>
      </c>
    </row>
    <row r="490" spans="19:21" ht="12.75">
      <c r="S490" s="5">
        <v>0.2422604422604422</v>
      </c>
      <c r="T490" s="4">
        <v>250.74</v>
      </c>
      <c r="U490" s="1">
        <f t="shared" si="12"/>
        <v>5.524416545687879</v>
      </c>
    </row>
    <row r="491" spans="19:21" ht="12.75">
      <c r="S491" s="5">
        <v>1.0955882352941178</v>
      </c>
      <c r="T491" s="4">
        <v>249.52</v>
      </c>
      <c r="U491" s="1">
        <f t="shared" si="12"/>
        <v>5.519539072299548</v>
      </c>
    </row>
    <row r="492" spans="19:21" ht="12.75">
      <c r="S492" s="5">
        <v>0.013698630136986356</v>
      </c>
      <c r="T492" s="4">
        <v>213.67</v>
      </c>
      <c r="U492" s="1">
        <f t="shared" si="12"/>
        <v>5.364432768754897</v>
      </c>
    </row>
    <row r="493" spans="19:21" ht="12.75">
      <c r="S493" s="5">
        <v>0.4946871310507672</v>
      </c>
      <c r="T493" s="4">
        <v>205.52</v>
      </c>
      <c r="U493" s="1">
        <f t="shared" si="12"/>
        <v>5.3255433528016285</v>
      </c>
    </row>
    <row r="494" spans="19:21" ht="12.75">
      <c r="S494" s="5">
        <v>0.5730659025787965</v>
      </c>
      <c r="T494" s="4">
        <v>202.59</v>
      </c>
      <c r="U494" s="1">
        <f t="shared" si="12"/>
        <v>5.311184232254861</v>
      </c>
    </row>
    <row r="495" spans="19:21" ht="12.75">
      <c r="S495" s="5">
        <v>-0.19811320754716988</v>
      </c>
      <c r="T495" s="4">
        <v>198.37</v>
      </c>
      <c r="U495" s="1">
        <f t="shared" si="12"/>
        <v>5.2901339737400175</v>
      </c>
    </row>
    <row r="496" spans="19:21" ht="12.75">
      <c r="S496" s="5">
        <v>0.9209225700164743</v>
      </c>
      <c r="T496" s="4">
        <v>198.29</v>
      </c>
      <c r="U496" s="1">
        <f t="shared" si="12"/>
        <v>5.289730605610714</v>
      </c>
    </row>
    <row r="497" spans="19:21" ht="12.75">
      <c r="S497" s="5">
        <v>0.5736434108527131</v>
      </c>
      <c r="T497" s="4">
        <v>175.68</v>
      </c>
      <c r="U497" s="1">
        <f t="shared" si="12"/>
        <v>5.168664158321166</v>
      </c>
    </row>
    <row r="498" spans="19:21" ht="12.75">
      <c r="S498" s="5">
        <v>1.4098360655737703</v>
      </c>
      <c r="T498" s="4">
        <v>163.94</v>
      </c>
      <c r="U498" s="1">
        <f t="shared" si="12"/>
        <v>5.099500507224884</v>
      </c>
    </row>
    <row r="499" spans="19:21" ht="12.75">
      <c r="S499" s="5">
        <v>0.15764705882352947</v>
      </c>
      <c r="T499" s="4">
        <v>146.16</v>
      </c>
      <c r="U499" s="1">
        <f t="shared" si="12"/>
        <v>4.9847019120697516</v>
      </c>
    </row>
    <row r="500" spans="19:21" ht="12.75">
      <c r="S500" s="5">
        <v>0.4064003580619895</v>
      </c>
      <c r="T500" s="4">
        <v>140.4</v>
      </c>
      <c r="U500" s="1">
        <f t="shared" si="12"/>
        <v>4.944495491591711</v>
      </c>
    </row>
    <row r="501" spans="19:21" ht="12.75">
      <c r="S501" s="5">
        <v>-0.09466566491359873</v>
      </c>
      <c r="T501" s="4">
        <v>129.28</v>
      </c>
      <c r="U501" s="1">
        <f t="shared" si="12"/>
        <v>4.861980594772786</v>
      </c>
    </row>
    <row r="502" spans="19:21" ht="12.75">
      <c r="S502" s="5">
        <v>0.1308724832214765</v>
      </c>
      <c r="T502" s="4">
        <v>128.08</v>
      </c>
      <c r="U502" s="1">
        <f t="shared" si="12"/>
        <v>4.85265506868846</v>
      </c>
    </row>
    <row r="503" spans="19:21" ht="12.75">
      <c r="S503" s="5">
        <v>0.5957099080694588</v>
      </c>
      <c r="T503" s="4">
        <v>108.02</v>
      </c>
      <c r="U503" s="1">
        <f t="shared" si="12"/>
        <v>4.682316395164745</v>
      </c>
    </row>
    <row r="504" spans="19:21" ht="12.75">
      <c r="S504" s="5">
        <v>0.1738754325259515</v>
      </c>
      <c r="T504" s="4">
        <v>101.37</v>
      </c>
      <c r="U504" s="1">
        <f t="shared" si="12"/>
        <v>4.618777189394308</v>
      </c>
    </row>
    <row r="505" spans="19:21" ht="12.75">
      <c r="S505" s="5">
        <v>-0.30133333333333334</v>
      </c>
      <c r="T505" s="4">
        <v>96.91</v>
      </c>
      <c r="U505" s="1">
        <f t="shared" si="12"/>
        <v>4.573782712746459</v>
      </c>
    </row>
    <row r="506" spans="19:21" ht="12.75">
      <c r="S506" s="5">
        <v>2.092369477911647</v>
      </c>
      <c r="T506" s="4">
        <v>96.72</v>
      </c>
      <c r="U506" s="1">
        <f t="shared" si="12"/>
        <v>4.571820206306537</v>
      </c>
    </row>
    <row r="507" spans="19:21" ht="12.75">
      <c r="S507" s="5">
        <v>0.026252983293556076</v>
      </c>
      <c r="T507" s="4">
        <v>92.71</v>
      </c>
      <c r="U507" s="1">
        <f t="shared" si="12"/>
        <v>4.529476341618891</v>
      </c>
    </row>
    <row r="508" spans="19:21" ht="12.75">
      <c r="S508" s="5">
        <v>0.14335664335664333</v>
      </c>
      <c r="T508" s="4">
        <v>81.99</v>
      </c>
      <c r="U508" s="1">
        <f t="shared" si="12"/>
        <v>4.406597288608086</v>
      </c>
    </row>
    <row r="509" spans="19:21" ht="12.75">
      <c r="S509" s="5">
        <v>-0.06862745098039214</v>
      </c>
      <c r="T509" s="4">
        <v>73.48</v>
      </c>
      <c r="U509" s="1">
        <f t="shared" si="12"/>
        <v>4.297013260346925</v>
      </c>
    </row>
    <row r="510" spans="19:21" ht="12.75">
      <c r="S510" s="5">
        <v>0.07427536231884058</v>
      </c>
      <c r="T510" s="4">
        <v>72.99</v>
      </c>
      <c r="U510" s="1">
        <f t="shared" si="12"/>
        <v>4.2903224454635405</v>
      </c>
    </row>
    <row r="511" spans="19:21" ht="12.75">
      <c r="S511" s="5">
        <v>0.37646001796945194</v>
      </c>
      <c r="T511" s="4">
        <v>64.11</v>
      </c>
      <c r="U511" s="1">
        <f t="shared" si="12"/>
        <v>4.160600357999166</v>
      </c>
    </row>
    <row r="512" spans="19:21" ht="12.75">
      <c r="S512" s="5">
        <v>0.5480225988700564</v>
      </c>
      <c r="T512" s="4">
        <v>62.95</v>
      </c>
      <c r="U512" s="1">
        <f t="shared" si="12"/>
        <v>4.142340760490356</v>
      </c>
    </row>
    <row r="513" spans="19:21" ht="12.75">
      <c r="S513" s="5">
        <v>0.716417910447761</v>
      </c>
      <c r="T513" s="4">
        <v>59.58</v>
      </c>
      <c r="U513" s="1">
        <f t="shared" si="12"/>
        <v>4.0873199472851365</v>
      </c>
    </row>
    <row r="514" spans="19:21" ht="12.75">
      <c r="S514" s="5">
        <v>0.6</v>
      </c>
      <c r="T514" s="4">
        <v>54.17</v>
      </c>
      <c r="U514" s="1">
        <f t="shared" si="12"/>
        <v>3.9921272496698075</v>
      </c>
    </row>
    <row r="515" spans="19:21" ht="12.75">
      <c r="S515" s="5">
        <v>0.04878048780487809</v>
      </c>
      <c r="T515" s="4">
        <v>45.29</v>
      </c>
      <c r="U515" s="1">
        <f t="shared" si="12"/>
        <v>3.8130862575681226</v>
      </c>
    </row>
    <row r="516" spans="19:21" ht="12.75">
      <c r="S516" s="5">
        <v>-0.10416666666666663</v>
      </c>
      <c r="T516" s="4">
        <v>45.15</v>
      </c>
      <c r="U516" s="1">
        <f aca="true" t="shared" si="13" ref="U516:U579">LN(T516)</f>
        <v>3.8099902798629945</v>
      </c>
    </row>
    <row r="517" spans="19:21" ht="12.75">
      <c r="S517" s="5">
        <v>1.1640625</v>
      </c>
      <c r="T517" s="4">
        <v>44.45</v>
      </c>
      <c r="U517" s="1">
        <f t="shared" si="13"/>
        <v>3.794364961959914</v>
      </c>
    </row>
    <row r="518" spans="19:21" ht="12.75">
      <c r="S518" s="5">
        <v>0.8521739130434782</v>
      </c>
      <c r="T518" s="4">
        <v>31.72</v>
      </c>
      <c r="U518" s="1">
        <f t="shared" si="13"/>
        <v>3.456947396766647</v>
      </c>
    </row>
    <row r="519" spans="19:21" ht="12.75">
      <c r="S519" s="5">
        <v>-0.3928571428571429</v>
      </c>
      <c r="T519" s="4">
        <v>24.65</v>
      </c>
      <c r="U519" s="1">
        <f t="shared" si="13"/>
        <v>3.204776900488699</v>
      </c>
    </row>
    <row r="520" spans="19:21" ht="12.75">
      <c r="S520" s="5">
        <v>-0.2298136645962734</v>
      </c>
      <c r="T520" s="4">
        <v>20.6</v>
      </c>
      <c r="U520" s="1">
        <f t="shared" si="13"/>
        <v>3.0252910757955354</v>
      </c>
    </row>
    <row r="521" spans="19:21" ht="12.75">
      <c r="S521" s="5">
        <v>-0.3241590214067278</v>
      </c>
      <c r="T521" s="4">
        <v>15.69</v>
      </c>
      <c r="U521" s="1">
        <f t="shared" si="13"/>
        <v>2.753023566744941</v>
      </c>
    </row>
    <row r="522" spans="19:21" ht="12.75">
      <c r="S522" s="5">
        <v>0.2852852852852854</v>
      </c>
      <c r="T522" s="4">
        <v>13.52</v>
      </c>
      <c r="U522" s="1">
        <f t="shared" si="13"/>
        <v>2.604170070614818</v>
      </c>
    </row>
    <row r="523" spans="19:21" ht="12.75">
      <c r="S523" s="5">
        <v>0.3793103448275861</v>
      </c>
      <c r="T523" s="4">
        <v>12.47</v>
      </c>
      <c r="U523" s="1">
        <f t="shared" si="13"/>
        <v>2.523325759691945</v>
      </c>
    </row>
    <row r="524" spans="19:21" ht="12.75">
      <c r="S524" s="5">
        <v>-0.17543859649122806</v>
      </c>
      <c r="T524" s="4">
        <v>12.46</v>
      </c>
      <c r="U524" s="1">
        <f t="shared" si="13"/>
        <v>2.522523513359307</v>
      </c>
    </row>
    <row r="525" spans="19:21" ht="12.75">
      <c r="S525" s="5">
        <v>0.32698412698412693</v>
      </c>
      <c r="T525" s="4">
        <v>11.45</v>
      </c>
      <c r="U525" s="1">
        <f t="shared" si="13"/>
        <v>2.4379897300002487</v>
      </c>
    </row>
    <row r="526" spans="19:21" ht="12.75">
      <c r="S526" s="5">
        <v>2.552631578947368</v>
      </c>
      <c r="T526" s="4">
        <v>10.01</v>
      </c>
      <c r="U526" s="1">
        <f t="shared" si="13"/>
        <v>2.303584593327129</v>
      </c>
    </row>
    <row r="527" spans="19:21" ht="12.75">
      <c r="S527" s="5">
        <v>-0.690625</v>
      </c>
      <c r="T527" s="4">
        <v>4.87</v>
      </c>
      <c r="U527" s="1">
        <f t="shared" si="13"/>
        <v>1.5830939370944985</v>
      </c>
    </row>
    <row r="528" spans="19:21" ht="12.75">
      <c r="S528" s="5">
        <v>0.47230499042895663</v>
      </c>
      <c r="T528" s="4">
        <v>24561.54</v>
      </c>
      <c r="U528" s="1">
        <f t="shared" si="13"/>
        <v>10.108937083878352</v>
      </c>
    </row>
    <row r="529" spans="19:21" ht="12.75">
      <c r="S529" s="5">
        <v>1.1460014673514305</v>
      </c>
      <c r="T529" s="4">
        <v>20039.9</v>
      </c>
      <c r="U529" s="1">
        <f t="shared" si="13"/>
        <v>9.90548056516639</v>
      </c>
    </row>
    <row r="530" spans="19:21" ht="12.75">
      <c r="S530" s="5">
        <v>0.19314809819260859</v>
      </c>
      <c r="T530" s="4">
        <v>16908.02</v>
      </c>
      <c r="U530" s="1">
        <f t="shared" si="13"/>
        <v>9.735543344557994</v>
      </c>
    </row>
    <row r="531" spans="19:21" ht="12.75">
      <c r="S531" s="5">
        <v>0.8801234023799032</v>
      </c>
      <c r="T531" s="4">
        <v>14657.79</v>
      </c>
      <c r="U531" s="1">
        <f t="shared" si="13"/>
        <v>9.592727213735603</v>
      </c>
    </row>
    <row r="532" spans="19:21" ht="12.75">
      <c r="S532" s="5">
        <v>0.3352096819589079</v>
      </c>
      <c r="T532" s="4">
        <v>11719.73</v>
      </c>
      <c r="U532" s="1">
        <f t="shared" si="13"/>
        <v>9.369029025322973</v>
      </c>
    </row>
    <row r="533" spans="19:21" ht="12.75">
      <c r="S533" s="5">
        <v>0.12221755564888692</v>
      </c>
      <c r="T533" s="4">
        <v>10863.92</v>
      </c>
      <c r="U533" s="1">
        <f t="shared" si="13"/>
        <v>9.293202486001114</v>
      </c>
    </row>
    <row r="534" spans="19:21" ht="12.75">
      <c r="S534" s="5">
        <v>0.715625</v>
      </c>
      <c r="T534" s="4">
        <v>7090.46</v>
      </c>
      <c r="U534" s="1">
        <f t="shared" si="13"/>
        <v>8.866505497534385</v>
      </c>
    </row>
    <row r="535" spans="19:21" ht="12.75">
      <c r="S535" s="5">
        <v>0.0530195800896438</v>
      </c>
      <c r="T535" s="4">
        <v>7086.81</v>
      </c>
      <c r="U535" s="1">
        <f t="shared" si="13"/>
        <v>8.865990588799397</v>
      </c>
    </row>
    <row r="536" spans="19:21" ht="12.75">
      <c r="S536" s="5">
        <v>0.4926199261992621</v>
      </c>
      <c r="T536" s="4">
        <v>5523.23</v>
      </c>
      <c r="U536" s="1">
        <f t="shared" si="13"/>
        <v>8.616718113068139</v>
      </c>
    </row>
    <row r="537" spans="19:21" ht="12.75">
      <c r="S537" s="5">
        <v>0.23135423615743833</v>
      </c>
      <c r="T537" s="4">
        <v>2953.95</v>
      </c>
      <c r="U537" s="1">
        <f t="shared" si="13"/>
        <v>7.990898536746315</v>
      </c>
    </row>
    <row r="538" spans="19:21" ht="12.75">
      <c r="S538" s="5">
        <v>1.247991967871486</v>
      </c>
      <c r="T538" s="4">
        <v>2733.19</v>
      </c>
      <c r="U538" s="1">
        <f t="shared" si="13"/>
        <v>7.913224704184871</v>
      </c>
    </row>
    <row r="539" spans="19:21" ht="12.75">
      <c r="S539" s="5">
        <v>0.07956036745406814</v>
      </c>
      <c r="T539" s="4">
        <v>2673.49</v>
      </c>
      <c r="U539" s="1">
        <f t="shared" si="13"/>
        <v>7.891140013966605</v>
      </c>
    </row>
    <row r="540" spans="19:21" ht="12.75">
      <c r="S540" s="5">
        <v>-0.11920529801324509</v>
      </c>
      <c r="T540" s="4">
        <v>2581.88</v>
      </c>
      <c r="U540" s="1">
        <f t="shared" si="13"/>
        <v>7.856273094726254</v>
      </c>
    </row>
    <row r="541" spans="19:21" ht="12.75">
      <c r="S541" s="5">
        <v>0.18541930046354826</v>
      </c>
      <c r="T541" s="4">
        <v>2465.85</v>
      </c>
      <c r="U541" s="1">
        <f t="shared" si="13"/>
        <v>7.810291854623629</v>
      </c>
    </row>
    <row r="542" spans="19:21" ht="12.75">
      <c r="S542" s="5">
        <v>0.3159851301115242</v>
      </c>
      <c r="T542" s="4">
        <v>2149.43</v>
      </c>
      <c r="U542" s="1">
        <f t="shared" si="13"/>
        <v>7.672957969693106</v>
      </c>
    </row>
    <row r="543" spans="19:21" ht="12.75">
      <c r="S543" s="5">
        <v>0.9342431761786603</v>
      </c>
      <c r="T543" s="4">
        <v>2093.33</v>
      </c>
      <c r="U543" s="1">
        <f t="shared" si="13"/>
        <v>7.646511378436179</v>
      </c>
    </row>
    <row r="544" spans="19:21" ht="12.75">
      <c r="S544" s="5">
        <v>0.19354838709677424</v>
      </c>
      <c r="T544" s="4">
        <v>1707.4</v>
      </c>
      <c r="U544" s="1">
        <f t="shared" si="13"/>
        <v>7.4427270245762065</v>
      </c>
    </row>
    <row r="545" spans="19:21" ht="12.75">
      <c r="S545" s="5">
        <v>1.5210432720806168</v>
      </c>
      <c r="T545" s="4">
        <v>1686.11</v>
      </c>
      <c r="U545" s="1">
        <f t="shared" si="13"/>
        <v>7.430179379612679</v>
      </c>
    </row>
    <row r="546" spans="19:21" ht="12.75">
      <c r="S546" s="5">
        <v>0.21433021806853603</v>
      </c>
      <c r="T546" s="4">
        <v>1586.54</v>
      </c>
      <c r="U546" s="1">
        <f t="shared" si="13"/>
        <v>7.369310823437845</v>
      </c>
    </row>
    <row r="547" spans="19:21" ht="12.75">
      <c r="S547" s="5">
        <v>0.03893442622950816</v>
      </c>
      <c r="T547" s="4">
        <v>1469.33</v>
      </c>
      <c r="U547" s="1">
        <f t="shared" si="13"/>
        <v>7.292561793559527</v>
      </c>
    </row>
    <row r="548" spans="19:21" ht="12.75">
      <c r="S548" s="5">
        <v>0.2334384858044165</v>
      </c>
      <c r="T548" s="4">
        <v>1389.43</v>
      </c>
      <c r="U548" s="1">
        <f t="shared" si="13"/>
        <v>7.2366488700798</v>
      </c>
    </row>
    <row r="549" spans="19:21" ht="12.75">
      <c r="S549" s="5">
        <v>0.6796116504854368</v>
      </c>
      <c r="T549" s="4">
        <v>1207.48</v>
      </c>
      <c r="U549" s="1">
        <f t="shared" si="13"/>
        <v>7.096290822242559</v>
      </c>
    </row>
    <row r="550" spans="19:21" ht="12.75">
      <c r="S550" s="5">
        <v>0.3296786389413988</v>
      </c>
      <c r="T550" s="4">
        <v>1133.36</v>
      </c>
      <c r="U550" s="1">
        <f t="shared" si="13"/>
        <v>7.032941951071096</v>
      </c>
    </row>
    <row r="551" spans="19:21" ht="12.75">
      <c r="S551" s="5">
        <v>3.1246290801186944</v>
      </c>
      <c r="T551" s="4">
        <v>1059.99</v>
      </c>
      <c r="U551" s="1">
        <f t="shared" si="13"/>
        <v>6.966014753099349</v>
      </c>
    </row>
    <row r="552" spans="19:21" ht="12.75">
      <c r="S552" s="5">
        <v>0.5361675126903553</v>
      </c>
      <c r="T552" s="4">
        <v>974.35</v>
      </c>
      <c r="U552" s="1">
        <f t="shared" si="13"/>
        <v>6.881770582010144</v>
      </c>
    </row>
    <row r="553" spans="19:21" ht="12.75">
      <c r="S553" s="5">
        <v>0.37531677648251405</v>
      </c>
      <c r="T553" s="4">
        <v>832.5</v>
      </c>
      <c r="U553" s="1">
        <f t="shared" si="13"/>
        <v>6.724433221854599</v>
      </c>
    </row>
    <row r="554" spans="19:21" ht="12.75">
      <c r="S554" s="5">
        <v>0.18892508143322484</v>
      </c>
      <c r="T554" s="4">
        <v>775.01</v>
      </c>
      <c r="U554" s="1">
        <f t="shared" si="13"/>
        <v>6.652875932495908</v>
      </c>
    </row>
    <row r="555" spans="19:21" ht="12.75">
      <c r="S555" s="5">
        <v>0.5996738687321646</v>
      </c>
      <c r="T555" s="4">
        <v>701.71</v>
      </c>
      <c r="U555" s="1">
        <f t="shared" si="13"/>
        <v>6.553520213261158</v>
      </c>
    </row>
    <row r="556" spans="19:21" ht="12.75">
      <c r="S556" s="5">
        <v>0.653184165232358</v>
      </c>
      <c r="T556" s="4">
        <v>640.8</v>
      </c>
      <c r="U556" s="1">
        <f t="shared" si="13"/>
        <v>6.462717395754149</v>
      </c>
    </row>
    <row r="557" spans="19:21" ht="12.75">
      <c r="S557" s="5">
        <v>0.47016918967052534</v>
      </c>
      <c r="T557" s="4">
        <v>636.64</v>
      </c>
      <c r="U557" s="1">
        <f t="shared" si="13"/>
        <v>6.456204346678619</v>
      </c>
    </row>
    <row r="558" spans="19:21" ht="12.75">
      <c r="S558" s="5">
        <v>0.292736610418195</v>
      </c>
      <c r="T558" s="4">
        <v>551.73</v>
      </c>
      <c r="U558" s="1">
        <f t="shared" si="13"/>
        <v>6.313058796178999</v>
      </c>
    </row>
    <row r="559" spans="19:21" ht="12.75">
      <c r="S559" s="5">
        <v>1.737704918032787</v>
      </c>
      <c r="T559" s="4">
        <v>547.85</v>
      </c>
      <c r="U559" s="1">
        <f t="shared" si="13"/>
        <v>6.306001526851403</v>
      </c>
    </row>
    <row r="560" spans="19:21" ht="12.75">
      <c r="S560" s="5">
        <v>0.6049685631038186</v>
      </c>
      <c r="T560" s="4">
        <v>539.94</v>
      </c>
      <c r="U560" s="1">
        <f t="shared" si="13"/>
        <v>6.291458022273912</v>
      </c>
    </row>
    <row r="561" spans="19:21" ht="12.75">
      <c r="S561" s="5">
        <v>1.0344427244582048</v>
      </c>
      <c r="T561" s="4">
        <v>534.6</v>
      </c>
      <c r="U561" s="1">
        <f t="shared" si="13"/>
        <v>6.281518803704818</v>
      </c>
    </row>
    <row r="562" spans="19:21" ht="12.75">
      <c r="S562" s="5">
        <v>0.737100737100737</v>
      </c>
      <c r="T562" s="4">
        <v>531.25</v>
      </c>
      <c r="U562" s="1">
        <f t="shared" si="13"/>
        <v>6.275232720238627</v>
      </c>
    </row>
    <row r="563" spans="19:21" ht="12.75">
      <c r="S563" s="5">
        <v>0.3383763837638376</v>
      </c>
      <c r="T563" s="4">
        <v>524.57</v>
      </c>
      <c r="U563" s="1">
        <f t="shared" si="13"/>
        <v>6.262578879369813</v>
      </c>
    </row>
    <row r="564" spans="19:21" ht="12.75">
      <c r="S564" s="5">
        <v>0.41771297421358144</v>
      </c>
      <c r="T564" s="4">
        <v>524.54</v>
      </c>
      <c r="U564" s="1">
        <f t="shared" si="13"/>
        <v>6.26252168803619</v>
      </c>
    </row>
    <row r="565" spans="19:21" ht="12.75">
      <c r="S565" s="5">
        <v>-0.0678733031674208</v>
      </c>
      <c r="T565" s="4">
        <v>507.98</v>
      </c>
      <c r="U565" s="1">
        <f t="shared" si="13"/>
        <v>6.23044207672472</v>
      </c>
    </row>
    <row r="566" spans="19:21" ht="12.75">
      <c r="S566" s="5">
        <v>4.449541284403669</v>
      </c>
      <c r="T566" s="4">
        <v>447.21</v>
      </c>
      <c r="U566" s="1">
        <f t="shared" si="13"/>
        <v>6.103028282950449</v>
      </c>
    </row>
    <row r="567" spans="19:21" ht="12.75">
      <c r="S567" s="5">
        <v>0.9144144144144144</v>
      </c>
      <c r="T567" s="4">
        <v>401.66</v>
      </c>
      <c r="U567" s="1">
        <f t="shared" si="13"/>
        <v>5.9956059596085325</v>
      </c>
    </row>
    <row r="568" spans="19:21" ht="12.75">
      <c r="S568" s="5">
        <v>-0.21592279855247287</v>
      </c>
      <c r="T568" s="4">
        <v>377.63</v>
      </c>
      <c r="U568" s="1">
        <f t="shared" si="13"/>
        <v>5.933914880267971</v>
      </c>
    </row>
    <row r="569" spans="19:21" ht="12.75">
      <c r="S569" s="5">
        <v>0.5193829113924051</v>
      </c>
      <c r="T569" s="4">
        <v>371.26</v>
      </c>
      <c r="U569" s="1">
        <f t="shared" si="13"/>
        <v>5.916902625781077</v>
      </c>
    </row>
    <row r="570" spans="19:21" ht="12.75">
      <c r="S570" s="5">
        <v>1.7701244813278008</v>
      </c>
      <c r="T570" s="4">
        <v>358</v>
      </c>
      <c r="U570" s="1">
        <f t="shared" si="13"/>
        <v>5.8805329864007</v>
      </c>
    </row>
    <row r="571" spans="19:21" ht="12.75">
      <c r="S571" s="5">
        <v>0.392982456140351</v>
      </c>
      <c r="T571" s="4">
        <v>345.13</v>
      </c>
      <c r="U571" s="1">
        <f t="shared" si="13"/>
        <v>5.843921157649903</v>
      </c>
    </row>
    <row r="572" spans="19:21" ht="12.75">
      <c r="S572" s="5">
        <v>0.8128078817733988</v>
      </c>
      <c r="T572" s="4">
        <v>325.78</v>
      </c>
      <c r="U572" s="1">
        <f t="shared" si="13"/>
        <v>5.786222306929459</v>
      </c>
    </row>
    <row r="573" spans="19:21" ht="12.75">
      <c r="S573" s="5">
        <v>0.5445969125214409</v>
      </c>
      <c r="T573" s="4">
        <v>300.75</v>
      </c>
      <c r="U573" s="1">
        <f t="shared" si="13"/>
        <v>5.7062793548547885</v>
      </c>
    </row>
    <row r="574" spans="19:21" ht="12.75">
      <c r="S574" s="5">
        <v>0.34509803921568616</v>
      </c>
      <c r="T574" s="4">
        <v>264.71</v>
      </c>
      <c r="U574" s="1">
        <f t="shared" si="13"/>
        <v>5.578634887136764</v>
      </c>
    </row>
    <row r="575" spans="19:21" ht="12.75">
      <c r="S575" s="5">
        <v>0.2488151658767772</v>
      </c>
      <c r="T575" s="4">
        <v>253.46</v>
      </c>
      <c r="U575" s="1">
        <f t="shared" si="13"/>
        <v>5.535206019653918</v>
      </c>
    </row>
    <row r="576" spans="19:21" ht="12.75">
      <c r="S576" s="5">
        <v>0.6619460577611584</v>
      </c>
      <c r="T576" s="4">
        <v>225.98</v>
      </c>
      <c r="U576" s="1">
        <f t="shared" si="13"/>
        <v>5.4204464997811</v>
      </c>
    </row>
    <row r="577" spans="19:21" ht="12.75">
      <c r="S577" s="5">
        <v>0.6050135501355014</v>
      </c>
      <c r="T577" s="4">
        <v>225.88</v>
      </c>
      <c r="U577" s="1">
        <f t="shared" si="13"/>
        <v>5.420003884804636</v>
      </c>
    </row>
    <row r="578" spans="19:21" ht="12.75">
      <c r="S578" s="5">
        <v>0.279311724689876</v>
      </c>
      <c r="T578" s="4">
        <v>206.49</v>
      </c>
      <c r="U578" s="1">
        <f t="shared" si="13"/>
        <v>5.330251985078383</v>
      </c>
    </row>
    <row r="579" spans="19:21" ht="12.75">
      <c r="S579" s="5">
        <v>0.5953488372093021</v>
      </c>
      <c r="T579" s="4">
        <v>205.4</v>
      </c>
      <c r="U579" s="1">
        <f t="shared" si="13"/>
        <v>5.324959297494458</v>
      </c>
    </row>
    <row r="580" spans="19:21" ht="12.75">
      <c r="S580" s="5">
        <v>0.7581615670208679</v>
      </c>
      <c r="T580" s="4">
        <v>185.32</v>
      </c>
      <c r="U580" s="1">
        <f aca="true" t="shared" si="14" ref="U580:U602">LN(T580)</f>
        <v>5.222084060548448</v>
      </c>
    </row>
    <row r="581" spans="19:21" ht="12.75">
      <c r="S581" s="5">
        <v>0.6478260869565218</v>
      </c>
      <c r="T581" s="4">
        <v>168.41</v>
      </c>
      <c r="U581" s="1">
        <f t="shared" si="14"/>
        <v>5.126401482467963</v>
      </c>
    </row>
    <row r="582" spans="19:21" ht="12.75">
      <c r="S582" s="5">
        <v>2.427906976744186</v>
      </c>
      <c r="T582" s="4">
        <v>148.96</v>
      </c>
      <c r="U582" s="1">
        <f t="shared" si="14"/>
        <v>5.003677813528757</v>
      </c>
    </row>
    <row r="583" spans="19:21" ht="12.75">
      <c r="S583" s="5">
        <v>0.8421052631578947</v>
      </c>
      <c r="T583" s="4">
        <v>135.93</v>
      </c>
      <c r="U583" s="1">
        <f t="shared" si="14"/>
        <v>4.912140047347156</v>
      </c>
    </row>
    <row r="584" spans="19:21" ht="12.75">
      <c r="S584" s="5">
        <v>0.24427480916030553</v>
      </c>
      <c r="T584" s="4">
        <v>120.43</v>
      </c>
      <c r="U584" s="1">
        <f t="shared" si="14"/>
        <v>4.791068671272389</v>
      </c>
    </row>
    <row r="585" spans="19:21" ht="12.75">
      <c r="S585" s="5">
        <v>0.24025974025974017</v>
      </c>
      <c r="T585" s="4">
        <v>118.98</v>
      </c>
      <c r="U585" s="1">
        <f t="shared" si="14"/>
        <v>4.7789554117597595</v>
      </c>
    </row>
    <row r="586" spans="19:21" ht="12.75">
      <c r="S586" s="5">
        <v>0.16433308769344146</v>
      </c>
      <c r="T586" s="4">
        <v>115.79</v>
      </c>
      <c r="U586" s="1">
        <f t="shared" si="14"/>
        <v>4.7517782056241815</v>
      </c>
    </row>
    <row r="587" spans="19:21" ht="12.75">
      <c r="S587" s="5">
        <v>0.7408759124087594</v>
      </c>
      <c r="T587" s="4">
        <v>107.92</v>
      </c>
      <c r="U587" s="1">
        <f t="shared" si="14"/>
        <v>4.6813902118995</v>
      </c>
    </row>
    <row r="588" spans="19:21" ht="12.75">
      <c r="S588" s="5">
        <v>0.33389544688026973</v>
      </c>
      <c r="T588" s="4">
        <v>96.61</v>
      </c>
      <c r="U588" s="1">
        <f t="shared" si="14"/>
        <v>4.570682255529419</v>
      </c>
    </row>
    <row r="589" spans="19:21" ht="12.75">
      <c r="S589" s="5">
        <v>0.13577023498694518</v>
      </c>
      <c r="T589" s="4">
        <v>70.24</v>
      </c>
      <c r="U589" s="1">
        <f t="shared" si="14"/>
        <v>4.251917949326861</v>
      </c>
    </row>
    <row r="590" spans="19:21" ht="12.75">
      <c r="S590" s="5">
        <v>0.3125</v>
      </c>
      <c r="T590" s="4">
        <v>61.05</v>
      </c>
      <c r="U590" s="1">
        <f t="shared" si="14"/>
        <v>4.111693200556713</v>
      </c>
    </row>
    <row r="591" spans="19:21" ht="12.75">
      <c r="S591" s="5">
        <v>0.10562015503875966</v>
      </c>
      <c r="T591" s="4">
        <v>48.92</v>
      </c>
      <c r="U591" s="1">
        <f t="shared" si="14"/>
        <v>3.890186310818972</v>
      </c>
    </row>
    <row r="592" spans="19:21" ht="12.75">
      <c r="S592" s="5">
        <v>1.1048387096774195</v>
      </c>
      <c r="T592" s="4">
        <v>43.36</v>
      </c>
      <c r="U592" s="1">
        <f t="shared" si="14"/>
        <v>3.769537357131391</v>
      </c>
    </row>
    <row r="593" spans="19:21" ht="12.75">
      <c r="S593" s="5">
        <v>-0.2707581227436823</v>
      </c>
      <c r="T593" s="4">
        <v>41.42</v>
      </c>
      <c r="U593" s="1">
        <f t="shared" si="14"/>
        <v>3.723763855967438</v>
      </c>
    </row>
    <row r="594" spans="19:21" ht="12.75">
      <c r="S594" s="5">
        <v>0.288732394366197</v>
      </c>
      <c r="T594" s="4">
        <v>40.91</v>
      </c>
      <c r="U594" s="1">
        <f t="shared" si="14"/>
        <v>3.711374531941307</v>
      </c>
    </row>
    <row r="595" spans="19:21" ht="12.75">
      <c r="S595" s="5">
        <v>2.8493827160493828</v>
      </c>
      <c r="T595" s="4">
        <v>38.51</v>
      </c>
      <c r="U595" s="1">
        <f t="shared" si="14"/>
        <v>3.6509179478268177</v>
      </c>
    </row>
    <row r="596" spans="19:21" ht="12.75">
      <c r="S596" s="5">
        <v>1.3755656108597285</v>
      </c>
      <c r="T596" s="4">
        <v>37.2</v>
      </c>
      <c r="U596" s="1">
        <f t="shared" si="14"/>
        <v>3.616308761279101</v>
      </c>
    </row>
    <row r="597" spans="19:21" ht="12.75">
      <c r="S597" s="5">
        <v>0.8903846153846153</v>
      </c>
      <c r="T597" s="4">
        <v>29.18</v>
      </c>
      <c r="U597" s="1">
        <f t="shared" si="14"/>
        <v>3.3734835430946397</v>
      </c>
    </row>
    <row r="598" spans="19:21" ht="12.75">
      <c r="S598" s="5">
        <v>0.11764705882352944</v>
      </c>
      <c r="T598" s="4">
        <v>27.55</v>
      </c>
      <c r="U598" s="1">
        <f t="shared" si="14"/>
        <v>3.3160025355989236</v>
      </c>
    </row>
    <row r="599" spans="19:21" ht="12.75">
      <c r="S599" s="5">
        <v>0.7313084112149533</v>
      </c>
      <c r="T599" s="4">
        <v>22.99</v>
      </c>
      <c r="U599" s="1">
        <f t="shared" si="14"/>
        <v>3.1350593387750902</v>
      </c>
    </row>
    <row r="600" spans="19:21" ht="12.75">
      <c r="S600" s="5">
        <v>0.5215311004784691</v>
      </c>
      <c r="T600" s="4">
        <v>17.25</v>
      </c>
      <c r="U600" s="1">
        <f t="shared" si="14"/>
        <v>2.847812143477369</v>
      </c>
    </row>
    <row r="601" spans="19:21" ht="12.75">
      <c r="S601" s="5">
        <v>2.409090909090909</v>
      </c>
      <c r="T601" s="4">
        <v>11.42</v>
      </c>
      <c r="U601" s="1">
        <f t="shared" si="14"/>
        <v>2.435366204227864</v>
      </c>
    </row>
    <row r="602" spans="19:21" ht="12.75">
      <c r="S602" s="5">
        <v>-0.4481382978723405</v>
      </c>
      <c r="T602" s="4">
        <v>6.88</v>
      </c>
      <c r="U602" s="1">
        <f t="shared" si="14"/>
        <v>1.9286186519452522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8"/>
  <sheetViews>
    <sheetView workbookViewId="0" topLeftCell="A1">
      <pane ySplit="4530" topLeftCell="BM9" activePane="topLeft" state="split"/>
      <selection pane="topLeft" activeCell="AI1" sqref="C1:AI16384"/>
      <selection pane="bottomLeft" activeCell="AA77" sqref="AA77"/>
    </sheetView>
  </sheetViews>
  <sheetFormatPr defaultColWidth="9.140625" defaultRowHeight="12.75"/>
  <cols>
    <col min="6" max="6" width="8.421875" style="0" customWidth="1"/>
  </cols>
  <sheetData>
    <row r="1" spans="1:38" ht="12.75">
      <c r="A1" s="1"/>
      <c r="B1" s="1"/>
      <c r="D1" s="1"/>
      <c r="E1" s="1"/>
      <c r="G1" s="1"/>
      <c r="H1" s="1"/>
      <c r="J1" s="1"/>
      <c r="K1" s="1"/>
      <c r="M1" s="1"/>
      <c r="N1" s="1"/>
      <c r="O1" s="1"/>
      <c r="Q1" s="1"/>
      <c r="R1" s="1"/>
      <c r="S1" s="1"/>
      <c r="U1" s="1"/>
      <c r="V1" s="1"/>
      <c r="X1" s="1"/>
      <c r="Y1" s="1"/>
      <c r="Z1" s="1"/>
      <c r="AA1" s="1" t="s">
        <v>99</v>
      </c>
      <c r="AC1" s="1"/>
      <c r="AD1" s="1"/>
      <c r="AF1" s="1"/>
      <c r="AG1" s="1"/>
      <c r="AI1" s="1"/>
      <c r="AJ1" s="1"/>
      <c r="AL1" s="1"/>
    </row>
    <row r="2" spans="1:38" ht="12.75">
      <c r="A2" s="1"/>
      <c r="B2" s="1" t="s">
        <v>0</v>
      </c>
      <c r="C2" s="3" t="s">
        <v>1</v>
      </c>
      <c r="D2" s="3" t="s">
        <v>1</v>
      </c>
      <c r="E2" s="1" t="s">
        <v>0</v>
      </c>
      <c r="F2" s="3" t="s">
        <v>2</v>
      </c>
      <c r="G2" s="3" t="s">
        <v>2</v>
      </c>
      <c r="H2" s="1" t="s">
        <v>0</v>
      </c>
      <c r="I2" s="3" t="s">
        <v>3</v>
      </c>
      <c r="J2" s="3" t="s">
        <v>3</v>
      </c>
      <c r="K2" s="1" t="s">
        <v>0</v>
      </c>
      <c r="L2" s="3" t="s">
        <v>4</v>
      </c>
      <c r="M2" s="3" t="s">
        <v>4</v>
      </c>
      <c r="N2" s="1" t="s">
        <v>0</v>
      </c>
      <c r="O2" s="1" t="s">
        <v>98</v>
      </c>
      <c r="P2" s="3" t="s">
        <v>5</v>
      </c>
      <c r="Q2" s="3" t="s">
        <v>5</v>
      </c>
      <c r="R2" s="1" t="s">
        <v>0</v>
      </c>
      <c r="S2" s="1" t="s">
        <v>98</v>
      </c>
      <c r="T2" s="3" t="s">
        <v>6</v>
      </c>
      <c r="U2" s="3" t="s">
        <v>6</v>
      </c>
      <c r="V2" s="1" t="s">
        <v>0</v>
      </c>
      <c r="W2" s="3" t="s">
        <v>7</v>
      </c>
      <c r="X2" s="3" t="s">
        <v>7</v>
      </c>
      <c r="Y2" s="1" t="s">
        <v>0</v>
      </c>
      <c r="Z2" s="1"/>
      <c r="AA2" s="1"/>
      <c r="AB2" s="3" t="s">
        <v>8</v>
      </c>
      <c r="AC2" s="3" t="s">
        <v>8</v>
      </c>
      <c r="AD2" s="1" t="s">
        <v>0</v>
      </c>
      <c r="AE2" s="3" t="s">
        <v>9</v>
      </c>
      <c r="AF2" s="3" t="s">
        <v>9</v>
      </c>
      <c r="AG2" s="1" t="s">
        <v>0</v>
      </c>
      <c r="AH2" s="3" t="s">
        <v>10</v>
      </c>
      <c r="AI2" s="3" t="s">
        <v>10</v>
      </c>
      <c r="AJ2" s="1" t="s">
        <v>0</v>
      </c>
      <c r="AK2" s="3" t="s">
        <v>11</v>
      </c>
      <c r="AL2" s="3" t="s">
        <v>11</v>
      </c>
    </row>
    <row r="3" spans="1:38" ht="12.75">
      <c r="A3" s="1">
        <v>1</v>
      </c>
      <c r="B3" s="1" t="s">
        <v>16</v>
      </c>
      <c r="C3" s="5">
        <v>0.8714902807775375</v>
      </c>
      <c r="D3" s="4">
        <v>10626.09</v>
      </c>
      <c r="E3" s="1" t="s">
        <v>12</v>
      </c>
      <c r="F3" s="5">
        <v>-0.1304176939514239</v>
      </c>
      <c r="G3" s="4">
        <v>8780.05</v>
      </c>
      <c r="H3" s="1" t="s">
        <v>16</v>
      </c>
      <c r="I3" s="5">
        <v>0.30875241779497076</v>
      </c>
      <c r="J3" s="4">
        <v>10735.48</v>
      </c>
      <c r="K3" s="1" t="s">
        <v>12</v>
      </c>
      <c r="L3" s="5">
        <v>0.839881620139022</v>
      </c>
      <c r="M3" s="4">
        <v>17023.69</v>
      </c>
      <c r="N3" s="1" t="s">
        <v>12</v>
      </c>
      <c r="O3" s="1"/>
      <c r="P3" s="5">
        <v>0.47230499042895663</v>
      </c>
      <c r="Q3" s="4">
        <v>24561.54</v>
      </c>
      <c r="R3" s="1" t="s">
        <v>12</v>
      </c>
      <c r="S3" s="1"/>
      <c r="T3" s="5">
        <v>0.5351837405332598</v>
      </c>
      <c r="U3" s="4">
        <v>39644.66</v>
      </c>
      <c r="V3" s="1" t="s">
        <v>12</v>
      </c>
      <c r="W3" s="5">
        <v>1.0410771015682518</v>
      </c>
      <c r="X3" s="4">
        <v>80917.75</v>
      </c>
      <c r="Y3" s="1" t="s">
        <v>84</v>
      </c>
      <c r="Z3" s="34">
        <f>AA3-AB3</f>
        <v>0</v>
      </c>
      <c r="AA3" s="5">
        <v>-0.7432646592709984</v>
      </c>
      <c r="AB3" s="5">
        <v>-0.7432646592709984</v>
      </c>
      <c r="AC3" s="4">
        <v>13.69</v>
      </c>
      <c r="AD3" s="1" t="s">
        <v>12</v>
      </c>
      <c r="AE3" s="5">
        <v>-0.11138746027501673</v>
      </c>
      <c r="AF3" s="4">
        <v>70218.81</v>
      </c>
      <c r="AG3" s="1" t="s">
        <v>12</v>
      </c>
      <c r="AH3" s="5">
        <v>-0.4095412637866204</v>
      </c>
      <c r="AI3" s="4">
        <v>41461.42</v>
      </c>
      <c r="AJ3" s="1" t="s">
        <v>12</v>
      </c>
      <c r="AK3" s="5">
        <v>0.45787672063820384</v>
      </c>
      <c r="AL3" s="4">
        <v>57686.55</v>
      </c>
    </row>
    <row r="4" spans="1:38" ht="12.75">
      <c r="A4" s="1">
        <v>2</v>
      </c>
      <c r="B4" s="1" t="s">
        <v>12</v>
      </c>
      <c r="C4" s="5">
        <v>0.6894776216605738</v>
      </c>
      <c r="D4" s="4">
        <v>10390.15</v>
      </c>
      <c r="E4" s="1" t="s">
        <v>16</v>
      </c>
      <c r="F4" s="5">
        <v>-0.20446239661473353</v>
      </c>
      <c r="G4" s="4">
        <v>8375.86</v>
      </c>
      <c r="H4" s="1" t="s">
        <v>12</v>
      </c>
      <c r="I4" s="5">
        <v>0.12282982459142648</v>
      </c>
      <c r="J4" s="4">
        <v>9485.84</v>
      </c>
      <c r="K4" s="1" t="s">
        <v>16</v>
      </c>
      <c r="L4" s="5">
        <v>0.3696656198041752</v>
      </c>
      <c r="M4" s="4">
        <v>14438.98</v>
      </c>
      <c r="N4" s="1" t="s">
        <v>14</v>
      </c>
      <c r="O4" s="1"/>
      <c r="P4" s="5">
        <v>1.1460014673514305</v>
      </c>
      <c r="Q4" s="4">
        <v>20039.9</v>
      </c>
      <c r="R4" s="1" t="s">
        <v>14</v>
      </c>
      <c r="S4" s="1"/>
      <c r="T4" s="5">
        <v>0.3639316239316239</v>
      </c>
      <c r="U4" s="4">
        <v>27316</v>
      </c>
      <c r="V4" s="1" t="s">
        <v>13</v>
      </c>
      <c r="W4" s="5">
        <v>0.3413382594417078</v>
      </c>
      <c r="X4" s="4">
        <v>41225.97</v>
      </c>
      <c r="Y4" s="1" t="s">
        <v>57</v>
      </c>
      <c r="Z4" s="34">
        <f aca="true" t="shared" si="0" ref="Z4:Z67">AA4-AB4</f>
        <v>0</v>
      </c>
      <c r="AA4" s="5">
        <v>-0.5906515580736544</v>
      </c>
      <c r="AB4" s="5">
        <v>-0.5906515580736544</v>
      </c>
      <c r="AC4" s="4">
        <v>158</v>
      </c>
      <c r="AD4" s="1" t="s">
        <v>13</v>
      </c>
      <c r="AE4" s="5">
        <v>-0.15506516587677732</v>
      </c>
      <c r="AF4" s="4">
        <v>44870.65</v>
      </c>
      <c r="AG4" s="1" t="s">
        <v>13</v>
      </c>
      <c r="AH4" s="5">
        <v>-0.28220858895705525</v>
      </c>
      <c r="AI4" s="4">
        <v>31185.34</v>
      </c>
      <c r="AJ4" s="1" t="s">
        <v>13</v>
      </c>
      <c r="AK4" s="5">
        <v>0.4864468864468865</v>
      </c>
      <c r="AL4" s="4">
        <v>44775.26</v>
      </c>
    </row>
    <row r="5" spans="1:38" ht="12.75">
      <c r="A5" s="1">
        <v>3</v>
      </c>
      <c r="B5" s="1" t="s">
        <v>15</v>
      </c>
      <c r="C5" s="5">
        <v>0.652027027027027</v>
      </c>
      <c r="D5" s="4">
        <v>8023.5</v>
      </c>
      <c r="E5" s="1" t="s">
        <v>15</v>
      </c>
      <c r="F5" s="5">
        <v>-0.1813224267211997</v>
      </c>
      <c r="G5" s="4">
        <v>6436.84</v>
      </c>
      <c r="H5" s="1" t="s">
        <v>15</v>
      </c>
      <c r="I5" s="5">
        <v>0.14571190674437973</v>
      </c>
      <c r="J5" s="4">
        <v>7167.07</v>
      </c>
      <c r="K5" s="1" t="s">
        <v>17</v>
      </c>
      <c r="L5" s="5">
        <v>0.7259876766944546</v>
      </c>
      <c r="M5" s="4">
        <v>10167.92</v>
      </c>
      <c r="N5" s="1" t="s">
        <v>16</v>
      </c>
      <c r="O5" s="1"/>
      <c r="P5" s="5">
        <v>0.19314809819260859</v>
      </c>
      <c r="Q5" s="4">
        <v>16908.02</v>
      </c>
      <c r="R5" s="1" t="s">
        <v>16</v>
      </c>
      <c r="S5" s="1"/>
      <c r="T5" s="5">
        <v>0.41600723490843294</v>
      </c>
      <c r="U5" s="4">
        <v>21576.8</v>
      </c>
      <c r="V5" s="1" t="s">
        <v>14</v>
      </c>
      <c r="W5" s="5">
        <v>0.07457074821406184</v>
      </c>
      <c r="X5" s="4">
        <v>29877.94</v>
      </c>
      <c r="Y5" s="1" t="s">
        <v>86</v>
      </c>
      <c r="Z5" s="34">
        <f t="shared" si="0"/>
        <v>0</v>
      </c>
      <c r="AA5" s="5">
        <v>-0.4895104895104896</v>
      </c>
      <c r="AB5" s="5">
        <v>-0.4895104895104896</v>
      </c>
      <c r="AC5" s="4">
        <v>9.65</v>
      </c>
      <c r="AD5" s="1" t="s">
        <v>14</v>
      </c>
      <c r="AE5" s="5">
        <v>-0.10554873054873048</v>
      </c>
      <c r="AF5" s="4">
        <v>44422.35</v>
      </c>
      <c r="AG5" s="1" t="s">
        <v>14</v>
      </c>
      <c r="AH5" s="5">
        <v>-0.32413872038457137</v>
      </c>
      <c r="AI5" s="4">
        <v>29146.18</v>
      </c>
      <c r="AJ5" s="1" t="s">
        <v>14</v>
      </c>
      <c r="AK5" s="5">
        <v>0.23928873835732412</v>
      </c>
      <c r="AL5" s="4">
        <v>34994.58</v>
      </c>
    </row>
    <row r="6" spans="1:38" ht="12.75">
      <c r="A6" s="1">
        <v>4</v>
      </c>
      <c r="B6" s="1" t="s">
        <v>17</v>
      </c>
      <c r="C6" s="5">
        <v>0.614576033637001</v>
      </c>
      <c r="D6" s="4">
        <v>5391.11</v>
      </c>
      <c r="E6" s="1" t="s">
        <v>13</v>
      </c>
      <c r="F6" s="5">
        <v>-0.06730065837600574</v>
      </c>
      <c r="G6" s="4">
        <v>4837.93</v>
      </c>
      <c r="H6" s="1" t="s">
        <v>17</v>
      </c>
      <c r="I6" s="5">
        <v>0.44148380355276884</v>
      </c>
      <c r="J6" s="4">
        <v>6191.19</v>
      </c>
      <c r="K6" s="1" t="s">
        <v>14</v>
      </c>
      <c r="L6" s="5">
        <v>0.654126213592233</v>
      </c>
      <c r="M6" s="4">
        <v>9468.08</v>
      </c>
      <c r="N6" s="1" t="s">
        <v>13</v>
      </c>
      <c r="O6" s="1"/>
      <c r="P6" s="5">
        <v>0.8801234023799032</v>
      </c>
      <c r="Q6" s="4">
        <v>14657.79</v>
      </c>
      <c r="R6" s="1" t="s">
        <v>13</v>
      </c>
      <c r="S6" s="1"/>
      <c r="T6" s="5">
        <v>0.14205344585091417</v>
      </c>
      <c r="U6" s="4">
        <v>19836.96</v>
      </c>
      <c r="V6" s="1" t="s">
        <v>15</v>
      </c>
      <c r="W6" s="5">
        <v>0.5464868701206529</v>
      </c>
      <c r="X6" s="4">
        <v>26242.79</v>
      </c>
      <c r="Y6" s="1" t="s">
        <v>67</v>
      </c>
      <c r="Z6" s="34">
        <f t="shared" si="0"/>
        <v>0</v>
      </c>
      <c r="AA6" s="5">
        <v>-0.40893470790378017</v>
      </c>
      <c r="AB6" s="5">
        <v>-0.40893470790378017</v>
      </c>
      <c r="AC6" s="4">
        <v>149.26</v>
      </c>
      <c r="AD6" s="1" t="s">
        <v>15</v>
      </c>
      <c r="AE6" s="5">
        <v>-0.015722790413677412</v>
      </c>
      <c r="AF6" s="4">
        <v>19997.72</v>
      </c>
      <c r="AG6" s="1" t="s">
        <v>15</v>
      </c>
      <c r="AH6" s="5">
        <v>-0.22161910669975182</v>
      </c>
      <c r="AI6" s="4">
        <v>15382.87</v>
      </c>
      <c r="AJ6" s="1" t="s">
        <v>15</v>
      </c>
      <c r="AK6" s="5">
        <v>0.2512452679816697</v>
      </c>
      <c r="AL6" s="4">
        <v>18874.54</v>
      </c>
    </row>
    <row r="7" spans="1:38" ht="12.75">
      <c r="A7" s="1">
        <v>5</v>
      </c>
      <c r="B7" s="1" t="s">
        <v>13</v>
      </c>
      <c r="C7" s="5">
        <v>0.5913853317811406</v>
      </c>
      <c r="D7" s="4">
        <v>4481.86</v>
      </c>
      <c r="E7" s="1" t="s">
        <v>14</v>
      </c>
      <c r="F7" s="5">
        <v>0.07447774750227065</v>
      </c>
      <c r="G7" s="4">
        <v>4532.91</v>
      </c>
      <c r="H7" s="1" t="s">
        <v>14</v>
      </c>
      <c r="I7" s="5">
        <v>0.393068469991547</v>
      </c>
      <c r="J7" s="4">
        <v>5902.35</v>
      </c>
      <c r="K7" s="1" t="s">
        <v>15</v>
      </c>
      <c r="L7" s="5">
        <v>0.2910610465116279</v>
      </c>
      <c r="M7" s="4">
        <v>8979.11</v>
      </c>
      <c r="N7" s="1" t="s">
        <v>15</v>
      </c>
      <c r="O7" s="1"/>
      <c r="P7" s="5">
        <v>0.3352096819589079</v>
      </c>
      <c r="Q7" s="4">
        <v>11719.73</v>
      </c>
      <c r="R7" s="1" t="s">
        <v>17</v>
      </c>
      <c r="S7" s="1"/>
      <c r="T7" s="5">
        <v>0.35741017964071853</v>
      </c>
      <c r="U7" s="4">
        <v>14385.9</v>
      </c>
      <c r="V7" s="1" t="s">
        <v>16</v>
      </c>
      <c r="W7" s="5">
        <v>-0.1118473574964074</v>
      </c>
      <c r="X7" s="4">
        <v>20867.99</v>
      </c>
      <c r="Y7" s="1" t="s">
        <v>59</v>
      </c>
      <c r="Z7" s="34">
        <f t="shared" si="0"/>
        <v>0</v>
      </c>
      <c r="AA7" s="5">
        <v>-0.402124833997344</v>
      </c>
      <c r="AB7" s="5">
        <v>-0.402124833997344</v>
      </c>
      <c r="AC7" s="4">
        <v>222.2</v>
      </c>
      <c r="AD7" s="1" t="s">
        <v>16</v>
      </c>
      <c r="AE7" s="5">
        <v>-0.004003049942813641</v>
      </c>
      <c r="AF7" s="4">
        <v>18602.26</v>
      </c>
      <c r="AG7" s="1" t="s">
        <v>17</v>
      </c>
      <c r="AH7" s="5">
        <v>-0.056147144240077496</v>
      </c>
      <c r="AI7" s="4">
        <v>12035.68</v>
      </c>
      <c r="AJ7" s="1" t="s">
        <v>16</v>
      </c>
      <c r="AK7" s="5">
        <v>0.430109090909091</v>
      </c>
      <c r="AL7" s="4">
        <v>16145.96</v>
      </c>
    </row>
    <row r="8" spans="1:38" ht="12.75">
      <c r="A8" s="1">
        <v>6</v>
      </c>
      <c r="B8" s="1" t="s">
        <v>14</v>
      </c>
      <c r="C8" s="5">
        <v>0.41335044929396636</v>
      </c>
      <c r="D8" s="4">
        <v>4394.08</v>
      </c>
      <c r="E8" s="1" t="s">
        <v>17</v>
      </c>
      <c r="F8" s="5">
        <v>-0.16927083333333337</v>
      </c>
      <c r="G8" s="4">
        <v>4513.98</v>
      </c>
      <c r="H8" s="1" t="s">
        <v>13</v>
      </c>
      <c r="I8" s="5">
        <v>0.2580392156862745</v>
      </c>
      <c r="J8" s="4">
        <v>5845.82</v>
      </c>
      <c r="K8" s="1" t="s">
        <v>13</v>
      </c>
      <c r="L8" s="5">
        <v>0.4145885286783042</v>
      </c>
      <c r="M8" s="4">
        <v>7976.82</v>
      </c>
      <c r="N8" s="1" t="s">
        <v>17</v>
      </c>
      <c r="O8" s="1"/>
      <c r="P8" s="5">
        <v>0.12221755564888692</v>
      </c>
      <c r="Q8" s="4">
        <v>10863.92</v>
      </c>
      <c r="R8" s="1" t="s">
        <v>19</v>
      </c>
      <c r="S8" s="1"/>
      <c r="T8" s="5">
        <v>0.9675161019322318</v>
      </c>
      <c r="U8" s="4">
        <v>13859.64</v>
      </c>
      <c r="V8" s="1" t="s">
        <v>17</v>
      </c>
      <c r="W8" s="5">
        <v>-0.11786600496277921</v>
      </c>
      <c r="X8" s="4">
        <v>12405.31</v>
      </c>
      <c r="Y8" s="1" t="s">
        <v>78</v>
      </c>
      <c r="Z8" s="34">
        <f t="shared" si="0"/>
        <v>0</v>
      </c>
      <c r="AA8" s="5">
        <v>-0.32930513595166166</v>
      </c>
      <c r="AB8" s="5">
        <v>-0.32930513595166166</v>
      </c>
      <c r="AC8" s="4">
        <v>60.45</v>
      </c>
      <c r="AD8" s="1" t="s">
        <v>17</v>
      </c>
      <c r="AE8" s="5">
        <v>0.1296672394938292</v>
      </c>
      <c r="AF8" s="4">
        <v>13180.64</v>
      </c>
      <c r="AG8" s="1" t="s">
        <v>16</v>
      </c>
      <c r="AH8" s="5">
        <v>-0.3421052631578947</v>
      </c>
      <c r="AI8" s="4">
        <v>11805.08</v>
      </c>
      <c r="AJ8" s="1" t="s">
        <v>17</v>
      </c>
      <c r="AK8" s="5">
        <v>0.21728937728937714</v>
      </c>
      <c r="AL8" s="4">
        <v>14127.27</v>
      </c>
    </row>
    <row r="9" spans="1:38" ht="12.75">
      <c r="A9" s="1">
        <v>7</v>
      </c>
      <c r="B9" s="1" t="s">
        <v>18</v>
      </c>
      <c r="C9" s="5">
        <v>0.5499669093315684</v>
      </c>
      <c r="D9" s="4">
        <v>2780.82</v>
      </c>
      <c r="E9" s="1" t="s">
        <v>21</v>
      </c>
      <c r="F9" s="5">
        <v>-0.421784472769409</v>
      </c>
      <c r="G9" s="4">
        <v>3405.99</v>
      </c>
      <c r="H9" s="1" t="s">
        <v>19</v>
      </c>
      <c r="I9" s="5">
        <v>0.6845637583892619</v>
      </c>
      <c r="J9" s="4">
        <v>4238.65</v>
      </c>
      <c r="K9" s="1" t="s">
        <v>19</v>
      </c>
      <c r="L9" s="5">
        <v>0.6084234490608991</v>
      </c>
      <c r="M9" s="4">
        <v>6772.88</v>
      </c>
      <c r="N9" s="1" t="s">
        <v>18</v>
      </c>
      <c r="O9" s="1"/>
      <c r="P9" s="5">
        <v>0.715625</v>
      </c>
      <c r="Q9" s="4">
        <v>7090.46</v>
      </c>
      <c r="R9" s="1" t="s">
        <v>15</v>
      </c>
      <c r="S9" s="1"/>
      <c r="T9" s="5">
        <v>0.1880269814502531</v>
      </c>
      <c r="U9" s="4">
        <v>13648.98</v>
      </c>
      <c r="V9" s="1" t="s">
        <v>19</v>
      </c>
      <c r="W9" s="5">
        <v>-0.2574153145459721</v>
      </c>
      <c r="X9" s="4">
        <v>10240.63</v>
      </c>
      <c r="Y9" s="1" t="s">
        <v>75</v>
      </c>
      <c r="Z9" s="34">
        <f t="shared" si="0"/>
        <v>0</v>
      </c>
      <c r="AA9" s="5">
        <v>-0.3148148148148149</v>
      </c>
      <c r="AB9" s="5">
        <v>-0.3148148148148149</v>
      </c>
      <c r="AC9" s="4">
        <v>74.85</v>
      </c>
      <c r="AD9" s="1" t="s">
        <v>21</v>
      </c>
      <c r="AE9" s="5">
        <v>-0.03571428571428581</v>
      </c>
      <c r="AF9" s="4">
        <v>8485.32</v>
      </c>
      <c r="AG9" s="1" t="s">
        <v>18</v>
      </c>
      <c r="AH9" s="5">
        <v>0.08712498616185105</v>
      </c>
      <c r="AI9" s="4">
        <v>8462.48</v>
      </c>
      <c r="AJ9" s="1" t="s">
        <v>18</v>
      </c>
      <c r="AK9" s="5">
        <v>0.2525458248472505</v>
      </c>
      <c r="AL9" s="4">
        <v>10755.39</v>
      </c>
    </row>
    <row r="10" spans="1:38" ht="12.75">
      <c r="A10" s="1">
        <v>8</v>
      </c>
      <c r="B10" s="1" t="s">
        <v>24</v>
      </c>
      <c r="C10" s="5">
        <v>0.20583190394511153</v>
      </c>
      <c r="D10" s="4">
        <v>2149.67</v>
      </c>
      <c r="E10" s="1" t="s">
        <v>18</v>
      </c>
      <c r="F10" s="5">
        <v>0.017506404782237528</v>
      </c>
      <c r="G10" s="4">
        <v>2718.28</v>
      </c>
      <c r="H10" s="1" t="s">
        <v>18</v>
      </c>
      <c r="I10" s="5">
        <v>0.48426353336130923</v>
      </c>
      <c r="J10" s="4">
        <v>3885.5</v>
      </c>
      <c r="K10" s="1" t="s">
        <v>18</v>
      </c>
      <c r="L10" s="5">
        <v>0.17613797003109988</v>
      </c>
      <c r="M10" s="4">
        <v>4429.15</v>
      </c>
      <c r="N10" s="1" t="s">
        <v>19</v>
      </c>
      <c r="O10" s="1"/>
      <c r="P10" s="5">
        <v>0.0530195800896438</v>
      </c>
      <c r="Q10" s="4">
        <v>7086.81</v>
      </c>
      <c r="R10" s="1" t="s">
        <v>18</v>
      </c>
      <c r="S10" s="1"/>
      <c r="T10" s="5">
        <v>0.02522068095838592</v>
      </c>
      <c r="U10" s="4">
        <v>7123.75</v>
      </c>
      <c r="V10" s="1" t="s">
        <v>21</v>
      </c>
      <c r="W10" s="5">
        <v>0.4027777777777779</v>
      </c>
      <c r="X10" s="4">
        <v>9655.5</v>
      </c>
      <c r="Y10" s="1" t="s">
        <v>69</v>
      </c>
      <c r="Z10" s="34">
        <f t="shared" si="0"/>
        <v>0</v>
      </c>
      <c r="AA10" s="5">
        <v>-0.3142201834862386</v>
      </c>
      <c r="AB10" s="5">
        <v>-0.3142201834862386</v>
      </c>
      <c r="AC10" s="4">
        <v>110.53</v>
      </c>
      <c r="AD10" s="1" t="s">
        <v>19</v>
      </c>
      <c r="AE10" s="5">
        <v>-0.0246543469506465</v>
      </c>
      <c r="AF10" s="4">
        <v>8373.41</v>
      </c>
      <c r="AG10" s="1" t="s">
        <v>19</v>
      </c>
      <c r="AH10" s="5">
        <v>-0.019726580420222017</v>
      </c>
      <c r="AI10" s="4">
        <v>8091.3</v>
      </c>
      <c r="AJ10" s="1" t="s">
        <v>19</v>
      </c>
      <c r="AK10" s="5">
        <v>0.045862972669412194</v>
      </c>
      <c r="AL10" s="4">
        <v>8306.23</v>
      </c>
    </row>
    <row r="11" spans="1:38" ht="12.75">
      <c r="A11" s="1">
        <v>9</v>
      </c>
      <c r="B11" s="1" t="s">
        <v>21</v>
      </c>
      <c r="C11" s="5">
        <v>0.10076530612244894</v>
      </c>
      <c r="D11" s="4">
        <v>1950.31</v>
      </c>
      <c r="E11" s="1" t="s">
        <v>19</v>
      </c>
      <c r="F11" s="5">
        <v>0.3443609022556391</v>
      </c>
      <c r="G11" s="4">
        <v>2538.71</v>
      </c>
      <c r="H11" s="1" t="s">
        <v>21</v>
      </c>
      <c r="I11" s="5">
        <v>-0.09218436873747493</v>
      </c>
      <c r="J11" s="4">
        <v>3093.01</v>
      </c>
      <c r="K11" s="1" t="s">
        <v>21</v>
      </c>
      <c r="L11" s="5">
        <v>0.19646799116997804</v>
      </c>
      <c r="M11" s="4">
        <v>3700.56</v>
      </c>
      <c r="N11" s="1" t="s">
        <v>21</v>
      </c>
      <c r="O11" s="1"/>
      <c r="P11" s="5">
        <v>0.4926199261992621</v>
      </c>
      <c r="Q11" s="4">
        <v>5523.23</v>
      </c>
      <c r="R11" s="1" t="s">
        <v>21</v>
      </c>
      <c r="S11" s="1"/>
      <c r="T11" s="5">
        <v>0.24598269468479583</v>
      </c>
      <c r="U11" s="4">
        <v>6885.63</v>
      </c>
      <c r="V11" s="1" t="s">
        <v>18</v>
      </c>
      <c r="W11" s="5">
        <v>0.030203635369686843</v>
      </c>
      <c r="X11" s="4">
        <v>7172.68</v>
      </c>
      <c r="Y11" s="1" t="s">
        <v>45</v>
      </c>
      <c r="Z11" s="34">
        <f t="shared" si="0"/>
        <v>0</v>
      </c>
      <c r="AA11" s="5">
        <v>-0.30916875830503465</v>
      </c>
      <c r="AB11" s="5">
        <v>-0.30916875830503465</v>
      </c>
      <c r="AC11" s="4">
        <v>659.77</v>
      </c>
      <c r="AD11" s="1" t="s">
        <v>18</v>
      </c>
      <c r="AE11" s="5">
        <v>0.02033209081667242</v>
      </c>
      <c r="AF11" s="4">
        <v>8008.63</v>
      </c>
      <c r="AG11" s="1" t="s">
        <v>22</v>
      </c>
      <c r="AH11" s="5">
        <v>0.16485969387755106</v>
      </c>
      <c r="AI11" s="4">
        <v>6640.93</v>
      </c>
      <c r="AJ11" s="1" t="s">
        <v>20</v>
      </c>
      <c r="AK11" s="5">
        <v>0.6279409378549408</v>
      </c>
      <c r="AL11" s="4">
        <v>7358.3</v>
      </c>
    </row>
    <row r="12" spans="1:38" ht="12.75">
      <c r="A12" s="1">
        <v>10</v>
      </c>
      <c r="B12" s="1" t="s">
        <v>19</v>
      </c>
      <c r="C12" s="5">
        <v>0.461079723791588</v>
      </c>
      <c r="D12" s="4">
        <v>1906.27</v>
      </c>
      <c r="E12" s="1" t="s">
        <v>24</v>
      </c>
      <c r="F12" s="5">
        <v>0.06258890469416789</v>
      </c>
      <c r="G12" s="4">
        <v>2257.72</v>
      </c>
      <c r="H12" s="1" t="s">
        <v>24</v>
      </c>
      <c r="I12" s="5">
        <v>0.2958500669344042</v>
      </c>
      <c r="J12" s="4">
        <v>2894.66</v>
      </c>
      <c r="K12" s="1" t="s">
        <v>24</v>
      </c>
      <c r="L12" s="5">
        <v>0.09194214876033069</v>
      </c>
      <c r="M12" s="4">
        <v>3127.82</v>
      </c>
      <c r="N12" s="1" t="s">
        <v>23</v>
      </c>
      <c r="O12" s="1"/>
      <c r="P12" s="5">
        <v>0.23135423615743833</v>
      </c>
      <c r="Q12" s="4">
        <v>2953.95</v>
      </c>
      <c r="R12" s="1" t="s">
        <v>24</v>
      </c>
      <c r="S12" s="1"/>
      <c r="T12" s="5">
        <v>0.9763694951664879</v>
      </c>
      <c r="U12" s="4">
        <v>5004.52</v>
      </c>
      <c r="V12" s="1" t="s">
        <v>26</v>
      </c>
      <c r="W12" s="5">
        <v>0.19758526482770788</v>
      </c>
      <c r="X12" s="4">
        <v>5283.13</v>
      </c>
      <c r="Y12" s="1" t="s">
        <v>80</v>
      </c>
      <c r="Z12" s="34">
        <f t="shared" si="0"/>
        <v>0</v>
      </c>
      <c r="AA12" s="5">
        <v>-0.30573248407643316</v>
      </c>
      <c r="AB12" s="5">
        <v>-0.30573248407643316</v>
      </c>
      <c r="AC12" s="4">
        <v>29.38</v>
      </c>
      <c r="AD12" s="1" t="s">
        <v>22</v>
      </c>
      <c r="AE12" s="5">
        <v>0.1942117288651941</v>
      </c>
      <c r="AF12" s="4">
        <v>5834.49</v>
      </c>
      <c r="AG12" s="1" t="s">
        <v>21</v>
      </c>
      <c r="AH12" s="5">
        <v>-0.43558776167471824</v>
      </c>
      <c r="AI12" s="4">
        <v>4908.91</v>
      </c>
      <c r="AJ12" s="1" t="s">
        <v>21</v>
      </c>
      <c r="AK12" s="5">
        <v>0.3951497860199715</v>
      </c>
      <c r="AL12" s="4">
        <v>6596.13</v>
      </c>
    </row>
    <row r="13" spans="1:38" ht="12.75">
      <c r="A13" s="1">
        <v>11</v>
      </c>
      <c r="B13" s="1" t="s">
        <v>23</v>
      </c>
      <c r="C13" s="5">
        <v>0.5262661214218309</v>
      </c>
      <c r="D13" s="4">
        <v>1824.89</v>
      </c>
      <c r="E13" s="1" t="s">
        <v>20</v>
      </c>
      <c r="F13" s="5">
        <v>0.3786549707602338</v>
      </c>
      <c r="G13" s="4">
        <v>1768.98</v>
      </c>
      <c r="H13" s="1" t="s">
        <v>23</v>
      </c>
      <c r="I13" s="5">
        <v>0.5203555045871557</v>
      </c>
      <c r="J13" s="4">
        <v>1808.03</v>
      </c>
      <c r="K13" s="1" t="s">
        <v>23</v>
      </c>
      <c r="L13" s="5">
        <v>0.4133509334339054</v>
      </c>
      <c r="M13" s="4">
        <v>2462.49</v>
      </c>
      <c r="N13" s="1" t="s">
        <v>22</v>
      </c>
      <c r="O13" s="1"/>
      <c r="P13" s="5">
        <v>1.247991967871486</v>
      </c>
      <c r="Q13" s="4">
        <v>2733.19</v>
      </c>
      <c r="R13" s="1" t="s">
        <v>29</v>
      </c>
      <c r="S13" s="1"/>
      <c r="T13" s="5">
        <v>1.82083235363273</v>
      </c>
      <c r="U13" s="4">
        <v>4614.01</v>
      </c>
      <c r="V13" s="1" t="s">
        <v>22</v>
      </c>
      <c r="W13" s="5">
        <v>-0.3298812062138289</v>
      </c>
      <c r="X13" s="4">
        <v>4560.48</v>
      </c>
      <c r="Y13" s="1" t="s">
        <v>29</v>
      </c>
      <c r="Z13" s="34">
        <f t="shared" si="0"/>
        <v>0</v>
      </c>
      <c r="AA13" s="5">
        <v>-0.29679282252242967</v>
      </c>
      <c r="AB13" s="5">
        <v>-0.29679282252242967</v>
      </c>
      <c r="AC13" s="4">
        <v>2583.32</v>
      </c>
      <c r="AD13" s="1" t="s">
        <v>26</v>
      </c>
      <c r="AE13" s="5">
        <v>-0.05342140704162124</v>
      </c>
      <c r="AF13" s="4">
        <v>5539.06</v>
      </c>
      <c r="AG13" s="1" t="s">
        <v>20</v>
      </c>
      <c r="AH13" s="5">
        <v>0.43325581395348833</v>
      </c>
      <c r="AI13" s="4">
        <v>4653.13</v>
      </c>
      <c r="AJ13" s="1" t="s">
        <v>22</v>
      </c>
      <c r="AK13" s="5">
        <v>0.0635094442923625</v>
      </c>
      <c r="AL13" s="4">
        <v>6535.59</v>
      </c>
    </row>
    <row r="14" spans="1:38" ht="12.75">
      <c r="A14" s="1">
        <v>12</v>
      </c>
      <c r="B14" s="1" t="s">
        <v>27</v>
      </c>
      <c r="C14" s="5">
        <v>1.278118609406953</v>
      </c>
      <c r="D14" s="4">
        <v>1405.82</v>
      </c>
      <c r="E14" s="1" t="s">
        <v>23</v>
      </c>
      <c r="F14" s="5">
        <v>-0.281121187139324</v>
      </c>
      <c r="G14" s="4">
        <v>1246.72</v>
      </c>
      <c r="H14" s="1" t="s">
        <v>20</v>
      </c>
      <c r="I14" s="5">
        <v>0.030752916224814575</v>
      </c>
      <c r="J14" s="4">
        <v>1779.7</v>
      </c>
      <c r="K14" s="1" t="s">
        <v>26</v>
      </c>
      <c r="L14" s="5">
        <v>1.0065832784726796</v>
      </c>
      <c r="M14" s="4">
        <v>2439.58</v>
      </c>
      <c r="N14" s="1" t="s">
        <v>26</v>
      </c>
      <c r="O14" s="1"/>
      <c r="P14" s="5">
        <v>0.07956036745406814</v>
      </c>
      <c r="Q14" s="4">
        <v>2673.49</v>
      </c>
      <c r="R14" s="1" t="s">
        <v>26</v>
      </c>
      <c r="S14" s="1"/>
      <c r="T14" s="5">
        <v>0.7242060477131136</v>
      </c>
      <c r="U14" s="4">
        <v>4495.48</v>
      </c>
      <c r="V14" s="1" t="s">
        <v>31</v>
      </c>
      <c r="W14" s="5">
        <v>0.6164825046040519</v>
      </c>
      <c r="X14" s="4">
        <v>3726.39</v>
      </c>
      <c r="Y14" s="1" t="s">
        <v>12</v>
      </c>
      <c r="Z14" s="34">
        <f t="shared" si="0"/>
        <v>0</v>
      </c>
      <c r="AA14" s="5">
        <v>-0.2903253961147515</v>
      </c>
      <c r="AB14" s="5">
        <v>-0.2903253961147515</v>
      </c>
      <c r="AC14" s="4">
        <v>76396.44</v>
      </c>
      <c r="AD14" s="1" t="s">
        <v>24</v>
      </c>
      <c r="AE14" s="5">
        <v>0.18187203791469186</v>
      </c>
      <c r="AF14" s="4">
        <v>4262.12</v>
      </c>
      <c r="AG14" s="1" t="s">
        <v>26</v>
      </c>
      <c r="AH14" s="5">
        <v>-0.2940379403794038</v>
      </c>
      <c r="AI14" s="4">
        <v>3823.72</v>
      </c>
      <c r="AJ14" s="1" t="s">
        <v>23</v>
      </c>
      <c r="AK14" s="5">
        <v>0.2039555006180469</v>
      </c>
      <c r="AL14" s="4">
        <v>5853.31</v>
      </c>
    </row>
    <row r="15" spans="1:38" ht="12.75">
      <c r="A15" s="1">
        <v>13</v>
      </c>
      <c r="B15" s="1" t="s">
        <v>20</v>
      </c>
      <c r="C15" s="5">
        <v>-0.010130246020260358</v>
      </c>
      <c r="D15" s="4">
        <v>1316.01</v>
      </c>
      <c r="E15" s="1" t="s">
        <v>27</v>
      </c>
      <c r="F15" s="5">
        <v>-0.24416517055655296</v>
      </c>
      <c r="G15" s="4">
        <v>1162.16</v>
      </c>
      <c r="H15" s="1" t="s">
        <v>26</v>
      </c>
      <c r="I15" s="5">
        <v>0.4176388240783948</v>
      </c>
      <c r="J15" s="4">
        <v>1276.62</v>
      </c>
      <c r="K15" s="1" t="s">
        <v>20</v>
      </c>
      <c r="L15" s="5">
        <v>0.220679012345679</v>
      </c>
      <c r="M15" s="4">
        <v>2122.78</v>
      </c>
      <c r="N15" s="1" t="s">
        <v>24</v>
      </c>
      <c r="O15" s="1"/>
      <c r="P15" s="5">
        <v>-0.11920529801324509</v>
      </c>
      <c r="Q15" s="4">
        <v>2581.88</v>
      </c>
      <c r="R15" s="1" t="s">
        <v>22</v>
      </c>
      <c r="S15" s="1"/>
      <c r="T15" s="5">
        <v>0.46627958910227774</v>
      </c>
      <c r="U15" s="4">
        <v>3961.5</v>
      </c>
      <c r="V15" s="1" t="s">
        <v>29</v>
      </c>
      <c r="W15" s="5">
        <v>-0.1917145953154955</v>
      </c>
      <c r="X15" s="4">
        <v>3709.38</v>
      </c>
      <c r="Y15" s="1" t="s">
        <v>54</v>
      </c>
      <c r="Z15" s="34">
        <f t="shared" si="0"/>
        <v>0</v>
      </c>
      <c r="AA15" s="5">
        <v>-0.2844192634560907</v>
      </c>
      <c r="AB15" s="5">
        <v>-0.2844192634560907</v>
      </c>
      <c r="AC15" s="4">
        <v>377.88</v>
      </c>
      <c r="AD15" s="1" t="s">
        <v>20</v>
      </c>
      <c r="AE15" s="5">
        <v>0.4024787997390735</v>
      </c>
      <c r="AF15" s="4">
        <v>3342.01</v>
      </c>
      <c r="AG15" s="1" t="s">
        <v>24</v>
      </c>
      <c r="AH15" s="5">
        <v>-0.1468671679197996</v>
      </c>
      <c r="AI15" s="4">
        <v>3773.89</v>
      </c>
      <c r="AJ15" s="1" t="s">
        <v>24</v>
      </c>
      <c r="AK15" s="5">
        <v>0.25793184488836673</v>
      </c>
      <c r="AL15" s="4">
        <v>4607.65</v>
      </c>
    </row>
    <row r="16" spans="1:38" ht="12.75">
      <c r="A16" s="1">
        <v>14</v>
      </c>
      <c r="B16" s="1" t="s">
        <v>33</v>
      </c>
      <c r="C16" s="5">
        <v>1.128874388254486</v>
      </c>
      <c r="D16" s="4">
        <v>1148.8</v>
      </c>
      <c r="E16" s="1" t="s">
        <v>31</v>
      </c>
      <c r="F16" s="5">
        <v>-0.04347826086956519</v>
      </c>
      <c r="G16" s="4">
        <v>1009.77</v>
      </c>
      <c r="H16" s="1" t="s">
        <v>33</v>
      </c>
      <c r="I16" s="5">
        <v>0.2740434332988624</v>
      </c>
      <c r="J16" s="4">
        <v>1110.2</v>
      </c>
      <c r="K16" s="1" t="s">
        <v>31</v>
      </c>
      <c r="L16" s="5">
        <v>0.7581699346405228</v>
      </c>
      <c r="M16" s="4">
        <v>1689.66</v>
      </c>
      <c r="N16" s="1" t="s">
        <v>20</v>
      </c>
      <c r="O16" s="1"/>
      <c r="P16" s="5">
        <v>0.18541930046354826</v>
      </c>
      <c r="Q16" s="4">
        <v>2465.85</v>
      </c>
      <c r="R16" s="1" t="s">
        <v>27</v>
      </c>
      <c r="S16" s="1"/>
      <c r="T16" s="5">
        <v>0.8268120590121872</v>
      </c>
      <c r="U16" s="4">
        <v>3807.7</v>
      </c>
      <c r="V16" s="1" t="s">
        <v>24</v>
      </c>
      <c r="W16" s="5">
        <v>-0.40244565217391304</v>
      </c>
      <c r="X16" s="4">
        <v>2935.2</v>
      </c>
      <c r="Y16" s="1" t="s">
        <v>81</v>
      </c>
      <c r="Z16" s="34">
        <f t="shared" si="0"/>
        <v>-0.010103037602034015</v>
      </c>
      <c r="AA16" s="5">
        <v>-0.2836879432624113</v>
      </c>
      <c r="AB16" s="5">
        <v>-0.2735849056603773</v>
      </c>
      <c r="AC16" s="4">
        <v>20.43</v>
      </c>
      <c r="AD16" s="1" t="s">
        <v>23</v>
      </c>
      <c r="AE16" s="5">
        <v>0.30632054176072243</v>
      </c>
      <c r="AF16" s="4">
        <v>3268.99</v>
      </c>
      <c r="AG16" s="1" t="s">
        <v>23</v>
      </c>
      <c r="AH16" s="5">
        <v>0.04847071021254523</v>
      </c>
      <c r="AI16" s="4">
        <v>3312.8</v>
      </c>
      <c r="AJ16" s="1" t="s">
        <v>25</v>
      </c>
      <c r="AK16" s="5">
        <v>0.28378378378378377</v>
      </c>
      <c r="AL16" s="4">
        <v>4586.99</v>
      </c>
    </row>
    <row r="17" spans="1:38" ht="12.75">
      <c r="A17" s="1">
        <v>15</v>
      </c>
      <c r="B17" s="1" t="s">
        <v>31</v>
      </c>
      <c r="C17" s="5">
        <v>1.109467455621302</v>
      </c>
      <c r="D17" s="4">
        <v>1142.95</v>
      </c>
      <c r="E17" s="1" t="s">
        <v>26</v>
      </c>
      <c r="F17" s="5">
        <v>-0.03685393258426961</v>
      </c>
      <c r="G17" s="4">
        <v>948.86</v>
      </c>
      <c r="H17" s="1" t="s">
        <v>31</v>
      </c>
      <c r="I17" s="5">
        <v>0.12170087976539579</v>
      </c>
      <c r="J17" s="4">
        <v>1042.59</v>
      </c>
      <c r="K17" s="1" t="s">
        <v>33</v>
      </c>
      <c r="L17" s="5">
        <v>0.18831168831168843</v>
      </c>
      <c r="M17" s="4">
        <v>1438.42</v>
      </c>
      <c r="N17" s="1" t="s">
        <v>31</v>
      </c>
      <c r="O17" s="1"/>
      <c r="P17" s="5">
        <v>0.3159851301115242</v>
      </c>
      <c r="Q17" s="4">
        <v>2149.43</v>
      </c>
      <c r="R17" s="1" t="s">
        <v>23</v>
      </c>
      <c r="S17" s="1"/>
      <c r="T17" s="5">
        <v>0.24043775056885908</v>
      </c>
      <c r="U17" s="4">
        <v>3579.4</v>
      </c>
      <c r="V17" s="1" t="s">
        <v>35</v>
      </c>
      <c r="W17" s="5">
        <v>0.43760757314974197</v>
      </c>
      <c r="X17" s="4">
        <v>2704.5</v>
      </c>
      <c r="Y17" s="1" t="s">
        <v>53</v>
      </c>
      <c r="Z17" s="34">
        <f t="shared" si="0"/>
        <v>-0.002305173008519623</v>
      </c>
      <c r="AA17" s="5">
        <v>-0.2735849056603773</v>
      </c>
      <c r="AB17" s="5">
        <v>-0.2712797326518577</v>
      </c>
      <c r="AC17" s="4">
        <v>465.19</v>
      </c>
      <c r="AD17" s="1" t="s">
        <v>27</v>
      </c>
      <c r="AE17" s="5">
        <v>0.17136659436008683</v>
      </c>
      <c r="AF17" s="4">
        <v>2792.37</v>
      </c>
      <c r="AG17" s="1" t="s">
        <v>27</v>
      </c>
      <c r="AH17" s="5">
        <v>-0.0625</v>
      </c>
      <c r="AI17" s="4">
        <v>2794.13</v>
      </c>
      <c r="AJ17" s="1" t="s">
        <v>26</v>
      </c>
      <c r="AK17" s="5">
        <v>0.22533589251439534</v>
      </c>
      <c r="AL17" s="4">
        <v>4536.67</v>
      </c>
    </row>
    <row r="18" spans="1:38" ht="12.75">
      <c r="A18" s="1">
        <v>1</v>
      </c>
      <c r="B18" s="1" t="s">
        <v>26</v>
      </c>
      <c r="C18" s="5">
        <v>0.5505226480836236</v>
      </c>
      <c r="D18" s="4">
        <v>1040.63</v>
      </c>
      <c r="E18" s="1" t="s">
        <v>33</v>
      </c>
      <c r="F18" s="5">
        <v>-0.2590038314176245</v>
      </c>
      <c r="G18" s="4">
        <v>898.19</v>
      </c>
      <c r="H18" s="1" t="s">
        <v>22</v>
      </c>
      <c r="I18" s="5">
        <v>0.3411371237458196</v>
      </c>
      <c r="J18" s="4">
        <v>1018.03</v>
      </c>
      <c r="K18" s="1" t="s">
        <v>34</v>
      </c>
      <c r="L18" s="5">
        <v>0.5371900826446281</v>
      </c>
      <c r="M18" s="4">
        <v>1435.7</v>
      </c>
      <c r="N18" s="1" t="s">
        <v>27</v>
      </c>
      <c r="O18" s="1"/>
      <c r="P18" s="5">
        <v>0.9342431761786603</v>
      </c>
      <c r="Q18" s="4">
        <v>2093.33</v>
      </c>
      <c r="R18" s="1" t="s">
        <v>20</v>
      </c>
      <c r="S18" s="1"/>
      <c r="T18" s="5">
        <v>0.17028083896196233</v>
      </c>
      <c r="U18" s="4">
        <v>2825.01</v>
      </c>
      <c r="V18" s="1" t="s">
        <v>20</v>
      </c>
      <c r="W18" s="5">
        <v>-0.05315917375455648</v>
      </c>
      <c r="X18" s="4">
        <v>2614.21</v>
      </c>
      <c r="Y18" s="1" t="s">
        <v>35</v>
      </c>
      <c r="Z18" s="34">
        <f t="shared" si="0"/>
        <v>-0.0024979307961258135</v>
      </c>
      <c r="AA18" s="5">
        <v>-0.2712797326518577</v>
      </c>
      <c r="AB18" s="5">
        <v>-0.26878180185573186</v>
      </c>
      <c r="AC18" s="4">
        <v>1969.45</v>
      </c>
      <c r="AD18" s="1" t="s">
        <v>29</v>
      </c>
      <c r="AE18" s="5">
        <v>0.063499046781053</v>
      </c>
      <c r="AF18" s="4">
        <v>2605.55</v>
      </c>
      <c r="AG18" s="1" t="s">
        <v>29</v>
      </c>
      <c r="AH18" s="5">
        <v>-0.02950910093767245</v>
      </c>
      <c r="AI18" s="4">
        <v>2494.34</v>
      </c>
      <c r="AJ18" s="1" t="s">
        <v>27</v>
      </c>
      <c r="AK18" s="5">
        <v>0.394074074074074</v>
      </c>
      <c r="AL18" s="4">
        <v>3817.78</v>
      </c>
    </row>
    <row r="19" spans="1:38" ht="12.75">
      <c r="A19" s="1">
        <v>2</v>
      </c>
      <c r="B19" s="1" t="s">
        <v>22</v>
      </c>
      <c r="C19" s="5">
        <v>0.029457364341085368</v>
      </c>
      <c r="D19" s="4">
        <v>885.24</v>
      </c>
      <c r="E19" s="1" t="s">
        <v>32</v>
      </c>
      <c r="F19" s="5">
        <v>0.3119148936170213</v>
      </c>
      <c r="G19" s="4">
        <v>878.7</v>
      </c>
      <c r="H19" s="1" t="s">
        <v>34</v>
      </c>
      <c r="I19" s="5">
        <v>0.6202069385270845</v>
      </c>
      <c r="J19" s="4">
        <v>938.47</v>
      </c>
      <c r="K19" s="1" t="s">
        <v>32</v>
      </c>
      <c r="L19" s="5">
        <v>0.5628042843232715</v>
      </c>
      <c r="M19" s="4">
        <v>1318.72</v>
      </c>
      <c r="N19" s="1" t="s">
        <v>34</v>
      </c>
      <c r="O19" s="1"/>
      <c r="P19" s="5">
        <v>0.19354838709677424</v>
      </c>
      <c r="Q19" s="4">
        <v>1707.4</v>
      </c>
      <c r="R19" s="1" t="s">
        <v>34</v>
      </c>
      <c r="S19" s="1"/>
      <c r="T19" s="5">
        <v>0.5421785421785423</v>
      </c>
      <c r="U19" s="4">
        <v>2608.71</v>
      </c>
      <c r="V19" s="1" t="s">
        <v>23</v>
      </c>
      <c r="W19" s="5">
        <v>-0.2639762403913347</v>
      </c>
      <c r="X19" s="4">
        <v>2557.01</v>
      </c>
      <c r="Y19" s="1" t="s">
        <v>31</v>
      </c>
      <c r="Z19" s="34">
        <f t="shared" si="0"/>
        <v>-0.004754459218306528</v>
      </c>
      <c r="AA19" s="5">
        <v>-0.26878180185573186</v>
      </c>
      <c r="AB19" s="5">
        <v>-0.26402734263742533</v>
      </c>
      <c r="AC19" s="4">
        <v>2733.02</v>
      </c>
      <c r="AD19" s="1" t="s">
        <v>31</v>
      </c>
      <c r="AE19" s="5">
        <v>-0.07933436532507732</v>
      </c>
      <c r="AF19" s="4">
        <v>2472.45</v>
      </c>
      <c r="AG19" s="1" t="s">
        <v>32</v>
      </c>
      <c r="AH19" s="5">
        <v>-0.04462699822380101</v>
      </c>
      <c r="AI19" s="4">
        <v>2302.34</v>
      </c>
      <c r="AJ19" s="1" t="s">
        <v>28</v>
      </c>
      <c r="AK19" s="5">
        <v>0.49299416681700614</v>
      </c>
      <c r="AL19" s="4">
        <v>3247.1</v>
      </c>
    </row>
    <row r="20" spans="1:38" ht="12.75">
      <c r="A20" s="1">
        <v>3</v>
      </c>
      <c r="B20" s="1" t="s">
        <v>34</v>
      </c>
      <c r="C20" s="5">
        <v>0.21179624664879348</v>
      </c>
      <c r="D20" s="4">
        <v>814.8</v>
      </c>
      <c r="E20" s="1" t="s">
        <v>22</v>
      </c>
      <c r="F20" s="5">
        <v>-0.09939759036144591</v>
      </c>
      <c r="G20" s="4">
        <v>779.01</v>
      </c>
      <c r="H20" s="1" t="s">
        <v>32</v>
      </c>
      <c r="I20" s="5">
        <v>-0.0006487187804086192</v>
      </c>
      <c r="J20" s="4">
        <v>862.51</v>
      </c>
      <c r="K20" s="1" t="s">
        <v>22</v>
      </c>
      <c r="L20" s="5">
        <v>0.24189526184538646</v>
      </c>
      <c r="M20" s="4">
        <v>1237.13</v>
      </c>
      <c r="N20" s="1" t="s">
        <v>29</v>
      </c>
      <c r="O20" s="1"/>
      <c r="P20" s="5">
        <v>1.5210432720806168</v>
      </c>
      <c r="Q20" s="4">
        <v>1686.11</v>
      </c>
      <c r="R20" s="1" t="s">
        <v>31</v>
      </c>
      <c r="S20" s="1"/>
      <c r="T20" s="5">
        <v>0.22711864406779658</v>
      </c>
      <c r="U20" s="4">
        <v>2458.56</v>
      </c>
      <c r="V20" s="1" t="s">
        <v>27</v>
      </c>
      <c r="W20" s="5">
        <v>-0.3602528089887641</v>
      </c>
      <c r="X20" s="4">
        <v>2426.06</v>
      </c>
      <c r="Y20" s="1" t="s">
        <v>64</v>
      </c>
      <c r="Z20" s="34">
        <f t="shared" si="0"/>
        <v>-0.006475592062418878</v>
      </c>
      <c r="AA20" s="5">
        <v>-0.26402734263742533</v>
      </c>
      <c r="AB20" s="5">
        <v>-0.25755175057500646</v>
      </c>
      <c r="AC20" s="4">
        <v>182.55</v>
      </c>
      <c r="AD20" s="1" t="s">
        <v>32</v>
      </c>
      <c r="AE20" s="5">
        <v>0.19058947924927305</v>
      </c>
      <c r="AF20" s="4">
        <v>2253</v>
      </c>
      <c r="AG20" s="1" t="s">
        <v>28</v>
      </c>
      <c r="AH20" s="5">
        <v>0.3695437324987647</v>
      </c>
      <c r="AI20" s="4">
        <v>2245.23</v>
      </c>
      <c r="AJ20" s="1" t="s">
        <v>29</v>
      </c>
      <c r="AK20" s="5">
        <v>0.2601591361182154</v>
      </c>
      <c r="AL20" s="4">
        <v>3066.29</v>
      </c>
    </row>
    <row r="21" spans="1:38" ht="12.75">
      <c r="A21" s="1">
        <v>4</v>
      </c>
      <c r="B21" s="1" t="s">
        <v>30</v>
      </c>
      <c r="C21" s="5">
        <v>1.536443148688047</v>
      </c>
      <c r="D21" s="4">
        <v>717.51</v>
      </c>
      <c r="E21" s="1" t="s">
        <v>28</v>
      </c>
      <c r="F21" s="5">
        <v>0.15051740357478827</v>
      </c>
      <c r="G21" s="4">
        <v>657.08</v>
      </c>
      <c r="H21" s="1" t="s">
        <v>27</v>
      </c>
      <c r="I21" s="5">
        <v>-0.27197149643705465</v>
      </c>
      <c r="J21" s="4">
        <v>839.14</v>
      </c>
      <c r="K21" s="1" t="s">
        <v>35</v>
      </c>
      <c r="L21" s="5">
        <v>0.7784011220196354</v>
      </c>
      <c r="M21" s="4">
        <v>1195.57</v>
      </c>
      <c r="N21" s="1" t="s">
        <v>32</v>
      </c>
      <c r="O21" s="1"/>
      <c r="P21" s="5">
        <v>0.21433021806853603</v>
      </c>
      <c r="Q21" s="4">
        <v>1586.54</v>
      </c>
      <c r="R21" s="1" t="s">
        <v>35</v>
      </c>
      <c r="S21" s="1"/>
      <c r="T21" s="5">
        <v>0.48593350383631706</v>
      </c>
      <c r="U21" s="4">
        <v>1949.15</v>
      </c>
      <c r="V21" s="1" t="s">
        <v>32</v>
      </c>
      <c r="W21" s="5">
        <v>1.0384267631103072</v>
      </c>
      <c r="X21" s="4">
        <v>2315.81</v>
      </c>
      <c r="Y21" s="1" t="s">
        <v>15</v>
      </c>
      <c r="Z21" s="34">
        <f t="shared" si="0"/>
        <v>-0.009157991970141888</v>
      </c>
      <c r="AA21" s="5">
        <v>-0.25755175057500646</v>
      </c>
      <c r="AB21" s="5">
        <v>-0.24839375860486457</v>
      </c>
      <c r="AC21" s="4">
        <v>20779.07</v>
      </c>
      <c r="AD21" s="1" t="s">
        <v>34</v>
      </c>
      <c r="AE21" s="5">
        <v>0.10303707844233267</v>
      </c>
      <c r="AF21" s="4">
        <v>1976.83</v>
      </c>
      <c r="AG21" s="1" t="s">
        <v>25</v>
      </c>
      <c r="AH21" s="5">
        <v>0.13534246575342457</v>
      </c>
      <c r="AI21" s="4">
        <v>1963.5</v>
      </c>
      <c r="AJ21" s="1" t="s">
        <v>30</v>
      </c>
      <c r="AK21" s="5">
        <v>0.2560307017543859</v>
      </c>
      <c r="AL21" s="4">
        <v>2949.72</v>
      </c>
    </row>
    <row r="22" spans="1:38" ht="12.75">
      <c r="A22" s="1">
        <v>5</v>
      </c>
      <c r="B22" s="1" t="s">
        <v>36</v>
      </c>
      <c r="C22" s="5">
        <v>0.8568155784650631</v>
      </c>
      <c r="D22" s="4">
        <v>695.62</v>
      </c>
      <c r="E22" s="1" t="s">
        <v>30</v>
      </c>
      <c r="F22" s="5">
        <v>-0.16436781609195394</v>
      </c>
      <c r="G22" s="4">
        <v>590.81</v>
      </c>
      <c r="H22" s="1" t="s">
        <v>35</v>
      </c>
      <c r="I22" s="5">
        <v>0.3632887189292544</v>
      </c>
      <c r="J22" s="4">
        <v>716.53</v>
      </c>
      <c r="K22" s="1" t="s">
        <v>27</v>
      </c>
      <c r="L22" s="5">
        <v>0.31484502446982043</v>
      </c>
      <c r="M22" s="4">
        <v>1091.78</v>
      </c>
      <c r="N22" s="1" t="s">
        <v>33</v>
      </c>
      <c r="O22" s="1"/>
      <c r="P22" s="5">
        <v>0.03893442622950816</v>
      </c>
      <c r="Q22" s="4">
        <v>1469.33</v>
      </c>
      <c r="R22" s="1" t="s">
        <v>28</v>
      </c>
      <c r="S22" s="1"/>
      <c r="T22" s="5">
        <v>0.48876883707705443</v>
      </c>
      <c r="U22" s="4">
        <v>1650.06</v>
      </c>
      <c r="V22" s="1" t="s">
        <v>34</v>
      </c>
      <c r="W22" s="5">
        <v>-0.22185342538502395</v>
      </c>
      <c r="X22" s="4">
        <v>2012.74</v>
      </c>
      <c r="Y22" s="1" t="s">
        <v>71</v>
      </c>
      <c r="Z22" s="34">
        <f t="shared" si="0"/>
        <v>-0.004880784552968365</v>
      </c>
      <c r="AA22" s="5">
        <v>-0.24839375860486457</v>
      </c>
      <c r="AB22" s="5">
        <v>-0.2435129740518962</v>
      </c>
      <c r="AC22" s="4">
        <v>158.52</v>
      </c>
      <c r="AD22" s="1" t="s">
        <v>35</v>
      </c>
      <c r="AE22" s="5">
        <v>-0.032337290216946424</v>
      </c>
      <c r="AF22" s="4">
        <v>1896.18</v>
      </c>
      <c r="AG22" s="1" t="s">
        <v>31</v>
      </c>
      <c r="AH22" s="5">
        <v>-0.26313577133249266</v>
      </c>
      <c r="AI22" s="4">
        <v>1788.93</v>
      </c>
      <c r="AJ22" s="1" t="s">
        <v>31</v>
      </c>
      <c r="AK22" s="5">
        <v>0.41814033086138047</v>
      </c>
      <c r="AL22" s="4">
        <v>2471.98</v>
      </c>
    </row>
    <row r="23" spans="1:38" ht="12.75">
      <c r="A23" s="1">
        <v>6</v>
      </c>
      <c r="B23" s="1" t="s">
        <v>32</v>
      </c>
      <c r="C23" s="5">
        <v>0.7642642642642645</v>
      </c>
      <c r="D23" s="4">
        <v>643.75</v>
      </c>
      <c r="E23" s="1" t="s">
        <v>34</v>
      </c>
      <c r="F23" s="5">
        <v>-0.273008849557522</v>
      </c>
      <c r="G23" s="4">
        <v>589.74</v>
      </c>
      <c r="H23" s="1" t="s">
        <v>28</v>
      </c>
      <c r="I23" s="5">
        <v>0.09839193240665045</v>
      </c>
      <c r="J23" s="4">
        <v>699.19</v>
      </c>
      <c r="K23" s="1" t="s">
        <v>28</v>
      </c>
      <c r="L23" s="5">
        <v>0.3126550868486353</v>
      </c>
      <c r="M23" s="4">
        <v>876.49</v>
      </c>
      <c r="N23" s="1" t="s">
        <v>35</v>
      </c>
      <c r="O23" s="1"/>
      <c r="P23" s="5">
        <v>0.2334384858044165</v>
      </c>
      <c r="Q23" s="4">
        <v>1389.43</v>
      </c>
      <c r="R23" s="1" t="s">
        <v>25</v>
      </c>
      <c r="S23" s="1"/>
      <c r="T23" s="5">
        <v>0.5302158273381294</v>
      </c>
      <c r="U23" s="4">
        <v>1608.65</v>
      </c>
      <c r="V23" s="1" t="s">
        <v>37</v>
      </c>
      <c r="W23" s="5">
        <v>0.407444922765257</v>
      </c>
      <c r="X23" s="4">
        <v>1379.19</v>
      </c>
      <c r="Y23" s="1" t="s">
        <v>24</v>
      </c>
      <c r="Z23" s="34">
        <f t="shared" si="0"/>
        <v>-0.011134620254715677</v>
      </c>
      <c r="AA23" s="5">
        <v>-0.2435129740518962</v>
      </c>
      <c r="AB23" s="5">
        <v>-0.23237835379718053</v>
      </c>
      <c r="AC23" s="4">
        <v>3688.38</v>
      </c>
      <c r="AD23" s="1" t="s">
        <v>25</v>
      </c>
      <c r="AE23" s="5">
        <v>0.10539067231980614</v>
      </c>
      <c r="AF23" s="4">
        <v>1755.3</v>
      </c>
      <c r="AG23" s="1" t="s">
        <v>30</v>
      </c>
      <c r="AH23" s="5">
        <v>0.4557063048683161</v>
      </c>
      <c r="AI23" s="4">
        <v>1532.16</v>
      </c>
      <c r="AJ23" s="1" t="s">
        <v>32</v>
      </c>
      <c r="AK23" s="5">
        <v>0.09923309319079698</v>
      </c>
      <c r="AL23" s="4">
        <v>2459.6</v>
      </c>
    </row>
    <row r="24" spans="1:38" ht="12.75">
      <c r="A24" s="1">
        <v>7</v>
      </c>
      <c r="B24" s="1" t="s">
        <v>35</v>
      </c>
      <c r="C24" s="5">
        <v>0.5479041916167666</v>
      </c>
      <c r="D24" s="4">
        <v>622.8</v>
      </c>
      <c r="E24" s="1" t="s">
        <v>35</v>
      </c>
      <c r="F24" s="5">
        <v>0.011605415860734825</v>
      </c>
      <c r="G24" s="4">
        <v>586.89</v>
      </c>
      <c r="H24" s="1" t="s">
        <v>30</v>
      </c>
      <c r="I24" s="5">
        <v>0.004126547455295615</v>
      </c>
      <c r="J24" s="4">
        <v>583.06</v>
      </c>
      <c r="K24" s="1" t="s">
        <v>30</v>
      </c>
      <c r="L24" s="5">
        <v>0.2698630136986302</v>
      </c>
      <c r="M24" s="4">
        <v>727.85</v>
      </c>
      <c r="N24" s="1" t="s">
        <v>30</v>
      </c>
      <c r="O24" s="1"/>
      <c r="P24" s="5">
        <v>0.6796116504854368</v>
      </c>
      <c r="Q24" s="4">
        <v>1207.48</v>
      </c>
      <c r="R24" s="1" t="s">
        <v>30</v>
      </c>
      <c r="S24" s="1"/>
      <c r="T24" s="5">
        <v>0.31470777135517025</v>
      </c>
      <c r="U24" s="4">
        <v>1574.64</v>
      </c>
      <c r="V24" s="1" t="s">
        <v>28</v>
      </c>
      <c r="W24" s="5">
        <v>-0.1697860962566845</v>
      </c>
      <c r="X24" s="4">
        <v>1332.08</v>
      </c>
      <c r="Y24" s="1" t="s">
        <v>73</v>
      </c>
      <c r="Z24" s="34">
        <f t="shared" si="0"/>
        <v>-0.005071243358451438</v>
      </c>
      <c r="AA24" s="5">
        <v>-0.23237835379718053</v>
      </c>
      <c r="AB24" s="5">
        <v>-0.2273071104387291</v>
      </c>
      <c r="AC24" s="4">
        <v>124.83</v>
      </c>
      <c r="AD24" s="1" t="s">
        <v>28</v>
      </c>
      <c r="AE24" s="5">
        <v>0.2724795640326976</v>
      </c>
      <c r="AF24" s="4">
        <v>1719.06</v>
      </c>
      <c r="AG24" s="1" t="s">
        <v>33</v>
      </c>
      <c r="AH24" s="5">
        <v>0.21155288822205542</v>
      </c>
      <c r="AI24" s="4">
        <v>1403.49</v>
      </c>
      <c r="AJ24" s="1" t="s">
        <v>33</v>
      </c>
      <c r="AK24" s="5">
        <v>0.4786377708978329</v>
      </c>
      <c r="AL24" s="4">
        <v>2038.96</v>
      </c>
    </row>
    <row r="25" spans="1:38" ht="12.75">
      <c r="A25" s="1">
        <v>8</v>
      </c>
      <c r="B25" s="1" t="s">
        <v>28</v>
      </c>
      <c r="C25" s="5">
        <v>0.7986463620981386</v>
      </c>
      <c r="D25" s="4">
        <v>593.09</v>
      </c>
      <c r="E25" s="1" t="s">
        <v>36</v>
      </c>
      <c r="F25" s="5">
        <v>-0.17149907464528058</v>
      </c>
      <c r="G25" s="4">
        <v>572.03</v>
      </c>
      <c r="H25" s="1" t="s">
        <v>38</v>
      </c>
      <c r="I25" s="5">
        <v>0.24606780845858078</v>
      </c>
      <c r="J25" s="4">
        <v>577.85</v>
      </c>
      <c r="K25" s="1" t="s">
        <v>41</v>
      </c>
      <c r="L25" s="5">
        <v>0.8301043219076008</v>
      </c>
      <c r="M25" s="4">
        <v>660.78</v>
      </c>
      <c r="N25" s="1" t="s">
        <v>28</v>
      </c>
      <c r="O25" s="1"/>
      <c r="P25" s="5">
        <v>0.3296786389413988</v>
      </c>
      <c r="Q25" s="4">
        <v>1133.36</v>
      </c>
      <c r="R25" s="1" t="s">
        <v>33</v>
      </c>
      <c r="S25" s="1"/>
      <c r="T25" s="5">
        <v>-0.03287310979618674</v>
      </c>
      <c r="U25" s="4">
        <v>1400.4</v>
      </c>
      <c r="V25" s="1" t="s">
        <v>25</v>
      </c>
      <c r="W25" s="5">
        <v>-0.27973671838269865</v>
      </c>
      <c r="X25" s="4">
        <v>1294.43</v>
      </c>
      <c r="Y25" s="1" t="s">
        <v>72</v>
      </c>
      <c r="Z25" s="34">
        <f t="shared" si="0"/>
        <v>-0.04280526542027896</v>
      </c>
      <c r="AA25" s="5">
        <v>-0.2273071104387291</v>
      </c>
      <c r="AB25" s="5">
        <v>-0.18450184501845013</v>
      </c>
      <c r="AC25" s="4">
        <v>45.61</v>
      </c>
      <c r="AD25" s="1" t="s">
        <v>37</v>
      </c>
      <c r="AE25" s="5">
        <v>-0.0476507830723093</v>
      </c>
      <c r="AF25" s="4">
        <v>1408.03</v>
      </c>
      <c r="AG25" s="1" t="s">
        <v>34</v>
      </c>
      <c r="AH25" s="5">
        <v>-0.2951013513513513</v>
      </c>
      <c r="AI25" s="4">
        <v>1369.09</v>
      </c>
      <c r="AJ25" s="1" t="s">
        <v>34</v>
      </c>
      <c r="AK25" s="5">
        <v>0.2734243949197219</v>
      </c>
      <c r="AL25" s="4">
        <v>1725.67</v>
      </c>
    </row>
    <row r="26" spans="1:38" ht="12.75">
      <c r="A26" s="1">
        <v>9</v>
      </c>
      <c r="B26" s="1" t="s">
        <v>38</v>
      </c>
      <c r="C26" s="5">
        <v>0.8249694002447978</v>
      </c>
      <c r="D26" s="4">
        <v>518.76</v>
      </c>
      <c r="E26" s="1" t="s">
        <v>38</v>
      </c>
      <c r="F26" s="5">
        <v>-0.0405767940979207</v>
      </c>
      <c r="G26" s="4">
        <v>479.91</v>
      </c>
      <c r="H26" s="1" t="s">
        <v>36</v>
      </c>
      <c r="I26" s="5">
        <v>-0.03648548026805665</v>
      </c>
      <c r="J26" s="4">
        <v>540.29</v>
      </c>
      <c r="K26" s="1" t="s">
        <v>36</v>
      </c>
      <c r="L26" s="5">
        <v>0.21792890262751152</v>
      </c>
      <c r="M26" s="4">
        <v>644.97</v>
      </c>
      <c r="N26" s="1" t="s">
        <v>25</v>
      </c>
      <c r="O26" s="1"/>
      <c r="P26" s="5">
        <v>3.1246290801186944</v>
      </c>
      <c r="Q26" s="4">
        <v>1059.99</v>
      </c>
      <c r="R26" s="1" t="s">
        <v>36</v>
      </c>
      <c r="S26" s="1"/>
      <c r="T26" s="5">
        <v>0.31639818256918617</v>
      </c>
      <c r="U26" s="4">
        <v>1268.74</v>
      </c>
      <c r="V26" s="1" t="s">
        <v>33</v>
      </c>
      <c r="W26" s="5">
        <v>-0.27872195785180154</v>
      </c>
      <c r="X26" s="4">
        <v>987.71</v>
      </c>
      <c r="Y26" s="1" t="s">
        <v>83</v>
      </c>
      <c r="Z26" s="34">
        <f t="shared" si="0"/>
        <v>-0.0037400632237438725</v>
      </c>
      <c r="AA26" s="5">
        <v>-0.18450184501845013</v>
      </c>
      <c r="AB26" s="5">
        <v>-0.18076178179470626</v>
      </c>
      <c r="AC26" s="4">
        <v>16.46</v>
      </c>
      <c r="AD26" s="1" t="s">
        <v>41</v>
      </c>
      <c r="AE26" s="5">
        <v>0.08605851979345958</v>
      </c>
      <c r="AF26" s="4">
        <v>1341.7</v>
      </c>
      <c r="AG26" s="1" t="s">
        <v>36</v>
      </c>
      <c r="AH26" s="5">
        <v>0.42185338865836775</v>
      </c>
      <c r="AI26" s="4">
        <v>1324.19</v>
      </c>
      <c r="AJ26" s="1" t="s">
        <v>35</v>
      </c>
      <c r="AK26" s="5">
        <v>0.3259385665529009</v>
      </c>
      <c r="AL26" s="4">
        <v>1567.81</v>
      </c>
    </row>
    <row r="27" spans="1:38" ht="12.75">
      <c r="A27" s="1">
        <v>10</v>
      </c>
      <c r="B27" s="1" t="s">
        <v>41</v>
      </c>
      <c r="C27" s="5">
        <v>0.8792372881355932</v>
      </c>
      <c r="D27" s="4">
        <v>504.62</v>
      </c>
      <c r="E27" s="1" t="s">
        <v>43</v>
      </c>
      <c r="F27" s="5">
        <v>0.06552006552006562</v>
      </c>
      <c r="G27" s="4">
        <v>470.14</v>
      </c>
      <c r="H27" s="1" t="s">
        <v>77</v>
      </c>
      <c r="I27" s="5">
        <v>0.19909502262443435</v>
      </c>
      <c r="J27" s="4">
        <v>527.87</v>
      </c>
      <c r="K27" s="1" t="s">
        <v>38</v>
      </c>
      <c r="L27" s="5">
        <v>0.10687237026647978</v>
      </c>
      <c r="M27" s="4">
        <v>620.29</v>
      </c>
      <c r="N27" s="1" t="s">
        <v>36</v>
      </c>
      <c r="O27" s="1"/>
      <c r="P27" s="5">
        <v>0.5361675126903553</v>
      </c>
      <c r="Q27" s="4">
        <v>974.35</v>
      </c>
      <c r="R27" s="1" t="s">
        <v>41</v>
      </c>
      <c r="S27" s="1"/>
      <c r="T27" s="5">
        <v>0.18082191780821932</v>
      </c>
      <c r="U27" s="4">
        <v>1247.48</v>
      </c>
      <c r="V27" s="1" t="s">
        <v>45</v>
      </c>
      <c r="W27" s="5">
        <v>0.03520480945587945</v>
      </c>
      <c r="X27" s="4">
        <v>972.3</v>
      </c>
      <c r="Y27" s="1" t="s">
        <v>60</v>
      </c>
      <c r="Z27" s="34">
        <f t="shared" si="0"/>
        <v>-0.01960068637210166</v>
      </c>
      <c r="AA27" s="5">
        <v>-0.18076178179470626</v>
      </c>
      <c r="AB27" s="5">
        <v>-0.1611610954226046</v>
      </c>
      <c r="AC27" s="4">
        <v>257.6</v>
      </c>
      <c r="AD27" s="1" t="s">
        <v>46</v>
      </c>
      <c r="AE27" s="5">
        <v>-0.14707158351409977</v>
      </c>
      <c r="AF27" s="4">
        <v>1335.18</v>
      </c>
      <c r="AG27" s="1" t="s">
        <v>35</v>
      </c>
      <c r="AH27" s="5">
        <v>-0.25634517766497456</v>
      </c>
      <c r="AI27" s="4">
        <v>1314.72</v>
      </c>
      <c r="AJ27" s="1" t="s">
        <v>36</v>
      </c>
      <c r="AK27" s="5">
        <v>0.38845654993514933</v>
      </c>
      <c r="AL27" s="4">
        <v>1559.47</v>
      </c>
    </row>
    <row r="28" spans="1:38" ht="12.75">
      <c r="A28" s="1">
        <v>11</v>
      </c>
      <c r="B28" s="1" t="s">
        <v>77</v>
      </c>
      <c r="C28" s="5">
        <v>-0.14749262536873153</v>
      </c>
      <c r="D28" s="4">
        <v>488.82</v>
      </c>
      <c r="E28" s="1" t="s">
        <v>77</v>
      </c>
      <c r="F28" s="5">
        <v>-0.23529411764705876</v>
      </c>
      <c r="G28" s="4">
        <v>439.89</v>
      </c>
      <c r="H28" s="1" t="s">
        <v>43</v>
      </c>
      <c r="I28" s="5">
        <v>-0.07455803228285929</v>
      </c>
      <c r="J28" s="4">
        <v>423.29</v>
      </c>
      <c r="K28" s="1" t="s">
        <v>53</v>
      </c>
      <c r="L28" s="5">
        <v>0.38243468593663144</v>
      </c>
      <c r="M28" s="4">
        <v>489.8</v>
      </c>
      <c r="N28" s="1" t="s">
        <v>38</v>
      </c>
      <c r="O28" s="1"/>
      <c r="P28" s="5">
        <v>0.37531677648251405</v>
      </c>
      <c r="Q28" s="4">
        <v>832.5</v>
      </c>
      <c r="R28" s="1" t="s">
        <v>32</v>
      </c>
      <c r="S28" s="1"/>
      <c r="T28" s="5">
        <v>-0.24337266974516858</v>
      </c>
      <c r="U28" s="4">
        <v>1161.61</v>
      </c>
      <c r="V28" s="1" t="s">
        <v>41</v>
      </c>
      <c r="W28" s="5">
        <v>-0.22099767981438512</v>
      </c>
      <c r="X28" s="4">
        <v>960.23</v>
      </c>
      <c r="Y28" s="1" t="s">
        <v>32</v>
      </c>
      <c r="Z28" s="34">
        <f t="shared" si="0"/>
        <v>-0.00014978471069515553</v>
      </c>
      <c r="AA28" s="5">
        <v>-0.1611610954226046</v>
      </c>
      <c r="AB28" s="5">
        <v>-0.16101131071190944</v>
      </c>
      <c r="AC28" s="4">
        <v>1925.3</v>
      </c>
      <c r="AD28" s="1" t="s">
        <v>33</v>
      </c>
      <c r="AE28" s="5">
        <v>-0.016961651917403953</v>
      </c>
      <c r="AF28" s="4">
        <v>1181.98</v>
      </c>
      <c r="AG28" s="1" t="s">
        <v>41</v>
      </c>
      <c r="AH28" s="5">
        <v>-0.09429477020602228</v>
      </c>
      <c r="AI28" s="4">
        <v>1193.99</v>
      </c>
      <c r="AJ28" s="1" t="s">
        <v>37</v>
      </c>
      <c r="AK28" s="5">
        <v>0.583885772565018</v>
      </c>
      <c r="AL28" s="4">
        <v>1504.16</v>
      </c>
    </row>
    <row r="29" spans="1:38" ht="12.75">
      <c r="A29" s="1">
        <v>12</v>
      </c>
      <c r="B29" s="1" t="s">
        <v>43</v>
      </c>
      <c r="C29" s="5">
        <v>0.0016406890894173909</v>
      </c>
      <c r="D29" s="4">
        <v>450.06</v>
      </c>
      <c r="E29" s="1" t="s">
        <v>41</v>
      </c>
      <c r="F29" s="5">
        <v>-0.1533258173618941</v>
      </c>
      <c r="G29" s="4">
        <v>419.32</v>
      </c>
      <c r="H29" s="1" t="s">
        <v>39</v>
      </c>
      <c r="I29" s="5">
        <v>-0.0010224948875254825</v>
      </c>
      <c r="J29" s="4">
        <v>376.71</v>
      </c>
      <c r="K29" s="1" t="s">
        <v>42</v>
      </c>
      <c r="L29" s="5">
        <v>0.3419037199124726</v>
      </c>
      <c r="M29" s="4">
        <v>454.34</v>
      </c>
      <c r="N29" s="1" t="s">
        <v>41</v>
      </c>
      <c r="O29" s="1"/>
      <c r="P29" s="5">
        <v>0.18892508143322484</v>
      </c>
      <c r="Q29" s="4">
        <v>775.01</v>
      </c>
      <c r="R29" s="1" t="s">
        <v>46</v>
      </c>
      <c r="S29" s="1"/>
      <c r="T29" s="5">
        <v>1.5329411764705885</v>
      </c>
      <c r="U29" s="4">
        <v>1017.69</v>
      </c>
      <c r="V29" s="1" t="s">
        <v>46</v>
      </c>
      <c r="W29" s="5">
        <v>-0.09939619136089184</v>
      </c>
      <c r="X29" s="4">
        <v>916.76</v>
      </c>
      <c r="Y29" s="1" t="s">
        <v>19</v>
      </c>
      <c r="Z29" s="34">
        <f t="shared" si="0"/>
        <v>-0.01772154952817817</v>
      </c>
      <c r="AA29" s="5">
        <v>-0.16101131071190944</v>
      </c>
      <c r="AB29" s="5">
        <v>-0.14328976118373127</v>
      </c>
      <c r="AC29" s="4">
        <v>8686.85</v>
      </c>
      <c r="AD29" s="1" t="s">
        <v>30</v>
      </c>
      <c r="AE29" s="5">
        <v>0.11377777777777776</v>
      </c>
      <c r="AF29" s="4">
        <v>1081.8</v>
      </c>
      <c r="AG29" s="1" t="s">
        <v>44</v>
      </c>
      <c r="AH29" s="5">
        <v>0.30315789473684207</v>
      </c>
      <c r="AI29" s="4">
        <v>1163.99</v>
      </c>
      <c r="AJ29" s="1" t="s">
        <v>38</v>
      </c>
      <c r="AK29" s="5">
        <v>0.3437427443696308</v>
      </c>
      <c r="AL29" s="4">
        <v>1499.3</v>
      </c>
    </row>
    <row r="30" spans="1:38" ht="12.75">
      <c r="A30" s="1">
        <v>13</v>
      </c>
      <c r="B30" s="1" t="s">
        <v>39</v>
      </c>
      <c r="C30" s="5">
        <v>0.19586374695863729</v>
      </c>
      <c r="D30" s="4">
        <v>379.22</v>
      </c>
      <c r="E30" s="1" t="s">
        <v>49</v>
      </c>
      <c r="F30" s="5">
        <v>0.04402515723270417</v>
      </c>
      <c r="G30" s="4">
        <v>404.62</v>
      </c>
      <c r="H30" s="1" t="s">
        <v>53</v>
      </c>
      <c r="I30" s="5">
        <v>0.23388203017832643</v>
      </c>
      <c r="J30" s="4">
        <v>373.52</v>
      </c>
      <c r="K30" s="1" t="s">
        <v>77</v>
      </c>
      <c r="L30" s="5">
        <v>-0.16603773584905657</v>
      </c>
      <c r="M30" s="4">
        <v>439.89</v>
      </c>
      <c r="N30" s="1" t="s">
        <v>42</v>
      </c>
      <c r="O30" s="1"/>
      <c r="P30" s="5">
        <v>0.5996738687321646</v>
      </c>
      <c r="Q30" s="4">
        <v>701.71</v>
      </c>
      <c r="R30" s="1" t="s">
        <v>37</v>
      </c>
      <c r="S30" s="1"/>
      <c r="T30" s="5">
        <v>1.2160493827160495</v>
      </c>
      <c r="U30" s="4">
        <v>988.91</v>
      </c>
      <c r="V30" s="1" t="s">
        <v>30</v>
      </c>
      <c r="W30" s="5">
        <v>-0.42305813385442115</v>
      </c>
      <c r="X30" s="4">
        <v>900.86</v>
      </c>
      <c r="Y30" s="1" t="s">
        <v>38</v>
      </c>
      <c r="Z30" s="34">
        <f t="shared" si="0"/>
        <v>-0.007881495649483261</v>
      </c>
      <c r="AA30" s="6">
        <v>-0.14950166112956798</v>
      </c>
      <c r="AB30" s="5">
        <v>-0.14162016548008471</v>
      </c>
      <c r="AC30" s="4">
        <v>627.75</v>
      </c>
      <c r="AD30" s="1" t="s">
        <v>36</v>
      </c>
      <c r="AE30" s="5">
        <v>0.038295835327908145</v>
      </c>
      <c r="AF30" s="4">
        <v>967.7</v>
      </c>
      <c r="AG30" s="1" t="s">
        <v>38</v>
      </c>
      <c r="AH30" s="5">
        <v>0.4479744494873088</v>
      </c>
      <c r="AI30" s="4">
        <v>1145.12</v>
      </c>
      <c r="AJ30" s="1" t="s">
        <v>39</v>
      </c>
      <c r="AK30" s="5">
        <v>1.4929078014184398</v>
      </c>
      <c r="AL30" s="4">
        <v>1484.45</v>
      </c>
    </row>
    <row r="31" spans="1:38" ht="12.75">
      <c r="A31" s="1">
        <v>14</v>
      </c>
      <c r="B31" s="1" t="s">
        <v>42</v>
      </c>
      <c r="C31" s="5">
        <v>0.7397910731244064</v>
      </c>
      <c r="D31" s="4">
        <v>376.79</v>
      </c>
      <c r="E31" s="1" t="s">
        <v>39</v>
      </c>
      <c r="F31" s="5">
        <v>-0.0050864699898270915</v>
      </c>
      <c r="G31" s="4">
        <v>377.34</v>
      </c>
      <c r="H31" s="1" t="s">
        <v>41</v>
      </c>
      <c r="I31" s="5">
        <v>-0.10652463382157129</v>
      </c>
      <c r="J31" s="4">
        <v>367.26</v>
      </c>
      <c r="K31" s="1" t="s">
        <v>39</v>
      </c>
      <c r="L31" s="5">
        <v>0.1494370522006141</v>
      </c>
      <c r="M31" s="4">
        <v>433.21</v>
      </c>
      <c r="N31" s="1" t="s">
        <v>43</v>
      </c>
      <c r="O31" s="1"/>
      <c r="P31" s="5">
        <v>0.653184165232358</v>
      </c>
      <c r="Q31" s="4">
        <v>640.8</v>
      </c>
      <c r="R31" s="1" t="s">
        <v>42</v>
      </c>
      <c r="S31" s="1"/>
      <c r="T31" s="5">
        <v>0.4141182466870541</v>
      </c>
      <c r="U31" s="4">
        <v>972.05</v>
      </c>
      <c r="V31" s="1" t="s">
        <v>36</v>
      </c>
      <c r="W31" s="5">
        <v>-0.2858487605898965</v>
      </c>
      <c r="X31" s="4">
        <v>894.95</v>
      </c>
      <c r="Y31" s="1" t="s">
        <v>65</v>
      </c>
      <c r="Z31" s="34">
        <f t="shared" si="0"/>
        <v>-0.0021259680802830916</v>
      </c>
      <c r="AA31" s="5">
        <v>-0.14328976118373127</v>
      </c>
      <c r="AB31" s="5">
        <v>-0.14116379310344818</v>
      </c>
      <c r="AC31" s="4">
        <v>122.34</v>
      </c>
      <c r="AD31" s="1" t="s">
        <v>44</v>
      </c>
      <c r="AE31" s="5">
        <v>-0.2601246105919004</v>
      </c>
      <c r="AF31" s="4">
        <v>939.97</v>
      </c>
      <c r="AG31" s="1" t="s">
        <v>40</v>
      </c>
      <c r="AH31" s="5">
        <v>0.23430135320054712</v>
      </c>
      <c r="AI31" s="4">
        <v>1065.51</v>
      </c>
      <c r="AJ31" s="1" t="s">
        <v>40</v>
      </c>
      <c r="AK31" s="5">
        <v>0.3222468588322249</v>
      </c>
      <c r="AL31" s="4">
        <v>1426.05</v>
      </c>
    </row>
    <row r="32" spans="1:38" ht="12.75">
      <c r="A32" s="1">
        <v>15</v>
      </c>
      <c r="B32" s="1" t="s">
        <v>53</v>
      </c>
      <c r="C32" s="5">
        <v>0.45197464651389585</v>
      </c>
      <c r="D32" s="4">
        <v>347.45</v>
      </c>
      <c r="E32" s="1" t="s">
        <v>58</v>
      </c>
      <c r="F32" s="5">
        <v>2.9837398373983737</v>
      </c>
      <c r="G32" s="4">
        <v>338.61</v>
      </c>
      <c r="H32" s="1" t="s">
        <v>42</v>
      </c>
      <c r="I32" s="5">
        <v>0.07339988256018781</v>
      </c>
      <c r="J32" s="4">
        <v>349.49</v>
      </c>
      <c r="K32" s="1" t="s">
        <v>48</v>
      </c>
      <c r="L32" s="5">
        <v>1.049624060150376</v>
      </c>
      <c r="M32" s="4">
        <v>432.73</v>
      </c>
      <c r="N32" s="1" t="s">
        <v>39</v>
      </c>
      <c r="O32" s="1"/>
      <c r="P32" s="5">
        <v>0.47016918967052534</v>
      </c>
      <c r="Q32" s="4">
        <v>636.64</v>
      </c>
      <c r="R32" s="1" t="s">
        <v>43</v>
      </c>
      <c r="S32" s="1"/>
      <c r="T32" s="5">
        <v>0.5351379489849035</v>
      </c>
      <c r="U32" s="4">
        <v>968.72</v>
      </c>
      <c r="V32" s="1" t="s">
        <v>38</v>
      </c>
      <c r="W32" s="5">
        <v>-0.07080278920078653</v>
      </c>
      <c r="X32" s="4">
        <v>760.52</v>
      </c>
      <c r="Y32" s="1" t="s">
        <v>51</v>
      </c>
      <c r="Z32" s="34">
        <f t="shared" si="0"/>
        <v>-0.0035313776864895896</v>
      </c>
      <c r="AA32" s="5">
        <v>-0.14162016548008471</v>
      </c>
      <c r="AB32" s="5">
        <v>-0.13808878779359512</v>
      </c>
      <c r="AC32" s="4">
        <v>481.23</v>
      </c>
      <c r="AD32" s="1" t="s">
        <v>48</v>
      </c>
      <c r="AE32" s="5">
        <v>0.2805486284289278</v>
      </c>
      <c r="AF32" s="4">
        <v>908.4</v>
      </c>
      <c r="AG32" s="1" t="s">
        <v>43</v>
      </c>
      <c r="AH32" s="5">
        <v>0.27515243902439046</v>
      </c>
      <c r="AI32" s="4">
        <v>999.38</v>
      </c>
      <c r="AJ32" s="1" t="s">
        <v>41</v>
      </c>
      <c r="AK32" s="5">
        <v>0.18810148731408582</v>
      </c>
      <c r="AL32" s="4">
        <v>1383.25</v>
      </c>
    </row>
    <row r="33" spans="1:38" ht="12.75">
      <c r="A33" s="1">
        <v>1</v>
      </c>
      <c r="B33" s="1" t="s">
        <v>29</v>
      </c>
      <c r="C33" s="5">
        <v>1.8710247349823321</v>
      </c>
      <c r="D33" s="4">
        <v>319.68</v>
      </c>
      <c r="E33" s="1" t="s">
        <v>42</v>
      </c>
      <c r="F33" s="5">
        <v>-0.07041484716157198</v>
      </c>
      <c r="G33" s="4">
        <v>338.02</v>
      </c>
      <c r="H33" s="1" t="s">
        <v>49</v>
      </c>
      <c r="I33" s="5">
        <v>-0.13453815261044166</v>
      </c>
      <c r="J33" s="4">
        <v>346.37</v>
      </c>
      <c r="K33" s="1" t="s">
        <v>43</v>
      </c>
      <c r="L33" s="5">
        <v>-0.03488372093023262</v>
      </c>
      <c r="M33" s="4">
        <v>396.52</v>
      </c>
      <c r="N33" s="1" t="s">
        <v>48</v>
      </c>
      <c r="O33" s="1"/>
      <c r="P33" s="5">
        <v>0.292736610418195</v>
      </c>
      <c r="Q33" s="4">
        <v>551.73</v>
      </c>
      <c r="R33" s="1" t="s">
        <v>45</v>
      </c>
      <c r="S33" s="1"/>
      <c r="T33" s="5">
        <v>0.8691553185410914</v>
      </c>
      <c r="U33" s="4">
        <v>960.03</v>
      </c>
      <c r="V33" s="1" t="s">
        <v>39</v>
      </c>
      <c r="W33" s="5">
        <v>-0.011307767944936153</v>
      </c>
      <c r="X33" s="4">
        <v>756.33</v>
      </c>
      <c r="Y33" s="1" t="s">
        <v>41</v>
      </c>
      <c r="Z33" s="34">
        <f t="shared" si="0"/>
        <v>-0.006390896603075791</v>
      </c>
      <c r="AA33" s="5">
        <v>-0.14116379310344818</v>
      </c>
      <c r="AB33" s="5">
        <v>-0.13477289650037239</v>
      </c>
      <c r="AC33" s="4">
        <v>805.05</v>
      </c>
      <c r="AD33" s="1" t="s">
        <v>40</v>
      </c>
      <c r="AE33" s="5">
        <v>0.1532526740312119</v>
      </c>
      <c r="AF33" s="4">
        <v>874.16</v>
      </c>
      <c r="AG33" s="1" t="s">
        <v>46</v>
      </c>
      <c r="AH33" s="5">
        <v>-0.2670396744659207</v>
      </c>
      <c r="AI33" s="4">
        <v>978.98</v>
      </c>
      <c r="AJ33" s="1" t="s">
        <v>42</v>
      </c>
      <c r="AK33" s="5">
        <v>0.4065495207667731</v>
      </c>
      <c r="AL33" s="4">
        <v>1326.97</v>
      </c>
    </row>
    <row r="34" spans="1:38" ht="12.75">
      <c r="A34" s="1">
        <v>2</v>
      </c>
      <c r="B34" s="1" t="s">
        <v>59</v>
      </c>
      <c r="C34" s="5">
        <v>1.4965986394557826</v>
      </c>
      <c r="D34" s="4">
        <v>316.5</v>
      </c>
      <c r="E34" s="1" t="s">
        <v>53</v>
      </c>
      <c r="F34" s="5">
        <v>-0.0208193418401611</v>
      </c>
      <c r="G34" s="4">
        <v>322.49</v>
      </c>
      <c r="H34" s="1" t="s">
        <v>45</v>
      </c>
      <c r="I34" s="5">
        <v>-0.16244725738396637</v>
      </c>
      <c r="J34" s="4">
        <v>306.1</v>
      </c>
      <c r="K34" s="1" t="s">
        <v>45</v>
      </c>
      <c r="L34" s="5">
        <v>0.3326736236056138</v>
      </c>
      <c r="M34" s="4">
        <v>382.62</v>
      </c>
      <c r="N34" s="1" t="s">
        <v>56</v>
      </c>
      <c r="O34" s="1"/>
      <c r="P34" s="5">
        <v>1.737704918032787</v>
      </c>
      <c r="Q34" s="4">
        <v>547.85</v>
      </c>
      <c r="R34" s="1" t="s">
        <v>51</v>
      </c>
      <c r="S34" s="1"/>
      <c r="T34" s="5">
        <v>0.5925218166762212</v>
      </c>
      <c r="U34" s="4">
        <v>847.59</v>
      </c>
      <c r="V34" s="1" t="s">
        <v>43</v>
      </c>
      <c r="W34" s="5">
        <v>-0.22143099355713802</v>
      </c>
      <c r="X34" s="4">
        <v>737.71</v>
      </c>
      <c r="Y34" s="1" t="s">
        <v>74</v>
      </c>
      <c r="Z34" s="34">
        <f t="shared" si="0"/>
        <v>-0.017399132621181423</v>
      </c>
      <c r="AA34" s="5">
        <v>-0.13808878779359512</v>
      </c>
      <c r="AB34" s="5">
        <v>-0.1206896551724137</v>
      </c>
      <c r="AC34" s="4">
        <v>87.03</v>
      </c>
      <c r="AD34" s="1" t="s">
        <v>42</v>
      </c>
      <c r="AE34" s="5">
        <v>0.022138013562026382</v>
      </c>
      <c r="AF34" s="4">
        <v>823.22</v>
      </c>
      <c r="AG34" s="1" t="s">
        <v>42</v>
      </c>
      <c r="AH34" s="5">
        <v>0.22146341463414632</v>
      </c>
      <c r="AI34" s="4">
        <v>968.24</v>
      </c>
      <c r="AJ34" s="1" t="s">
        <v>43</v>
      </c>
      <c r="AK34" s="5">
        <v>0.3496712492528391</v>
      </c>
      <c r="AL34" s="4">
        <v>1308.39</v>
      </c>
    </row>
    <row r="35" spans="1:38" ht="12.75">
      <c r="A35" s="1">
        <v>3</v>
      </c>
      <c r="B35" s="1" t="s">
        <v>49</v>
      </c>
      <c r="C35" s="5">
        <v>1.1390134529147984</v>
      </c>
      <c r="D35" s="4">
        <v>281.63</v>
      </c>
      <c r="E35" s="1" t="s">
        <v>29</v>
      </c>
      <c r="F35" s="5">
        <v>-0.07507692307692304</v>
      </c>
      <c r="G35" s="4">
        <v>291.45</v>
      </c>
      <c r="H35" s="1" t="s">
        <v>51</v>
      </c>
      <c r="I35" s="5">
        <v>0.15422668412629137</v>
      </c>
      <c r="J35" s="4">
        <v>289.79</v>
      </c>
      <c r="K35" s="1" t="s">
        <v>51</v>
      </c>
      <c r="L35" s="5">
        <v>0.23301399218454555</v>
      </c>
      <c r="M35" s="4">
        <v>344.83</v>
      </c>
      <c r="N35" s="1" t="s">
        <v>51</v>
      </c>
      <c r="O35" s="1"/>
      <c r="P35" s="5">
        <v>0.6049685631038186</v>
      </c>
      <c r="Q35" s="4">
        <v>539.94</v>
      </c>
      <c r="R35" s="1" t="s">
        <v>38</v>
      </c>
      <c r="S35" s="1"/>
      <c r="T35" s="5">
        <v>0.0305878017320802</v>
      </c>
      <c r="U35" s="4">
        <v>841.03</v>
      </c>
      <c r="V35" s="1" t="s">
        <v>42</v>
      </c>
      <c r="W35" s="5">
        <v>-0.22310326184898177</v>
      </c>
      <c r="X35" s="4">
        <v>735.99</v>
      </c>
      <c r="Y35" s="1" t="s">
        <v>49</v>
      </c>
      <c r="Z35" s="34">
        <f t="shared" si="0"/>
        <v>-0.017363989617781295</v>
      </c>
      <c r="AA35" s="5">
        <v>-0.13477289650037239</v>
      </c>
      <c r="AB35" s="5">
        <v>-0.11740890688259109</v>
      </c>
      <c r="AC35" s="4">
        <v>309.88</v>
      </c>
      <c r="AD35" s="1" t="s">
        <v>38</v>
      </c>
      <c r="AE35" s="5">
        <v>0.3335574983187626</v>
      </c>
      <c r="AF35" s="4">
        <v>814.84</v>
      </c>
      <c r="AG35" s="1" t="s">
        <v>37</v>
      </c>
      <c r="AH35" s="5">
        <v>-0.313855843247026</v>
      </c>
      <c r="AI35" s="4">
        <v>958.4</v>
      </c>
      <c r="AJ35" s="1" t="s">
        <v>44</v>
      </c>
      <c r="AK35" s="5">
        <v>0.13731825525040398</v>
      </c>
      <c r="AL35" s="4">
        <v>1271.38</v>
      </c>
    </row>
    <row r="36" spans="1:38" ht="12.75">
      <c r="A36" s="1">
        <v>4</v>
      </c>
      <c r="B36" s="1" t="s">
        <v>51</v>
      </c>
      <c r="C36" s="5">
        <v>0.46293357515302636</v>
      </c>
      <c r="D36" s="4">
        <v>255.62</v>
      </c>
      <c r="E36" s="1" t="s">
        <v>59</v>
      </c>
      <c r="F36" s="5">
        <v>-0.1066076294277929</v>
      </c>
      <c r="G36" s="4">
        <v>279.47</v>
      </c>
      <c r="H36" s="1" t="s">
        <v>58</v>
      </c>
      <c r="I36" s="5">
        <v>-0.3510204081632653</v>
      </c>
      <c r="J36" s="4">
        <v>251.31</v>
      </c>
      <c r="K36" s="1" t="s">
        <v>40</v>
      </c>
      <c r="L36" s="5">
        <v>0.5476870359794404</v>
      </c>
      <c r="M36" s="4">
        <v>336.56</v>
      </c>
      <c r="N36" s="1" t="s">
        <v>59</v>
      </c>
      <c r="O36" s="1"/>
      <c r="P36" s="5">
        <v>1.0344427244582048</v>
      </c>
      <c r="Q36" s="4">
        <v>534.6</v>
      </c>
      <c r="R36" s="1" t="s">
        <v>39</v>
      </c>
      <c r="S36" s="1"/>
      <c r="T36" s="5">
        <v>0.23198061780738954</v>
      </c>
      <c r="U36" s="4">
        <v>774.76</v>
      </c>
      <c r="V36" s="1" t="s">
        <v>40</v>
      </c>
      <c r="W36" s="5">
        <v>-0.010874111250522733</v>
      </c>
      <c r="X36" s="4">
        <v>655.6</v>
      </c>
      <c r="Y36" s="1" t="s">
        <v>55</v>
      </c>
      <c r="Z36" s="34">
        <f t="shared" si="0"/>
        <v>-0.01871823315055987</v>
      </c>
      <c r="AA36" s="5">
        <v>-0.1206896551724137</v>
      </c>
      <c r="AB36" s="5">
        <v>-0.10197142202185383</v>
      </c>
      <c r="AC36" s="4">
        <v>398.62</v>
      </c>
      <c r="AD36" s="1" t="s">
        <v>43</v>
      </c>
      <c r="AE36" s="5">
        <v>0.2627526467757457</v>
      </c>
      <c r="AF36" s="4">
        <v>804.52</v>
      </c>
      <c r="AG36" s="1" t="s">
        <v>45</v>
      </c>
      <c r="AH36" s="5">
        <v>0.43368336566115984</v>
      </c>
      <c r="AI36" s="4">
        <v>951</v>
      </c>
      <c r="AJ36" s="1" t="s">
        <v>45</v>
      </c>
      <c r="AK36" s="5">
        <v>0.22253324002799157</v>
      </c>
      <c r="AL36" s="4">
        <v>1133.89</v>
      </c>
    </row>
    <row r="37" spans="1:38" ht="12.75">
      <c r="A37" s="1">
        <v>5</v>
      </c>
      <c r="B37" s="1" t="s">
        <v>56</v>
      </c>
      <c r="C37" s="5">
        <v>0.3875598086124403</v>
      </c>
      <c r="D37" s="4">
        <v>228.24</v>
      </c>
      <c r="E37" s="1" t="s">
        <v>51</v>
      </c>
      <c r="F37" s="5">
        <v>0.06508600650860075</v>
      </c>
      <c r="G37" s="4">
        <v>261.36</v>
      </c>
      <c r="H37" s="1" t="s">
        <v>40</v>
      </c>
      <c r="I37" s="5">
        <v>0.2126038781163433</v>
      </c>
      <c r="J37" s="4">
        <v>225.7</v>
      </c>
      <c r="K37" s="1" t="s">
        <v>49</v>
      </c>
      <c r="L37" s="5">
        <v>-0.05568445475638051</v>
      </c>
      <c r="M37" s="4">
        <v>319.61</v>
      </c>
      <c r="N37" s="1" t="s">
        <v>49</v>
      </c>
      <c r="O37" s="1"/>
      <c r="P37" s="5">
        <v>0.737100737100737</v>
      </c>
      <c r="Q37" s="4">
        <v>531.25</v>
      </c>
      <c r="R37" s="1" t="s">
        <v>40</v>
      </c>
      <c r="S37" s="1"/>
      <c r="T37" s="5">
        <v>0.3184449958643507</v>
      </c>
      <c r="U37" s="4">
        <v>675.81</v>
      </c>
      <c r="V37" s="1" t="s">
        <v>51</v>
      </c>
      <c r="W37" s="5">
        <v>-0.21749130034798614</v>
      </c>
      <c r="X37" s="4">
        <v>650.89</v>
      </c>
      <c r="Y37" s="1" t="s">
        <v>43</v>
      </c>
      <c r="Z37" s="34">
        <f t="shared" si="0"/>
        <v>-0.02246117169095352</v>
      </c>
      <c r="AA37" s="5">
        <v>-0.11740890688259109</v>
      </c>
      <c r="AB37" s="5">
        <v>-0.09494773519163757</v>
      </c>
      <c r="AC37" s="4">
        <v>656.98</v>
      </c>
      <c r="AD37" s="1" t="s">
        <v>39</v>
      </c>
      <c r="AE37" s="5">
        <v>0.02706692913385833</v>
      </c>
      <c r="AF37" s="4">
        <v>760.5</v>
      </c>
      <c r="AG37" s="1" t="s">
        <v>47</v>
      </c>
      <c r="AH37" s="5">
        <v>0.2576138586197263</v>
      </c>
      <c r="AI37" s="4">
        <v>727.25</v>
      </c>
      <c r="AJ37" s="1" t="s">
        <v>46</v>
      </c>
      <c r="AK37" s="5">
        <v>0.11242192921582239</v>
      </c>
      <c r="AL37" s="4">
        <v>1088.95</v>
      </c>
    </row>
    <row r="38" spans="1:38" ht="12.75">
      <c r="A38" s="1">
        <v>6</v>
      </c>
      <c r="B38" s="1" t="s">
        <v>40</v>
      </c>
      <c r="C38" s="5">
        <v>0.5859459459459457</v>
      </c>
      <c r="D38" s="4">
        <v>205.78</v>
      </c>
      <c r="E38" s="1" t="s">
        <v>56</v>
      </c>
      <c r="F38" s="5">
        <v>0.022413793103448265</v>
      </c>
      <c r="G38" s="4">
        <v>230.21</v>
      </c>
      <c r="H38" s="1" t="s">
        <v>46</v>
      </c>
      <c r="I38" s="5">
        <v>0.055421686746987886</v>
      </c>
      <c r="J38" s="4">
        <v>221.75</v>
      </c>
      <c r="K38" s="1" t="s">
        <v>29</v>
      </c>
      <c r="L38" s="5">
        <v>0.5211902614968438</v>
      </c>
      <c r="M38" s="4">
        <v>313.73</v>
      </c>
      <c r="N38" s="1" t="s">
        <v>40</v>
      </c>
      <c r="O38" s="1"/>
      <c r="P38" s="5">
        <v>0.3383763837638376</v>
      </c>
      <c r="Q38" s="4">
        <v>524.57</v>
      </c>
      <c r="R38" s="1" t="s">
        <v>59</v>
      </c>
      <c r="S38" s="1"/>
      <c r="T38" s="5">
        <v>0.2678333650370932</v>
      </c>
      <c r="U38" s="4">
        <v>673.59</v>
      </c>
      <c r="V38" s="1" t="s">
        <v>48</v>
      </c>
      <c r="W38" s="5">
        <v>-0.09265010351966863</v>
      </c>
      <c r="X38" s="4">
        <v>533.4</v>
      </c>
      <c r="Y38" s="1" t="s">
        <v>21</v>
      </c>
      <c r="Z38" s="34">
        <f t="shared" si="0"/>
        <v>-0.012862511130764753</v>
      </c>
      <c r="AA38" s="5">
        <v>-0.10197142202185383</v>
      </c>
      <c r="AB38" s="5">
        <v>-0.08910891089108908</v>
      </c>
      <c r="AC38" s="4">
        <v>8797.78</v>
      </c>
      <c r="AD38" s="1" t="s">
        <v>45</v>
      </c>
      <c r="AE38" s="5">
        <v>0.06511362826814837</v>
      </c>
      <c r="AF38" s="4">
        <v>680.61</v>
      </c>
      <c r="AG38" s="1" t="s">
        <v>39</v>
      </c>
      <c r="AH38" s="5">
        <v>-0.18926689027311927</v>
      </c>
      <c r="AI38" s="4">
        <v>606.73</v>
      </c>
      <c r="AJ38" s="1" t="s">
        <v>47</v>
      </c>
      <c r="AK38" s="5">
        <v>0.4152410575427683</v>
      </c>
      <c r="AL38" s="4">
        <v>1001.56</v>
      </c>
    </row>
    <row r="39" spans="1:38" ht="12.75">
      <c r="A39" s="1">
        <v>7</v>
      </c>
      <c r="B39" s="1" t="s">
        <v>46</v>
      </c>
      <c r="C39" s="5">
        <v>0.07645259938837912</v>
      </c>
      <c r="D39" s="4">
        <v>184.26</v>
      </c>
      <c r="E39" s="1" t="s">
        <v>46</v>
      </c>
      <c r="F39" s="5">
        <v>0.1789772727272727</v>
      </c>
      <c r="G39" s="4">
        <v>213.83</v>
      </c>
      <c r="H39" s="1" t="s">
        <v>48</v>
      </c>
      <c r="I39" s="5">
        <v>0.2476547842401502</v>
      </c>
      <c r="J39" s="4">
        <v>217.09</v>
      </c>
      <c r="K39" s="1" t="s">
        <v>59</v>
      </c>
      <c r="L39" s="5">
        <v>0.34233766233766216</v>
      </c>
      <c r="M39" s="4">
        <v>265.55</v>
      </c>
      <c r="N39" s="1" t="s">
        <v>45</v>
      </c>
      <c r="O39" s="1"/>
      <c r="P39" s="5">
        <v>0.41771297421358144</v>
      </c>
      <c r="Q39" s="4">
        <v>524.54</v>
      </c>
      <c r="R39" s="1" t="s">
        <v>48</v>
      </c>
      <c r="S39" s="1"/>
      <c r="T39" s="5">
        <v>0.09648127128263329</v>
      </c>
      <c r="U39" s="4">
        <v>596.8</v>
      </c>
      <c r="V39" s="1" t="s">
        <v>54</v>
      </c>
      <c r="W39" s="5">
        <v>-0.386513729579423</v>
      </c>
      <c r="X39" s="4">
        <v>528.31</v>
      </c>
      <c r="Y39" s="1" t="s">
        <v>34</v>
      </c>
      <c r="Z39" s="34">
        <f t="shared" si="0"/>
        <v>-0.0106617771639973</v>
      </c>
      <c r="AA39" s="5">
        <v>-0.09494773519163757</v>
      </c>
      <c r="AB39" s="5">
        <v>-0.08428595802764027</v>
      </c>
      <c r="AC39" s="4">
        <v>1818.85</v>
      </c>
      <c r="AD39" s="1" t="s">
        <v>47</v>
      </c>
      <c r="AE39" s="5">
        <v>-0.025326797385620936</v>
      </c>
      <c r="AF39" s="4">
        <v>592</v>
      </c>
      <c r="AG39" s="1" t="s">
        <v>48</v>
      </c>
      <c r="AH39" s="5">
        <v>-0.3505355404089582</v>
      </c>
      <c r="AI39" s="4">
        <v>598.61</v>
      </c>
      <c r="AJ39" s="1" t="s">
        <v>48</v>
      </c>
      <c r="AK39" s="5">
        <v>0.3493253373313343</v>
      </c>
      <c r="AL39" s="4">
        <v>796.08</v>
      </c>
    </row>
    <row r="40" spans="1:38" ht="12.75">
      <c r="A40" s="1">
        <v>8</v>
      </c>
      <c r="B40" s="1" t="s">
        <v>55</v>
      </c>
      <c r="C40" s="5">
        <v>0.5809176425417548</v>
      </c>
      <c r="D40" s="4">
        <v>182.16</v>
      </c>
      <c r="E40" s="1" t="s">
        <v>40</v>
      </c>
      <c r="F40" s="5">
        <v>-0.015678254942058545</v>
      </c>
      <c r="G40" s="4">
        <v>194.5</v>
      </c>
      <c r="H40" s="1" t="s">
        <v>29</v>
      </c>
      <c r="I40" s="5">
        <v>-0.262142381902861</v>
      </c>
      <c r="J40" s="4">
        <v>210.83</v>
      </c>
      <c r="K40" s="1" t="s">
        <v>55</v>
      </c>
      <c r="L40" s="5">
        <v>0.2422604422604422</v>
      </c>
      <c r="M40" s="4">
        <v>250.74</v>
      </c>
      <c r="N40" s="1" t="s">
        <v>77</v>
      </c>
      <c r="O40" s="1"/>
      <c r="P40" s="5">
        <v>-0.0678733031674208</v>
      </c>
      <c r="Q40" s="4">
        <v>507.98</v>
      </c>
      <c r="R40" s="1" t="s">
        <v>47</v>
      </c>
      <c r="S40" s="1"/>
      <c r="T40" s="5">
        <v>0.531156381066507</v>
      </c>
      <c r="U40" s="4">
        <v>548.18</v>
      </c>
      <c r="V40" s="1" t="s">
        <v>53</v>
      </c>
      <c r="W40" s="5">
        <v>0.04156429156429153</v>
      </c>
      <c r="X40" s="4">
        <v>492.81</v>
      </c>
      <c r="Y40" s="1" t="s">
        <v>36</v>
      </c>
      <c r="Z40" s="34">
        <f t="shared" si="0"/>
        <v>-0.006947223720614626</v>
      </c>
      <c r="AA40" s="5">
        <v>-0.08910891089108908</v>
      </c>
      <c r="AB40" s="5">
        <v>-0.08216168717047445</v>
      </c>
      <c r="AC40" s="4">
        <v>918.05</v>
      </c>
      <c r="AD40" s="1" t="s">
        <v>53</v>
      </c>
      <c r="AE40" s="5">
        <v>0.34340437011060154</v>
      </c>
      <c r="AF40" s="4">
        <v>564.11</v>
      </c>
      <c r="AG40" s="1" t="s">
        <v>53</v>
      </c>
      <c r="AH40" s="5">
        <v>0.2160642570281126</v>
      </c>
      <c r="AI40" s="4">
        <v>558.22</v>
      </c>
      <c r="AJ40" s="1" t="s">
        <v>49</v>
      </c>
      <c r="AK40" s="5">
        <v>0.2783964365256124</v>
      </c>
      <c r="AL40" s="4">
        <v>691.48</v>
      </c>
    </row>
    <row r="41" spans="1:38" ht="12.75">
      <c r="A41" s="1">
        <v>9</v>
      </c>
      <c r="B41" s="1" t="s">
        <v>69</v>
      </c>
      <c r="C41" s="5">
        <v>1.4845360824742273</v>
      </c>
      <c r="D41" s="4">
        <v>178.08</v>
      </c>
      <c r="E41" s="1" t="s">
        <v>55</v>
      </c>
      <c r="F41" s="5">
        <v>0.0757741347905283</v>
      </c>
      <c r="G41" s="4">
        <v>188.37</v>
      </c>
      <c r="H41" s="1" t="s">
        <v>55</v>
      </c>
      <c r="I41" s="5">
        <v>0.14854949768596915</v>
      </c>
      <c r="J41" s="4">
        <v>208.49</v>
      </c>
      <c r="K41" s="1" t="s">
        <v>71</v>
      </c>
      <c r="L41" s="5">
        <v>1.0955882352941178</v>
      </c>
      <c r="M41" s="4">
        <v>249.52</v>
      </c>
      <c r="N41" s="1" t="s">
        <v>37</v>
      </c>
      <c r="O41" s="1"/>
      <c r="P41" s="5">
        <v>4.449541284403669</v>
      </c>
      <c r="Q41" s="4">
        <v>447.21</v>
      </c>
      <c r="R41" s="1" t="s">
        <v>56</v>
      </c>
      <c r="S41" s="1"/>
      <c r="T41" s="5">
        <v>-0.04856952761144384</v>
      </c>
      <c r="U41" s="4">
        <v>517.94</v>
      </c>
      <c r="V41" s="1" t="s">
        <v>55</v>
      </c>
      <c r="W41" s="5">
        <v>-0.011481229700128437</v>
      </c>
      <c r="X41" s="4">
        <v>486.86</v>
      </c>
      <c r="Y41" s="1" t="s">
        <v>16</v>
      </c>
      <c r="Z41" s="34">
        <f t="shared" si="0"/>
        <v>-0.02738708162314596</v>
      </c>
      <c r="AA41" s="5">
        <v>-0.08428595802764027</v>
      </c>
      <c r="AB41" s="5">
        <v>-0.056898876404494314</v>
      </c>
      <c r="AC41" s="4">
        <v>19216.34</v>
      </c>
      <c r="AD41" s="1" t="s">
        <v>50</v>
      </c>
      <c r="AE41" s="5">
        <v>0.24705593719332675</v>
      </c>
      <c r="AF41" s="4">
        <v>559.51</v>
      </c>
      <c r="AG41" s="1" t="s">
        <v>50</v>
      </c>
      <c r="AH41" s="5">
        <v>-0.12728703521542395</v>
      </c>
      <c r="AI41" s="4">
        <v>513.47</v>
      </c>
      <c r="AJ41" s="1" t="s">
        <v>50</v>
      </c>
      <c r="AK41" s="5">
        <v>0.23286744815148763</v>
      </c>
      <c r="AL41" s="4">
        <v>619.65</v>
      </c>
    </row>
    <row r="42" spans="1:38" ht="12.75">
      <c r="A42" s="1">
        <v>10</v>
      </c>
      <c r="B42" s="1" t="s">
        <v>48</v>
      </c>
      <c r="C42" s="5">
        <v>0.38243626062322944</v>
      </c>
      <c r="D42" s="4">
        <v>169.49</v>
      </c>
      <c r="E42" s="1" t="s">
        <v>48</v>
      </c>
      <c r="F42" s="5">
        <v>0.09221311475409832</v>
      </c>
      <c r="G42" s="4">
        <v>180.3</v>
      </c>
      <c r="H42" s="1" t="s">
        <v>59</v>
      </c>
      <c r="I42" s="5">
        <v>-0.26610751048417847</v>
      </c>
      <c r="J42" s="4">
        <v>201.26</v>
      </c>
      <c r="K42" s="1" t="s">
        <v>46</v>
      </c>
      <c r="L42" s="5">
        <v>0.013698630136986356</v>
      </c>
      <c r="M42" s="4">
        <v>213.67</v>
      </c>
      <c r="N42" s="1" t="s">
        <v>46</v>
      </c>
      <c r="O42" s="1"/>
      <c r="P42" s="5">
        <v>0.9144144144144144</v>
      </c>
      <c r="Q42" s="4">
        <v>401.66</v>
      </c>
      <c r="R42" s="1" t="s">
        <v>55</v>
      </c>
      <c r="S42" s="1"/>
      <c r="T42" s="5">
        <v>0.3787034626399377</v>
      </c>
      <c r="U42" s="4">
        <v>502.93</v>
      </c>
      <c r="V42" s="1" t="s">
        <v>58</v>
      </c>
      <c r="W42" s="5">
        <v>0.4070351758793971</v>
      </c>
      <c r="X42" s="4">
        <v>421.34</v>
      </c>
      <c r="Y42" s="1" t="s">
        <v>30</v>
      </c>
      <c r="Z42" s="34">
        <f t="shared" si="0"/>
        <v>-0.03474424432542789</v>
      </c>
      <c r="AA42" s="5">
        <v>-0.08216168717047445</v>
      </c>
      <c r="AB42" s="5">
        <v>-0.047417442845046565</v>
      </c>
      <c r="AC42" s="4">
        <v>836.33</v>
      </c>
      <c r="AD42" s="1" t="s">
        <v>54</v>
      </c>
      <c r="AE42" s="5">
        <v>0.3357086302454473</v>
      </c>
      <c r="AF42" s="4">
        <v>490.7</v>
      </c>
      <c r="AG42" s="1" t="s">
        <v>51</v>
      </c>
      <c r="AH42" s="5">
        <v>0.09568706118355075</v>
      </c>
      <c r="AI42" s="4">
        <v>512.47</v>
      </c>
      <c r="AJ42" s="1" t="s">
        <v>51</v>
      </c>
      <c r="AK42" s="5">
        <v>0.24114662342417725</v>
      </c>
      <c r="AL42" s="4">
        <v>616.18</v>
      </c>
    </row>
    <row r="43" spans="1:38" ht="12.75">
      <c r="A43" s="1">
        <v>11</v>
      </c>
      <c r="B43" s="1" t="s">
        <v>50</v>
      </c>
      <c r="C43" s="5">
        <v>0.06034482758620685</v>
      </c>
      <c r="D43" s="4">
        <v>169.41</v>
      </c>
      <c r="E43" s="1" t="s">
        <v>69</v>
      </c>
      <c r="F43" s="5">
        <v>-0.07883817427385897</v>
      </c>
      <c r="G43" s="4">
        <v>164</v>
      </c>
      <c r="H43" s="1" t="s">
        <v>47</v>
      </c>
      <c r="I43" s="5">
        <v>-0.034807831762146524</v>
      </c>
      <c r="J43" s="4">
        <v>142.7</v>
      </c>
      <c r="K43" s="1" t="s">
        <v>52</v>
      </c>
      <c r="L43" s="5">
        <v>0.4946871310507672</v>
      </c>
      <c r="M43" s="4">
        <v>205.52</v>
      </c>
      <c r="N43" s="1" t="s">
        <v>53</v>
      </c>
      <c r="O43" s="1"/>
      <c r="P43" s="5">
        <v>-0.21592279855247287</v>
      </c>
      <c r="Q43" s="4">
        <v>377.63</v>
      </c>
      <c r="R43" s="1" t="s">
        <v>49</v>
      </c>
      <c r="S43" s="1"/>
      <c r="T43" s="5">
        <v>-0.07637906647807646</v>
      </c>
      <c r="U43" s="4">
        <v>482.4</v>
      </c>
      <c r="V43" s="1" t="s">
        <v>57</v>
      </c>
      <c r="W43" s="5">
        <v>0.06325301204819267</v>
      </c>
      <c r="X43" s="4">
        <v>386.5</v>
      </c>
      <c r="Y43" s="1" t="s">
        <v>63</v>
      </c>
      <c r="Z43" s="34">
        <f t="shared" si="0"/>
        <v>-0.02347569581150244</v>
      </c>
      <c r="AA43" s="5">
        <v>-0.056898876404494314</v>
      </c>
      <c r="AB43" s="5">
        <v>-0.033423180592991875</v>
      </c>
      <c r="AC43" s="4">
        <v>88.71</v>
      </c>
      <c r="AD43" s="1" t="s">
        <v>51</v>
      </c>
      <c r="AE43" s="5">
        <v>0.03472304590202824</v>
      </c>
      <c r="AF43" s="4">
        <v>482.53</v>
      </c>
      <c r="AG43" s="1" t="s">
        <v>55</v>
      </c>
      <c r="AH43" s="5">
        <v>0.13129322669139531</v>
      </c>
      <c r="AI43" s="4">
        <v>468.61</v>
      </c>
      <c r="AJ43" s="1" t="s">
        <v>52</v>
      </c>
      <c r="AK43" s="5">
        <v>0.3790351831701124</v>
      </c>
      <c r="AL43" s="4">
        <v>570.29</v>
      </c>
    </row>
    <row r="44" spans="1:38" ht="12.75">
      <c r="A44" s="1">
        <v>12</v>
      </c>
      <c r="B44" s="1" t="s">
        <v>52</v>
      </c>
      <c r="C44" s="5">
        <v>0.22172619047619024</v>
      </c>
      <c r="D44" s="4">
        <v>154.52</v>
      </c>
      <c r="E44" s="1" t="s">
        <v>52</v>
      </c>
      <c r="F44" s="5">
        <v>-0.018270401948842885</v>
      </c>
      <c r="G44" s="4">
        <v>148.7</v>
      </c>
      <c r="H44" s="1" t="s">
        <v>52</v>
      </c>
      <c r="I44" s="5">
        <v>0.05086848635235741</v>
      </c>
      <c r="J44" s="4">
        <v>142.02</v>
      </c>
      <c r="K44" s="1" t="s">
        <v>56</v>
      </c>
      <c r="L44" s="5">
        <v>0.5730659025787965</v>
      </c>
      <c r="M44" s="4">
        <v>202.59</v>
      </c>
      <c r="N44" s="1" t="s">
        <v>55</v>
      </c>
      <c r="O44" s="1"/>
      <c r="P44" s="5">
        <v>0.5193829113924051</v>
      </c>
      <c r="Q44" s="4">
        <v>371.26</v>
      </c>
      <c r="R44" s="1" t="s">
        <v>54</v>
      </c>
      <c r="S44" s="1"/>
      <c r="T44" s="5">
        <v>0.9518317503392129</v>
      </c>
      <c r="U44" s="4">
        <v>475.09</v>
      </c>
      <c r="V44" s="1" t="s">
        <v>59</v>
      </c>
      <c r="W44" s="5">
        <v>-0.4351087771942985</v>
      </c>
      <c r="X44" s="4">
        <v>377.01</v>
      </c>
      <c r="Y44" s="1" t="s">
        <v>79</v>
      </c>
      <c r="Z44" s="34">
        <f t="shared" si="0"/>
        <v>-0.023845366689108305</v>
      </c>
      <c r="AA44" s="5">
        <v>-0.047417442845046565</v>
      </c>
      <c r="AB44" s="5">
        <v>-0.02357207615593826</v>
      </c>
      <c r="AC44" s="4">
        <v>31.68</v>
      </c>
      <c r="AD44" s="1" t="s">
        <v>52</v>
      </c>
      <c r="AE44" s="5">
        <v>0.07318718381112976</v>
      </c>
      <c r="AF44" s="4">
        <v>449.85</v>
      </c>
      <c r="AG44" s="1" t="s">
        <v>56</v>
      </c>
      <c r="AH44" s="5">
        <v>-0.19469835466179164</v>
      </c>
      <c r="AI44" s="4">
        <v>431.67</v>
      </c>
      <c r="AJ44" s="1" t="s">
        <v>53</v>
      </c>
      <c r="AK44" s="5">
        <v>0.2950792602377805</v>
      </c>
      <c r="AL44" s="4">
        <v>566.47</v>
      </c>
    </row>
    <row r="45" spans="1:38" ht="12.75">
      <c r="A45" s="1">
        <v>13</v>
      </c>
      <c r="B45" s="1" t="s">
        <v>47</v>
      </c>
      <c r="C45" s="5">
        <v>0.5352564102564101</v>
      </c>
      <c r="D45" s="4">
        <v>153.71</v>
      </c>
      <c r="E45" s="1" t="s">
        <v>47</v>
      </c>
      <c r="F45" s="5">
        <v>-0.04036186499652039</v>
      </c>
      <c r="G45" s="4">
        <v>147.92</v>
      </c>
      <c r="H45" s="1" t="s">
        <v>69</v>
      </c>
      <c r="I45" s="5">
        <v>-0.15540540540540537</v>
      </c>
      <c r="J45" s="4">
        <v>138.49</v>
      </c>
      <c r="K45" s="1" t="s">
        <v>58</v>
      </c>
      <c r="L45" s="5">
        <v>-0.19811320754716988</v>
      </c>
      <c r="M45" s="4">
        <v>198.37</v>
      </c>
      <c r="N45" s="1" t="s">
        <v>47</v>
      </c>
      <c r="O45" s="1"/>
      <c r="P45" s="5">
        <v>1.7701244813278008</v>
      </c>
      <c r="Q45" s="4">
        <v>358</v>
      </c>
      <c r="R45" s="1" t="s">
        <v>53</v>
      </c>
      <c r="S45" s="1"/>
      <c r="T45" s="5">
        <v>0.25230769230769234</v>
      </c>
      <c r="U45" s="4">
        <v>472.98</v>
      </c>
      <c r="V45" s="1" t="s">
        <v>47</v>
      </c>
      <c r="W45" s="5">
        <v>-0.3208765407943651</v>
      </c>
      <c r="X45" s="4">
        <v>372.28</v>
      </c>
      <c r="Y45" s="1" t="s">
        <v>20</v>
      </c>
      <c r="Z45" s="34">
        <f t="shared" si="0"/>
        <v>-0.007210189726679417</v>
      </c>
      <c r="AA45" s="5">
        <v>-0.02357207615593826</v>
      </c>
      <c r="AB45" s="5">
        <v>-0.016361886429258843</v>
      </c>
      <c r="AC45" s="4">
        <v>2461.69</v>
      </c>
      <c r="AD45" s="1" t="s">
        <v>55</v>
      </c>
      <c r="AE45" s="5">
        <v>0.10108487555839174</v>
      </c>
      <c r="AF45" s="4">
        <v>426.01</v>
      </c>
      <c r="AG45" s="1" t="s">
        <v>52</v>
      </c>
      <c r="AH45" s="5">
        <v>-0.133563796354494</v>
      </c>
      <c r="AI45" s="4">
        <v>420.7</v>
      </c>
      <c r="AJ45" s="1" t="s">
        <v>54</v>
      </c>
      <c r="AK45" s="5">
        <v>0.4984126984126984</v>
      </c>
      <c r="AL45" s="4">
        <v>530.1</v>
      </c>
    </row>
    <row r="46" spans="1:38" ht="12.75">
      <c r="A46" s="1">
        <v>14</v>
      </c>
      <c r="B46" s="1" t="s">
        <v>66</v>
      </c>
      <c r="C46" s="5">
        <v>0.8815060908084165</v>
      </c>
      <c r="D46" s="4">
        <v>133.92</v>
      </c>
      <c r="E46" s="1" t="s">
        <v>66</v>
      </c>
      <c r="F46" s="5">
        <v>0.100058858151854</v>
      </c>
      <c r="G46" s="4">
        <v>146.28</v>
      </c>
      <c r="H46" s="1" t="s">
        <v>50</v>
      </c>
      <c r="I46" s="5">
        <v>0.30102040816326525</v>
      </c>
      <c r="J46" s="4">
        <v>132.87</v>
      </c>
      <c r="K46" s="1" t="s">
        <v>65</v>
      </c>
      <c r="L46" s="5">
        <v>0.9209225700164743</v>
      </c>
      <c r="M46" s="4">
        <v>198.29</v>
      </c>
      <c r="N46" s="1" t="s">
        <v>71</v>
      </c>
      <c r="O46" s="1"/>
      <c r="P46" s="5">
        <v>0.392982456140351</v>
      </c>
      <c r="Q46" s="4">
        <v>345.13</v>
      </c>
      <c r="R46" s="1" t="s">
        <v>52</v>
      </c>
      <c r="S46" s="1"/>
      <c r="T46" s="5">
        <v>0.5332068311195446</v>
      </c>
      <c r="U46" s="4">
        <v>378.29</v>
      </c>
      <c r="V46" s="1" t="s">
        <v>56</v>
      </c>
      <c r="W46" s="5">
        <v>-0.28321678321678323</v>
      </c>
      <c r="X46" s="4">
        <v>367.04</v>
      </c>
      <c r="Y46" s="1" t="s">
        <v>61</v>
      </c>
      <c r="Z46" s="34">
        <f t="shared" si="0"/>
        <v>-0.016361886429258843</v>
      </c>
      <c r="AA46" s="5">
        <v>-0.016361886429258843</v>
      </c>
      <c r="AB46" s="5">
        <v>0</v>
      </c>
      <c r="AC46" s="4">
        <v>7.54</v>
      </c>
      <c r="AD46" s="1" t="s">
        <v>56</v>
      </c>
      <c r="AE46" s="5">
        <v>-0.07051826677994899</v>
      </c>
      <c r="AF46" s="4">
        <v>377.54</v>
      </c>
      <c r="AG46" s="1" t="s">
        <v>49</v>
      </c>
      <c r="AH46" s="5">
        <v>0.029816513761467878</v>
      </c>
      <c r="AI46" s="4">
        <v>366.56</v>
      </c>
      <c r="AJ46" s="1" t="s">
        <v>55</v>
      </c>
      <c r="AK46" s="5">
        <v>0.16100276648792655</v>
      </c>
      <c r="AL46" s="4">
        <v>527.94</v>
      </c>
    </row>
    <row r="47" spans="1:38" ht="12.75">
      <c r="A47" s="1">
        <v>15</v>
      </c>
      <c r="B47" s="1" t="s">
        <v>25</v>
      </c>
      <c r="C47" s="5">
        <v>0.7746478873239437</v>
      </c>
      <c r="D47" s="4">
        <v>87.95</v>
      </c>
      <c r="E47" s="1" t="s">
        <v>50</v>
      </c>
      <c r="F47" s="5">
        <v>-0.3360433604336043</v>
      </c>
      <c r="G47" s="4">
        <v>109.29</v>
      </c>
      <c r="H47" s="1" t="s">
        <v>56</v>
      </c>
      <c r="I47" s="5">
        <v>-0.4114671163575042</v>
      </c>
      <c r="J47" s="4">
        <v>132.86</v>
      </c>
      <c r="K47" s="1" t="s">
        <v>67</v>
      </c>
      <c r="L47" s="5">
        <v>0.5736434108527131</v>
      </c>
      <c r="M47" s="4">
        <v>175.68</v>
      </c>
      <c r="N47" s="1" t="s">
        <v>67</v>
      </c>
      <c r="O47" s="1"/>
      <c r="P47" s="5">
        <v>0.8128078817733988</v>
      </c>
      <c r="Q47" s="4">
        <v>325.78</v>
      </c>
      <c r="R47" s="1" t="s">
        <v>60</v>
      </c>
      <c r="S47" s="1"/>
      <c r="T47" s="5">
        <v>0.6618315860022022</v>
      </c>
      <c r="U47" s="4">
        <v>368.3</v>
      </c>
      <c r="V47" s="1" t="s">
        <v>49</v>
      </c>
      <c r="W47" s="5">
        <v>-0.2434915773353752</v>
      </c>
      <c r="X47" s="4">
        <v>356.11</v>
      </c>
      <c r="Y47" s="1" t="s">
        <v>17</v>
      </c>
      <c r="Z47" s="34">
        <f t="shared" si="0"/>
        <v>-0.00031254883575559944</v>
      </c>
      <c r="AA47" s="5">
        <v>0</v>
      </c>
      <c r="AB47" s="5">
        <v>0.00031254883575559944</v>
      </c>
      <c r="AC47" s="4">
        <v>12035.68</v>
      </c>
      <c r="AD47" s="1" t="s">
        <v>49</v>
      </c>
      <c r="AE47" s="5">
        <v>0</v>
      </c>
      <c r="AF47" s="4">
        <v>367.81</v>
      </c>
      <c r="AG47" s="1" t="s">
        <v>54</v>
      </c>
      <c r="AH47" s="5">
        <v>-0.25311203319502074</v>
      </c>
      <c r="AI47" s="4">
        <v>360.86</v>
      </c>
      <c r="AJ47" s="1" t="s">
        <v>56</v>
      </c>
      <c r="AK47" s="5">
        <v>0.2133938706015892</v>
      </c>
      <c r="AL47" s="4">
        <v>511.69</v>
      </c>
    </row>
    <row r="48" spans="1:38" ht="12.75">
      <c r="A48" s="1">
        <v>1</v>
      </c>
      <c r="B48" s="1" t="s">
        <v>58</v>
      </c>
      <c r="C48" s="5">
        <v>-0.008064516129032251</v>
      </c>
      <c r="D48" s="4">
        <v>84.6</v>
      </c>
      <c r="E48" s="1" t="s">
        <v>25</v>
      </c>
      <c r="F48" s="5">
        <v>0.11904761904761907</v>
      </c>
      <c r="G48" s="4">
        <v>99.86</v>
      </c>
      <c r="H48" s="1" t="s">
        <v>71</v>
      </c>
      <c r="I48" s="5">
        <v>1.2857142857142856</v>
      </c>
      <c r="J48" s="4">
        <v>120.36</v>
      </c>
      <c r="K48" s="1" t="s">
        <v>73</v>
      </c>
      <c r="L48" s="5">
        <v>1.4098360655737703</v>
      </c>
      <c r="M48" s="4">
        <v>163.94</v>
      </c>
      <c r="N48" s="1" t="s">
        <v>65</v>
      </c>
      <c r="O48" s="1"/>
      <c r="P48" s="5">
        <v>0.5445969125214409</v>
      </c>
      <c r="Q48" s="4">
        <v>300.75</v>
      </c>
      <c r="R48" s="1" t="s">
        <v>69</v>
      </c>
      <c r="S48" s="1"/>
      <c r="T48" s="5">
        <v>1.8036809815950923</v>
      </c>
      <c r="U48" s="4">
        <v>337.94</v>
      </c>
      <c r="V48" s="1" t="s">
        <v>44</v>
      </c>
      <c r="W48" s="5">
        <v>0.12808988764044948</v>
      </c>
      <c r="X48" s="4">
        <v>347.99</v>
      </c>
      <c r="Y48" s="1" t="s">
        <v>39</v>
      </c>
      <c r="Z48" s="34">
        <f t="shared" si="0"/>
        <v>-0.010130017051862561</v>
      </c>
      <c r="AA48" s="5">
        <v>0.00031254883575559944</v>
      </c>
      <c r="AB48" s="5">
        <v>0.01044256588761816</v>
      </c>
      <c r="AC48" s="4">
        <v>752.15</v>
      </c>
      <c r="AD48" s="1" t="s">
        <v>58</v>
      </c>
      <c r="AE48" s="5">
        <v>-0.10648918469217972</v>
      </c>
      <c r="AF48" s="4">
        <v>362.44</v>
      </c>
      <c r="AG48" s="1" t="s">
        <v>58</v>
      </c>
      <c r="AH48" s="5">
        <v>0</v>
      </c>
      <c r="AI48" s="4">
        <v>354.29</v>
      </c>
      <c r="AJ48" s="1" t="s">
        <v>57</v>
      </c>
      <c r="AK48" s="5">
        <v>0.26600985221674867</v>
      </c>
      <c r="AL48" s="4">
        <v>438.47</v>
      </c>
    </row>
    <row r="49" spans="1:38" ht="12.75">
      <c r="A49" s="1">
        <v>2</v>
      </c>
      <c r="B49" s="1" t="s">
        <v>68</v>
      </c>
      <c r="C49" s="5">
        <v>0.44467640918580376</v>
      </c>
      <c r="D49" s="4">
        <v>84.59</v>
      </c>
      <c r="E49" s="1" t="s">
        <v>67</v>
      </c>
      <c r="F49" s="5">
        <v>-0.455</v>
      </c>
      <c r="G49" s="4">
        <v>96.31</v>
      </c>
      <c r="H49" s="1" t="s">
        <v>25</v>
      </c>
      <c r="I49" s="5">
        <v>0.05673758865248235</v>
      </c>
      <c r="J49" s="4">
        <v>118.52</v>
      </c>
      <c r="K49" s="1" t="s">
        <v>50</v>
      </c>
      <c r="L49" s="5">
        <v>0.15764705882352947</v>
      </c>
      <c r="M49" s="4">
        <v>146.16</v>
      </c>
      <c r="N49" s="1" t="s">
        <v>58</v>
      </c>
      <c r="O49" s="1"/>
      <c r="P49" s="5">
        <v>0.34509803921568616</v>
      </c>
      <c r="Q49" s="4">
        <v>264.71</v>
      </c>
      <c r="R49" s="1" t="s">
        <v>73</v>
      </c>
      <c r="S49" s="1"/>
      <c r="T49" s="5">
        <v>0.6008758210822647</v>
      </c>
      <c r="U49" s="4">
        <v>327.01</v>
      </c>
      <c r="V49" s="1" t="s">
        <v>50</v>
      </c>
      <c r="W49" s="5">
        <v>0.15058479532163727</v>
      </c>
      <c r="X49" s="4">
        <v>338.99</v>
      </c>
      <c r="Y49" s="1" t="s">
        <v>27</v>
      </c>
      <c r="Z49" s="34">
        <f t="shared" si="0"/>
        <v>-0.0016320773615585704</v>
      </c>
      <c r="AA49" s="5">
        <v>0.01044256588761816</v>
      </c>
      <c r="AB49" s="5">
        <v>0.01207464324917673</v>
      </c>
      <c r="AC49" s="4">
        <v>2426.06</v>
      </c>
      <c r="AD49" s="1" t="s">
        <v>60</v>
      </c>
      <c r="AE49" s="5">
        <v>0.1542707273154309</v>
      </c>
      <c r="AF49" s="4">
        <v>287.68</v>
      </c>
      <c r="AG49" s="1" t="s">
        <v>59</v>
      </c>
      <c r="AH49" s="5">
        <v>0.34524776604386687</v>
      </c>
      <c r="AI49" s="4">
        <v>315.96</v>
      </c>
      <c r="AJ49" s="1" t="s">
        <v>58</v>
      </c>
      <c r="AK49" s="5">
        <v>0.2681564245810053</v>
      </c>
      <c r="AL49" s="4">
        <v>436.81</v>
      </c>
    </row>
    <row r="50" spans="1:38" ht="12.75">
      <c r="A50" s="1">
        <v>3</v>
      </c>
      <c r="B50" s="1" t="s">
        <v>60</v>
      </c>
      <c r="C50" s="5">
        <v>0.018653402025226473</v>
      </c>
      <c r="D50" s="4">
        <v>75.01</v>
      </c>
      <c r="E50" s="1" t="s">
        <v>68</v>
      </c>
      <c r="F50" s="5">
        <v>0.056358381502890076</v>
      </c>
      <c r="G50" s="4">
        <v>93.28</v>
      </c>
      <c r="H50" s="1" t="s">
        <v>67</v>
      </c>
      <c r="I50" s="5">
        <v>0.1834862385321101</v>
      </c>
      <c r="J50" s="4">
        <v>110.84</v>
      </c>
      <c r="K50" s="1" t="s">
        <v>60</v>
      </c>
      <c r="L50" s="5">
        <v>0.4064003580619895</v>
      </c>
      <c r="M50" s="4">
        <v>140.4</v>
      </c>
      <c r="N50" s="1" t="s">
        <v>52</v>
      </c>
      <c r="O50" s="1"/>
      <c r="P50" s="5">
        <v>0.2488151658767772</v>
      </c>
      <c r="Q50" s="4">
        <v>253.46</v>
      </c>
      <c r="R50" s="1" t="s">
        <v>44</v>
      </c>
      <c r="S50" s="1"/>
      <c r="T50" s="5">
        <v>0.1741424802110818</v>
      </c>
      <c r="U50" s="4">
        <v>312.5</v>
      </c>
      <c r="V50" s="1" t="s">
        <v>60</v>
      </c>
      <c r="W50" s="5">
        <v>-0.12271705939966582</v>
      </c>
      <c r="X50" s="4">
        <v>315.84</v>
      </c>
      <c r="Y50" s="1" t="s">
        <v>13</v>
      </c>
      <c r="Z50" s="34">
        <f t="shared" si="0"/>
        <v>-0.021131171593975706</v>
      </c>
      <c r="AA50" s="5">
        <v>0.01207464324917673</v>
      </c>
      <c r="AB50" s="5">
        <v>0.03320581484315244</v>
      </c>
      <c r="AC50" s="4">
        <v>51476.52</v>
      </c>
      <c r="AD50" s="1" t="s">
        <v>76</v>
      </c>
      <c r="AE50" s="5">
        <v>-0.39132165605095537</v>
      </c>
      <c r="AF50" s="4">
        <v>282.4</v>
      </c>
      <c r="AG50" s="1" t="s">
        <v>60</v>
      </c>
      <c r="AH50" s="5">
        <v>-0.02146708719096546</v>
      </c>
      <c r="AI50" s="4">
        <v>272</v>
      </c>
      <c r="AJ50" s="1" t="s">
        <v>59</v>
      </c>
      <c r="AK50" s="5">
        <v>0.10658212560386482</v>
      </c>
      <c r="AL50" s="4">
        <v>344.29</v>
      </c>
    </row>
    <row r="51" spans="1:38" ht="12.75">
      <c r="A51" s="1">
        <v>4</v>
      </c>
      <c r="B51" s="1" t="s">
        <v>75</v>
      </c>
      <c r="C51" s="5">
        <v>0.5164835164835166</v>
      </c>
      <c r="D51" s="4">
        <v>72.02</v>
      </c>
      <c r="E51" s="1" t="s">
        <v>45</v>
      </c>
      <c r="F51" s="5">
        <v>6.671676300578035</v>
      </c>
      <c r="G51" s="4">
        <v>91.04</v>
      </c>
      <c r="H51" s="1" t="s">
        <v>65</v>
      </c>
      <c r="I51" s="5">
        <v>0.23625254582484723</v>
      </c>
      <c r="J51" s="4">
        <v>105.66</v>
      </c>
      <c r="K51" s="1" t="s">
        <v>47</v>
      </c>
      <c r="L51" s="5">
        <v>-0.09466566491359873</v>
      </c>
      <c r="M51" s="4">
        <v>129.28</v>
      </c>
      <c r="N51" s="1" t="s">
        <v>60</v>
      </c>
      <c r="O51" s="1"/>
      <c r="P51" s="5">
        <v>0.6619460577611584</v>
      </c>
      <c r="Q51" s="4">
        <v>225.98</v>
      </c>
      <c r="R51" s="1" t="s">
        <v>58</v>
      </c>
      <c r="S51" s="1"/>
      <c r="T51" s="5">
        <v>0.16034985422740533</v>
      </c>
      <c r="U51" s="4">
        <v>303.62</v>
      </c>
      <c r="V51" s="1" t="s">
        <v>52</v>
      </c>
      <c r="W51" s="5">
        <v>-0.19389438943894388</v>
      </c>
      <c r="X51" s="4">
        <v>290.19</v>
      </c>
      <c r="Y51" s="1" t="s">
        <v>23</v>
      </c>
      <c r="Z51" s="34">
        <f t="shared" si="0"/>
        <v>-0.01830142465364326</v>
      </c>
      <c r="AA51" s="5">
        <v>0.03320581484315244</v>
      </c>
      <c r="AB51" s="5">
        <v>0.0515072394967957</v>
      </c>
      <c r="AC51" s="4">
        <v>2590.27</v>
      </c>
      <c r="AD51" s="1" t="s">
        <v>59</v>
      </c>
      <c r="AE51" s="5">
        <v>0.09373611728120834</v>
      </c>
      <c r="AF51" s="4">
        <v>238.31</v>
      </c>
      <c r="AG51" s="1" t="s">
        <v>63</v>
      </c>
      <c r="AH51" s="5">
        <v>1.6067766384306732</v>
      </c>
      <c r="AI51" s="4">
        <v>232.17</v>
      </c>
      <c r="AJ51" s="1" t="s">
        <v>60</v>
      </c>
      <c r="AK51" s="5">
        <v>0.14628820960698685</v>
      </c>
      <c r="AL51" s="4">
        <v>300.8</v>
      </c>
    </row>
    <row r="52" spans="1:38" ht="12.75">
      <c r="A52" s="1">
        <v>5</v>
      </c>
      <c r="B52" s="1" t="s">
        <v>85</v>
      </c>
      <c r="C52" s="5">
        <v>0.1483679525222552</v>
      </c>
      <c r="D52" s="4">
        <v>70.1</v>
      </c>
      <c r="E52" s="1" t="s">
        <v>73</v>
      </c>
      <c r="F52" s="5">
        <v>0.6481481481481481</v>
      </c>
      <c r="G52" s="4">
        <v>88.13</v>
      </c>
      <c r="H52" s="1" t="s">
        <v>60</v>
      </c>
      <c r="I52" s="5">
        <v>0.5461937716262977</v>
      </c>
      <c r="J52" s="4">
        <v>103.85</v>
      </c>
      <c r="K52" s="1" t="s">
        <v>25</v>
      </c>
      <c r="L52" s="5">
        <v>0.1308724832214765</v>
      </c>
      <c r="M52" s="4">
        <v>128.08</v>
      </c>
      <c r="N52" s="1" t="s">
        <v>50</v>
      </c>
      <c r="O52" s="1"/>
      <c r="P52" s="5">
        <v>0.6050135501355014</v>
      </c>
      <c r="Q52" s="4">
        <v>225.88</v>
      </c>
      <c r="R52" s="1" t="s">
        <v>76</v>
      </c>
      <c r="S52" s="1"/>
      <c r="T52" s="5">
        <v>5.03096539162113</v>
      </c>
      <c r="U52" s="4">
        <v>289.48</v>
      </c>
      <c r="V52" s="1" t="s">
        <v>67</v>
      </c>
      <c r="W52" s="5">
        <v>0.07380073800737996</v>
      </c>
      <c r="X52" s="4">
        <v>257.82</v>
      </c>
      <c r="Y52" s="1" t="s">
        <v>47</v>
      </c>
      <c r="Z52" s="34">
        <f t="shared" si="0"/>
        <v>-0.006401144254284619</v>
      </c>
      <c r="AA52" s="5">
        <v>0.0515072394967957</v>
      </c>
      <c r="AB52" s="5">
        <v>0.05790838375108032</v>
      </c>
      <c r="AC52" s="4">
        <v>485.85</v>
      </c>
      <c r="AD52" s="1" t="s">
        <v>73</v>
      </c>
      <c r="AE52" s="5">
        <v>0.6417033773861966</v>
      </c>
      <c r="AF52" s="4">
        <v>199.72</v>
      </c>
      <c r="AG52" s="1" t="s">
        <v>62</v>
      </c>
      <c r="AH52" s="5">
        <v>0.15573770491803285</v>
      </c>
      <c r="AI52" s="4">
        <v>198.45</v>
      </c>
      <c r="AJ52" s="1" t="s">
        <v>61</v>
      </c>
      <c r="AK52" s="5">
        <v>9.91304347826087</v>
      </c>
      <c r="AL52" s="4">
        <v>296.27</v>
      </c>
    </row>
    <row r="53" spans="1:38" ht="13.5" thickBot="1">
      <c r="A53" s="1">
        <v>6</v>
      </c>
      <c r="B53" s="1" t="s">
        <v>37</v>
      </c>
      <c r="C53" s="5">
        <v>-0.141891891891892</v>
      </c>
      <c r="D53" s="4">
        <v>68.05</v>
      </c>
      <c r="E53" s="1" t="s">
        <v>65</v>
      </c>
      <c r="F53" s="5">
        <v>0.750445632798574</v>
      </c>
      <c r="G53" s="4">
        <v>87.22</v>
      </c>
      <c r="H53" s="1" t="s">
        <v>57</v>
      </c>
      <c r="I53" s="5">
        <v>0.06345177664974622</v>
      </c>
      <c r="J53" s="4">
        <v>92.71</v>
      </c>
      <c r="K53" s="1" t="s">
        <v>64</v>
      </c>
      <c r="L53" s="5">
        <v>0.5957099080694588</v>
      </c>
      <c r="M53" s="4">
        <v>108.02</v>
      </c>
      <c r="N53" s="1" t="s">
        <v>73</v>
      </c>
      <c r="O53" s="1"/>
      <c r="P53" s="5">
        <v>0.279311724689876</v>
      </c>
      <c r="Q53" s="4">
        <v>206.49</v>
      </c>
      <c r="R53" s="1" t="s">
        <v>71</v>
      </c>
      <c r="S53" s="1"/>
      <c r="T53" s="5">
        <v>-0.1901763224181361</v>
      </c>
      <c r="U53" s="4">
        <v>275.1</v>
      </c>
      <c r="V53" s="1" t="s">
        <v>64</v>
      </c>
      <c r="W53" s="5">
        <v>0.019700839109813906</v>
      </c>
      <c r="X53" s="4">
        <v>253.74</v>
      </c>
      <c r="Y53" s="1" t="s">
        <v>66</v>
      </c>
      <c r="Z53" s="34">
        <f t="shared" si="0"/>
        <v>-0.007716616248919686</v>
      </c>
      <c r="AA53" s="5">
        <v>0.05790838375108032</v>
      </c>
      <c r="AB53" s="5">
        <v>0.065625</v>
      </c>
      <c r="AC53" s="4">
        <v>68.56</v>
      </c>
      <c r="AD53" s="1" t="s">
        <v>57</v>
      </c>
      <c r="AE53" s="5">
        <v>0.2214532871972319</v>
      </c>
      <c r="AF53" s="4">
        <v>193.25</v>
      </c>
      <c r="AG53" s="1" t="s">
        <v>64</v>
      </c>
      <c r="AH53" s="5">
        <v>0.1605643496214728</v>
      </c>
      <c r="AI53" s="4">
        <v>197.49</v>
      </c>
      <c r="AJ53" s="1" t="s">
        <v>62</v>
      </c>
      <c r="AK53" s="5">
        <v>0.48336061102018535</v>
      </c>
      <c r="AL53" s="4">
        <v>288</v>
      </c>
    </row>
    <row r="54" spans="1:38" ht="13.5" thickBot="1">
      <c r="A54" s="1">
        <v>7</v>
      </c>
      <c r="B54" s="1" t="s">
        <v>64</v>
      </c>
      <c r="C54" s="5">
        <v>0.02987197724039814</v>
      </c>
      <c r="D54" s="4">
        <v>65.66</v>
      </c>
      <c r="E54" s="1" t="s">
        <v>57</v>
      </c>
      <c r="F54" s="5">
        <v>0.8672985781990519</v>
      </c>
      <c r="G54" s="4">
        <v>73.12</v>
      </c>
      <c r="H54" s="1" t="s">
        <v>66</v>
      </c>
      <c r="I54" s="5">
        <v>-0.38148742643124667</v>
      </c>
      <c r="J54" s="4">
        <v>88.59</v>
      </c>
      <c r="K54" s="1" t="s">
        <v>66</v>
      </c>
      <c r="L54" s="5">
        <v>0.1738754325259515</v>
      </c>
      <c r="M54" s="4">
        <v>101.37</v>
      </c>
      <c r="N54" s="1" t="s">
        <v>57</v>
      </c>
      <c r="O54" s="1"/>
      <c r="P54" s="5">
        <v>0.5953488372093021</v>
      </c>
      <c r="Q54" s="4">
        <v>205.4</v>
      </c>
      <c r="R54" s="1" t="s">
        <v>50</v>
      </c>
      <c r="S54" s="1"/>
      <c r="T54" s="5">
        <v>0.15491768678767426</v>
      </c>
      <c r="U54" s="4">
        <v>274.23</v>
      </c>
      <c r="V54" s="1" t="s">
        <v>71</v>
      </c>
      <c r="W54" s="5">
        <v>-0.22083981337480552</v>
      </c>
      <c r="X54" s="4">
        <v>209.32</v>
      </c>
      <c r="Y54" s="1" t="s">
        <v>58</v>
      </c>
      <c r="Z54" s="34">
        <f t="shared" si="0"/>
        <v>-0.0075892857142856734</v>
      </c>
      <c r="AA54" s="33">
        <v>0.065625</v>
      </c>
      <c r="AB54" s="5">
        <v>0.07321428571428568</v>
      </c>
      <c r="AC54" s="4">
        <v>443.18</v>
      </c>
      <c r="AD54" s="1" t="s">
        <v>70</v>
      </c>
      <c r="AE54" s="5">
        <v>-0.6014492753623188</v>
      </c>
      <c r="AF54" s="4">
        <v>183.83</v>
      </c>
      <c r="AG54" s="1" t="s">
        <v>65</v>
      </c>
      <c r="AH54" s="5">
        <v>0.21739130434782594</v>
      </c>
      <c r="AI54" s="4">
        <v>175.56</v>
      </c>
      <c r="AJ54" s="1" t="s">
        <v>63</v>
      </c>
      <c r="AK54" s="5">
        <v>0.22490165897041225</v>
      </c>
      <c r="AL54" s="4">
        <v>270.16</v>
      </c>
    </row>
    <row r="55" spans="1:38" ht="12.75">
      <c r="A55" s="1">
        <v>8</v>
      </c>
      <c r="B55" s="1" t="s">
        <v>67</v>
      </c>
      <c r="C55" s="5">
        <v>2.5714285714285716</v>
      </c>
      <c r="D55" s="4">
        <v>59</v>
      </c>
      <c r="E55" s="1" t="s">
        <v>60</v>
      </c>
      <c r="F55" s="5">
        <v>0.00802232298569927</v>
      </c>
      <c r="G55" s="4">
        <v>70.78</v>
      </c>
      <c r="H55" s="1" t="s">
        <v>75</v>
      </c>
      <c r="I55" s="5">
        <v>-0.15702479338842978</v>
      </c>
      <c r="J55" s="4">
        <v>73.65</v>
      </c>
      <c r="K55" s="1" t="s">
        <v>69</v>
      </c>
      <c r="L55" s="5">
        <v>-0.30133333333333334</v>
      </c>
      <c r="M55" s="4">
        <v>96.91</v>
      </c>
      <c r="N55" s="1" t="s">
        <v>64</v>
      </c>
      <c r="O55" s="1"/>
      <c r="P55" s="5">
        <v>0.7581615670208679</v>
      </c>
      <c r="Q55" s="4">
        <v>185.32</v>
      </c>
      <c r="R55" s="1" t="s">
        <v>57</v>
      </c>
      <c r="S55" s="1"/>
      <c r="T55" s="5">
        <v>-0.03206997084548091</v>
      </c>
      <c r="U55" s="4">
        <v>273.51</v>
      </c>
      <c r="V55" s="1" t="s">
        <v>76</v>
      </c>
      <c r="W55" s="5">
        <v>-0.437632135306554</v>
      </c>
      <c r="X55" s="4">
        <v>173.6</v>
      </c>
      <c r="Y55" s="1" t="s">
        <v>25</v>
      </c>
      <c r="Z55" s="34">
        <f t="shared" si="0"/>
        <v>-0.004461954494591636</v>
      </c>
      <c r="AA55" s="5">
        <v>0.07321428571428568</v>
      </c>
      <c r="AB55" s="5">
        <v>0.07767624020887731</v>
      </c>
      <c r="AC55" s="4">
        <v>1607.96</v>
      </c>
      <c r="AD55" s="1" t="s">
        <v>64</v>
      </c>
      <c r="AE55" s="5">
        <v>0.00027536830510821453</v>
      </c>
      <c r="AF55" s="4">
        <v>176.21</v>
      </c>
      <c r="AG55" s="1" t="s">
        <v>67</v>
      </c>
      <c r="AH55" s="5">
        <v>0.035532994923857864</v>
      </c>
      <c r="AI55" s="4">
        <v>166.22</v>
      </c>
      <c r="AJ55" s="1" t="s">
        <v>64</v>
      </c>
      <c r="AK55" s="5">
        <v>0.3577062207199193</v>
      </c>
      <c r="AL55" s="4">
        <v>259.37</v>
      </c>
    </row>
    <row r="56" spans="1:38" ht="12.75">
      <c r="A56" s="1">
        <v>9</v>
      </c>
      <c r="B56" s="1" t="s">
        <v>76</v>
      </c>
      <c r="C56" s="5">
        <v>2.3122171945701355</v>
      </c>
      <c r="D56" s="4">
        <v>54.54</v>
      </c>
      <c r="E56" s="1" t="s">
        <v>72</v>
      </c>
      <c r="F56" s="5">
        <v>0.23940677966101687</v>
      </c>
      <c r="G56" s="4">
        <v>67.18</v>
      </c>
      <c r="H56" s="1" t="s">
        <v>37</v>
      </c>
      <c r="I56" s="5">
        <v>-0.41987829614604455</v>
      </c>
      <c r="J56" s="4">
        <v>71.67</v>
      </c>
      <c r="K56" s="1" t="s">
        <v>74</v>
      </c>
      <c r="L56" s="5">
        <v>2.092369477911647</v>
      </c>
      <c r="M56" s="4">
        <v>96.72</v>
      </c>
      <c r="N56" s="1" t="s">
        <v>44</v>
      </c>
      <c r="O56" s="1"/>
      <c r="P56" s="5">
        <v>0.6478260869565218</v>
      </c>
      <c r="Q56" s="4">
        <v>168.41</v>
      </c>
      <c r="R56" s="1" t="s">
        <v>64</v>
      </c>
      <c r="S56" s="1"/>
      <c r="T56" s="5">
        <v>0.3971455617854802</v>
      </c>
      <c r="U56" s="4">
        <v>254.16</v>
      </c>
      <c r="V56" s="1" t="s">
        <v>73</v>
      </c>
      <c r="W56" s="5">
        <v>-0.4833919499804612</v>
      </c>
      <c r="X56" s="4">
        <v>166.22</v>
      </c>
      <c r="Y56" s="1" t="s">
        <v>37</v>
      </c>
      <c r="Z56" s="34">
        <f t="shared" si="0"/>
        <v>-0.0022086104568299625</v>
      </c>
      <c r="AA56" s="5">
        <v>0.07767624020887731</v>
      </c>
      <c r="AB56" s="5">
        <v>0.07988485066570727</v>
      </c>
      <c r="AC56" s="4">
        <v>1486.41</v>
      </c>
      <c r="AD56" s="1" t="s">
        <v>62</v>
      </c>
      <c r="AE56" s="5">
        <v>0.3503618561089825</v>
      </c>
      <c r="AF56" s="4">
        <v>175.5</v>
      </c>
      <c r="AG56" s="1" t="s">
        <v>66</v>
      </c>
      <c r="AH56" s="5">
        <v>0.2702020202020201</v>
      </c>
      <c r="AI56" s="4">
        <v>127.69</v>
      </c>
      <c r="AJ56" s="1" t="s">
        <v>65</v>
      </c>
      <c r="AK56" s="5">
        <v>0.37711213517665154</v>
      </c>
      <c r="AL56" s="4">
        <v>233.03</v>
      </c>
    </row>
    <row r="57" spans="1:38" ht="12.75">
      <c r="A57" s="1">
        <v>10</v>
      </c>
      <c r="B57" s="1" t="s">
        <v>73</v>
      </c>
      <c r="C57" s="5">
        <v>1.423076923076923</v>
      </c>
      <c r="D57" s="4">
        <v>54.27</v>
      </c>
      <c r="E57" s="1" t="s">
        <v>75</v>
      </c>
      <c r="F57" s="5">
        <v>-0.12318840579710155</v>
      </c>
      <c r="G57" s="4">
        <v>64.13</v>
      </c>
      <c r="H57" s="1" t="s">
        <v>64</v>
      </c>
      <c r="I57" s="5">
        <v>0.13757843365094113</v>
      </c>
      <c r="J57" s="4">
        <v>70.1</v>
      </c>
      <c r="K57" s="1" t="s">
        <v>57</v>
      </c>
      <c r="L57" s="5">
        <v>0.026252983293556076</v>
      </c>
      <c r="M57" s="4">
        <v>92.71</v>
      </c>
      <c r="N57" s="1" t="s">
        <v>54</v>
      </c>
      <c r="O57" s="1"/>
      <c r="P57" s="5">
        <v>2.427906976744186</v>
      </c>
      <c r="Q57" s="4">
        <v>148.96</v>
      </c>
      <c r="R57" s="1" t="s">
        <v>67</v>
      </c>
      <c r="S57" s="1"/>
      <c r="T57" s="5">
        <v>-0.263586956521739</v>
      </c>
      <c r="U57" s="4">
        <v>240.58</v>
      </c>
      <c r="V57" s="1" t="s">
        <v>69</v>
      </c>
      <c r="W57" s="5">
        <v>-0.5229759299781183</v>
      </c>
      <c r="X57" s="4">
        <v>161.24</v>
      </c>
      <c r="Y57" s="1" t="s">
        <v>28</v>
      </c>
      <c r="Z57" s="34">
        <f t="shared" si="0"/>
        <v>-0.017653681655433795</v>
      </c>
      <c r="AA57" s="5">
        <v>0.07988485066570727</v>
      </c>
      <c r="AB57" s="5">
        <v>0.09753853232114107</v>
      </c>
      <c r="AC57" s="4">
        <v>1402.3</v>
      </c>
      <c r="AD57" s="1" t="s">
        <v>67</v>
      </c>
      <c r="AE57" s="5">
        <v>0.14534883720930236</v>
      </c>
      <c r="AF57" s="4">
        <v>164.89</v>
      </c>
      <c r="AG57" s="1" t="s">
        <v>57</v>
      </c>
      <c r="AH57" s="5">
        <v>-0.4249291784702549</v>
      </c>
      <c r="AI57" s="4">
        <v>111.31</v>
      </c>
      <c r="AJ57" s="1" t="s">
        <v>66</v>
      </c>
      <c r="AK57" s="5">
        <v>0.6197813121272366</v>
      </c>
      <c r="AL57" s="4">
        <v>202.59</v>
      </c>
    </row>
    <row r="58" spans="1:38" ht="12.75">
      <c r="A58" s="1">
        <v>11</v>
      </c>
      <c r="B58" s="1" t="s">
        <v>65</v>
      </c>
      <c r="C58" s="5">
        <v>0.6846846846846848</v>
      </c>
      <c r="D58" s="4">
        <v>50.69</v>
      </c>
      <c r="E58" s="1" t="s">
        <v>64</v>
      </c>
      <c r="F58" s="5">
        <v>-0.00943830570902382</v>
      </c>
      <c r="G58" s="4">
        <v>63.43</v>
      </c>
      <c r="H58" s="1" t="s">
        <v>73</v>
      </c>
      <c r="I58" s="5">
        <v>-0.167736757624398</v>
      </c>
      <c r="J58" s="4">
        <v>70.07</v>
      </c>
      <c r="K58" s="1" t="s">
        <v>37</v>
      </c>
      <c r="L58" s="5">
        <v>0.14335664335664333</v>
      </c>
      <c r="M58" s="4">
        <v>81.99</v>
      </c>
      <c r="N58" s="1" t="s">
        <v>75</v>
      </c>
      <c r="O58" s="1"/>
      <c r="P58" s="5">
        <v>0.8421052631578947</v>
      </c>
      <c r="Q58" s="4">
        <v>135.93</v>
      </c>
      <c r="R58" s="1" t="s">
        <v>65</v>
      </c>
      <c r="S58" s="1"/>
      <c r="T58" s="5">
        <v>-0.26068850638534147</v>
      </c>
      <c r="U58" s="4">
        <v>218.6</v>
      </c>
      <c r="V58" s="1" t="s">
        <v>70</v>
      </c>
      <c r="W58" s="5">
        <v>-0.2140221402214022</v>
      </c>
      <c r="X58" s="4">
        <v>159.35</v>
      </c>
      <c r="Y58" s="1" t="s">
        <v>14</v>
      </c>
      <c r="Z58" s="34">
        <f t="shared" si="0"/>
        <v>-0.04171969021209887</v>
      </c>
      <c r="AA58" s="5">
        <v>0.09753853232114107</v>
      </c>
      <c r="AB58" s="5">
        <v>0.13925822253323994</v>
      </c>
      <c r="AC58" s="4">
        <v>50654.25</v>
      </c>
      <c r="AD58" s="1" t="s">
        <v>65</v>
      </c>
      <c r="AE58" s="5">
        <v>0.3419071518193224</v>
      </c>
      <c r="AF58" s="4">
        <v>150.86</v>
      </c>
      <c r="AG58" s="1" t="s">
        <v>68</v>
      </c>
      <c r="AH58" s="5">
        <v>0.4554024655547497</v>
      </c>
      <c r="AI58" s="4">
        <v>109.59</v>
      </c>
      <c r="AJ58" s="1" t="s">
        <v>67</v>
      </c>
      <c r="AK58" s="5">
        <v>0.16666666666666674</v>
      </c>
      <c r="AL58" s="4">
        <v>188.83</v>
      </c>
    </row>
    <row r="59" spans="1:38" ht="12.75">
      <c r="A59" s="1">
        <v>12</v>
      </c>
      <c r="B59" s="1" t="s">
        <v>54</v>
      </c>
      <c r="C59" s="5">
        <v>1.707913669064748</v>
      </c>
      <c r="D59" s="4">
        <v>48.96</v>
      </c>
      <c r="E59" s="1" t="s">
        <v>63</v>
      </c>
      <c r="F59" s="5">
        <v>0.36363636363636354</v>
      </c>
      <c r="G59" s="4">
        <v>58.26</v>
      </c>
      <c r="H59" s="1" t="s">
        <v>68</v>
      </c>
      <c r="I59" s="5">
        <v>-0.24487004103967158</v>
      </c>
      <c r="J59" s="4">
        <v>69.05</v>
      </c>
      <c r="K59" s="1" t="s">
        <v>75</v>
      </c>
      <c r="L59" s="5">
        <v>-0.06862745098039214</v>
      </c>
      <c r="M59" s="4">
        <v>73.48</v>
      </c>
      <c r="N59" s="1" t="s">
        <v>69</v>
      </c>
      <c r="O59" s="1"/>
      <c r="P59" s="5">
        <v>0.24427480916030553</v>
      </c>
      <c r="Q59" s="4">
        <v>120.43</v>
      </c>
      <c r="R59" s="1" t="s">
        <v>70</v>
      </c>
      <c r="S59" s="1"/>
      <c r="T59" s="5">
        <v>3.1532567049808433</v>
      </c>
      <c r="U59" s="4">
        <v>202.81</v>
      </c>
      <c r="V59" s="1" t="s">
        <v>65</v>
      </c>
      <c r="W59" s="5">
        <v>-0.3030416823131806</v>
      </c>
      <c r="X59" s="4">
        <v>148.8</v>
      </c>
      <c r="Y59" s="1" t="s">
        <v>26</v>
      </c>
      <c r="Z59" s="34">
        <f t="shared" si="0"/>
        <v>-0.008213997644845206</v>
      </c>
      <c r="AA59" s="5">
        <v>0.13925822253323994</v>
      </c>
      <c r="AB59" s="5">
        <v>0.14747222017808514</v>
      </c>
      <c r="AC59" s="4">
        <v>5956.46</v>
      </c>
      <c r="AD59" s="1" t="s">
        <v>71</v>
      </c>
      <c r="AE59" s="5">
        <v>-0.2612137203166227</v>
      </c>
      <c r="AF59" s="4">
        <v>116.94</v>
      </c>
      <c r="AG59" s="1" t="s">
        <v>69</v>
      </c>
      <c r="AH59" s="5">
        <v>0.049056603773584895</v>
      </c>
      <c r="AI59" s="4">
        <v>102.81</v>
      </c>
      <c r="AJ59" s="1" t="s">
        <v>68</v>
      </c>
      <c r="AK59" s="5">
        <v>0.36920777279521677</v>
      </c>
      <c r="AL59" s="4">
        <v>148.16</v>
      </c>
    </row>
    <row r="60" spans="1:38" ht="12.75">
      <c r="A60" s="1">
        <v>13</v>
      </c>
      <c r="B60" s="1" t="s">
        <v>63</v>
      </c>
      <c r="C60" s="5">
        <v>0.7824074074074072</v>
      </c>
      <c r="D60" s="4">
        <v>41.55</v>
      </c>
      <c r="E60" s="1" t="s">
        <v>80</v>
      </c>
      <c r="F60" s="5">
        <v>0.6253333333333335</v>
      </c>
      <c r="G60" s="4">
        <v>57.16</v>
      </c>
      <c r="H60" s="1" t="s">
        <v>80</v>
      </c>
      <c r="I60" s="5">
        <v>-0.08695652173913049</v>
      </c>
      <c r="J60" s="4">
        <v>50.74</v>
      </c>
      <c r="K60" s="1" t="s">
        <v>68</v>
      </c>
      <c r="L60" s="5">
        <v>0.07427536231884058</v>
      </c>
      <c r="M60" s="4">
        <v>72.99</v>
      </c>
      <c r="N60" s="1" t="s">
        <v>74</v>
      </c>
      <c r="O60" s="1"/>
      <c r="P60" s="5">
        <v>0.24025974025974017</v>
      </c>
      <c r="Q60" s="4">
        <v>118.98</v>
      </c>
      <c r="R60" s="1" t="s">
        <v>75</v>
      </c>
      <c r="S60" s="1"/>
      <c r="T60" s="5">
        <v>0.2914285714285716</v>
      </c>
      <c r="U60" s="4">
        <v>175.42</v>
      </c>
      <c r="V60" s="1" t="s">
        <v>75</v>
      </c>
      <c r="W60" s="5">
        <v>-0.5221238938053097</v>
      </c>
      <c r="X60" s="4">
        <v>104.97</v>
      </c>
      <c r="Y60" s="1" t="s">
        <v>56</v>
      </c>
      <c r="Z60" s="34">
        <f t="shared" si="0"/>
        <v>-0.0008204627487442551</v>
      </c>
      <c r="AA60" s="5">
        <v>0.14747222017808514</v>
      </c>
      <c r="AB60" s="5">
        <v>0.1482926829268294</v>
      </c>
      <c r="AC60" s="4">
        <v>413.66</v>
      </c>
      <c r="AD60" s="1" t="s">
        <v>66</v>
      </c>
      <c r="AE60" s="5">
        <v>0.5483870967741937</v>
      </c>
      <c r="AF60" s="4">
        <v>102.84</v>
      </c>
      <c r="AG60" s="1" t="s">
        <v>72</v>
      </c>
      <c r="AH60" s="5">
        <v>0.08464328899637241</v>
      </c>
      <c r="AI60" s="4">
        <v>87.04</v>
      </c>
      <c r="AJ60" s="1" t="s">
        <v>69</v>
      </c>
      <c r="AK60" s="5">
        <v>0.2086330935251799</v>
      </c>
      <c r="AL60" s="4">
        <v>124.03</v>
      </c>
    </row>
    <row r="61" spans="1:38" ht="12.75">
      <c r="A61" s="1">
        <v>14</v>
      </c>
      <c r="B61" s="1" t="s">
        <v>86</v>
      </c>
      <c r="C61" s="5">
        <v>0.440366972477064</v>
      </c>
      <c r="D61" s="4">
        <v>41.32</v>
      </c>
      <c r="E61" s="1" t="s">
        <v>54</v>
      </c>
      <c r="F61" s="5">
        <v>-0.7024442082890542</v>
      </c>
      <c r="G61" s="4">
        <v>56.39</v>
      </c>
      <c r="H61" s="1" t="s">
        <v>54</v>
      </c>
      <c r="I61" s="5">
        <v>-0.1428571428571429</v>
      </c>
      <c r="J61" s="4">
        <v>46.6</v>
      </c>
      <c r="K61" s="1" t="s">
        <v>80</v>
      </c>
      <c r="L61" s="5">
        <v>0.37646001796945194</v>
      </c>
      <c r="M61" s="4">
        <v>64.11</v>
      </c>
      <c r="N61" s="1" t="s">
        <v>66</v>
      </c>
      <c r="O61" s="1"/>
      <c r="P61" s="5">
        <v>0.16433308769344146</v>
      </c>
      <c r="Q61" s="4">
        <v>115.79</v>
      </c>
      <c r="R61" s="1" t="s">
        <v>68</v>
      </c>
      <c r="S61" s="1"/>
      <c r="T61" s="5">
        <v>0.2945638432364097</v>
      </c>
      <c r="U61" s="4">
        <v>124.48</v>
      </c>
      <c r="V61" s="1" t="s">
        <v>63</v>
      </c>
      <c r="W61" s="5">
        <v>0.35897435897435903</v>
      </c>
      <c r="X61" s="4">
        <v>104.3</v>
      </c>
      <c r="Y61" s="1" t="s">
        <v>42</v>
      </c>
      <c r="Z61" s="34">
        <f t="shared" si="0"/>
        <v>-0.01477853024876774</v>
      </c>
      <c r="AA61" s="5">
        <v>0.1482926829268294</v>
      </c>
      <c r="AB61" s="5">
        <v>0.16307121317559714</v>
      </c>
      <c r="AC61" s="4">
        <v>835.94</v>
      </c>
      <c r="AD61" s="1" t="s">
        <v>77</v>
      </c>
      <c r="AE61" s="5">
        <v>0.06985645933014362</v>
      </c>
      <c r="AF61" s="4">
        <v>102.12</v>
      </c>
      <c r="AG61" s="1" t="s">
        <v>61</v>
      </c>
      <c r="AH61" s="5">
        <v>-0.39340659340659334</v>
      </c>
      <c r="AI61" s="4">
        <v>86.66</v>
      </c>
      <c r="AJ61" s="1" t="s">
        <v>70</v>
      </c>
      <c r="AK61" s="5">
        <v>0.11764705882352944</v>
      </c>
      <c r="AL61" s="4">
        <v>113.69</v>
      </c>
    </row>
    <row r="62" spans="1:38" ht="12.75">
      <c r="A62" s="1">
        <v>15</v>
      </c>
      <c r="B62" s="1" t="s">
        <v>62</v>
      </c>
      <c r="C62" s="5">
        <v>0.8519313304721028</v>
      </c>
      <c r="D62" s="4">
        <v>40.33</v>
      </c>
      <c r="E62" s="1" t="s">
        <v>71</v>
      </c>
      <c r="F62" s="5">
        <v>3.4074074074074074</v>
      </c>
      <c r="G62" s="4">
        <v>52.84</v>
      </c>
      <c r="H62" s="1" t="s">
        <v>62</v>
      </c>
      <c r="I62" s="5">
        <v>0.16587677725118488</v>
      </c>
      <c r="J62" s="4">
        <v>44.29</v>
      </c>
      <c r="K62" s="1" t="s">
        <v>72</v>
      </c>
      <c r="L62" s="5">
        <v>0.5480225988700564</v>
      </c>
      <c r="M62" s="4">
        <v>62.95</v>
      </c>
      <c r="N62" s="1" t="s">
        <v>72</v>
      </c>
      <c r="O62" s="1"/>
      <c r="P62" s="5">
        <v>0.7408759124087594</v>
      </c>
      <c r="Q62" s="4">
        <v>107.92</v>
      </c>
      <c r="R62" s="1" t="s">
        <v>74</v>
      </c>
      <c r="S62" s="1"/>
      <c r="T62" s="5">
        <v>-0.2670157068062827</v>
      </c>
      <c r="U62" s="4">
        <v>104.95</v>
      </c>
      <c r="V62" s="1" t="s">
        <v>74</v>
      </c>
      <c r="W62" s="5">
        <v>-0.005714285714285783</v>
      </c>
      <c r="X62" s="4">
        <v>102.65</v>
      </c>
      <c r="Y62" s="1" t="s">
        <v>62</v>
      </c>
      <c r="Z62" s="34">
        <f t="shared" si="0"/>
        <v>-0.005585503242313328</v>
      </c>
      <c r="AA62" s="5">
        <v>0.16307121317559714</v>
      </c>
      <c r="AB62" s="5">
        <v>0.16865671641791047</v>
      </c>
      <c r="AC62" s="4">
        <v>96.8</v>
      </c>
      <c r="AD62" s="1" t="s">
        <v>74</v>
      </c>
      <c r="AE62" s="5">
        <v>0.2058823529411764</v>
      </c>
      <c r="AF62" s="4">
        <v>101.16</v>
      </c>
      <c r="AG62" s="1" t="s">
        <v>73</v>
      </c>
      <c r="AH62" s="5">
        <v>-0.5670840787119857</v>
      </c>
      <c r="AI62" s="4">
        <v>84.71</v>
      </c>
      <c r="AJ62" s="1" t="s">
        <v>71</v>
      </c>
      <c r="AK62" s="5">
        <v>1.0333333333333332</v>
      </c>
      <c r="AL62" s="4">
        <v>102.15</v>
      </c>
    </row>
    <row r="63" spans="1:38" ht="12.75">
      <c r="A63" s="1">
        <v>1</v>
      </c>
      <c r="B63" s="1" t="s">
        <v>57</v>
      </c>
      <c r="C63" s="5">
        <v>0.38815789473684226</v>
      </c>
      <c r="D63" s="4">
        <v>39.16</v>
      </c>
      <c r="E63" s="1" t="s">
        <v>74</v>
      </c>
      <c r="F63" s="5">
        <v>0.13826366559485526</v>
      </c>
      <c r="G63" s="4">
        <v>44.53</v>
      </c>
      <c r="H63" s="1" t="s">
        <v>63</v>
      </c>
      <c r="I63" s="5">
        <v>-0.12380952380952381</v>
      </c>
      <c r="J63" s="4">
        <v>42.07</v>
      </c>
      <c r="K63" s="1" t="s">
        <v>44</v>
      </c>
      <c r="L63" s="5">
        <v>0.716417910447761</v>
      </c>
      <c r="M63" s="4">
        <v>59.58</v>
      </c>
      <c r="N63" s="1" t="s">
        <v>68</v>
      </c>
      <c r="O63" s="1"/>
      <c r="P63" s="5">
        <v>0.33389544688026973</v>
      </c>
      <c r="Q63" s="4">
        <v>96.61</v>
      </c>
      <c r="R63" s="1" t="s">
        <v>72</v>
      </c>
      <c r="S63" s="1"/>
      <c r="T63" s="5">
        <v>-0.13312368972746336</v>
      </c>
      <c r="U63" s="4">
        <v>92.05</v>
      </c>
      <c r="V63" s="1" t="s">
        <v>78</v>
      </c>
      <c r="W63" s="5">
        <v>-0.2709251101321586</v>
      </c>
      <c r="X63" s="4">
        <v>89.99</v>
      </c>
      <c r="Y63" s="1" t="s">
        <v>18</v>
      </c>
      <c r="Z63" s="34">
        <f t="shared" si="0"/>
        <v>-0.005792739671237834</v>
      </c>
      <c r="AA63" s="5">
        <v>0.16865671641791047</v>
      </c>
      <c r="AB63" s="5">
        <v>0.1744494560891483</v>
      </c>
      <c r="AC63" s="4">
        <v>8056.41</v>
      </c>
      <c r="AD63" s="1" t="s">
        <v>69</v>
      </c>
      <c r="AE63" s="5">
        <v>-0.11371237458193972</v>
      </c>
      <c r="AF63" s="4">
        <v>97.85</v>
      </c>
      <c r="AG63" s="1" t="s">
        <v>74</v>
      </c>
      <c r="AH63" s="5">
        <v>-0.14905149051490518</v>
      </c>
      <c r="AI63" s="4">
        <v>83.31</v>
      </c>
      <c r="AJ63" s="1" t="s">
        <v>72</v>
      </c>
      <c r="AK63" s="5">
        <v>0.14715719063545163</v>
      </c>
      <c r="AL63" s="4">
        <v>96.35</v>
      </c>
    </row>
    <row r="64" spans="1:38" ht="12.75">
      <c r="A64" s="1">
        <v>2</v>
      </c>
      <c r="B64" s="1" t="s">
        <v>74</v>
      </c>
      <c r="C64" s="5">
        <v>-0.3311827956989247</v>
      </c>
      <c r="D64" s="4">
        <v>39.05</v>
      </c>
      <c r="E64" s="1" t="s">
        <v>37</v>
      </c>
      <c r="F64" s="5">
        <v>0.9409448818897639</v>
      </c>
      <c r="G64" s="4">
        <v>43.63</v>
      </c>
      <c r="H64" s="1" t="s">
        <v>72</v>
      </c>
      <c r="I64" s="5">
        <v>-0.3948717948717949</v>
      </c>
      <c r="J64" s="4">
        <v>40.63</v>
      </c>
      <c r="K64" s="1" t="s">
        <v>63</v>
      </c>
      <c r="L64" s="5">
        <v>0.6</v>
      </c>
      <c r="M64" s="4">
        <v>54.17</v>
      </c>
      <c r="N64" s="1" t="s">
        <v>80</v>
      </c>
      <c r="O64" s="1"/>
      <c r="P64" s="5">
        <v>0.13577023498694518</v>
      </c>
      <c r="Q64" s="4">
        <v>70.24</v>
      </c>
      <c r="R64" s="1" t="s">
        <v>78</v>
      </c>
      <c r="S64" s="1"/>
      <c r="T64" s="5">
        <v>1.2475247524752477</v>
      </c>
      <c r="U64" s="4">
        <v>91.73</v>
      </c>
      <c r="V64" s="1" t="s">
        <v>62</v>
      </c>
      <c r="W64" s="5">
        <v>0.46501457725947537</v>
      </c>
      <c r="X64" s="4">
        <v>83.49</v>
      </c>
      <c r="Y64" s="1" t="s">
        <v>46</v>
      </c>
      <c r="Z64" s="34">
        <f t="shared" si="0"/>
        <v>-0.014307635195018653</v>
      </c>
      <c r="AA64" s="5">
        <v>0.1744494560891483</v>
      </c>
      <c r="AB64" s="5">
        <v>0.18875709128416696</v>
      </c>
      <c r="AC64" s="4">
        <v>1565.88</v>
      </c>
      <c r="AD64" s="1" t="s">
        <v>63</v>
      </c>
      <c r="AE64" s="5">
        <v>0.2509760178471834</v>
      </c>
      <c r="AF64" s="4">
        <v>97.72</v>
      </c>
      <c r="AG64" s="1" t="s">
        <v>75</v>
      </c>
      <c r="AH64" s="5">
        <v>-0.15217391304347816</v>
      </c>
      <c r="AI64" s="4">
        <v>79.53</v>
      </c>
      <c r="AJ64" s="1" t="s">
        <v>73</v>
      </c>
      <c r="AK64" s="5">
        <v>0.09297520661157033</v>
      </c>
      <c r="AL64" s="4">
        <v>92.61</v>
      </c>
    </row>
    <row r="65" spans="1:38" ht="12.75">
      <c r="A65" s="1">
        <v>3</v>
      </c>
      <c r="B65" s="1" t="s">
        <v>80</v>
      </c>
      <c r="C65" s="5">
        <v>0.05633802816901401</v>
      </c>
      <c r="D65" s="4">
        <v>35.58</v>
      </c>
      <c r="E65" s="1" t="s">
        <v>86</v>
      </c>
      <c r="F65" s="5">
        <v>0.04140127388535042</v>
      </c>
      <c r="G65" s="4">
        <v>43.01</v>
      </c>
      <c r="H65" s="1" t="s">
        <v>86</v>
      </c>
      <c r="I65" s="5">
        <v>-0.05810397553516822</v>
      </c>
      <c r="J65" s="4">
        <v>40.59</v>
      </c>
      <c r="K65" s="1" t="s">
        <v>62</v>
      </c>
      <c r="L65" s="5">
        <v>0.04878048780487809</v>
      </c>
      <c r="M65" s="4">
        <v>45.29</v>
      </c>
      <c r="N65" s="1" t="s">
        <v>63</v>
      </c>
      <c r="O65" s="1"/>
      <c r="P65" s="5">
        <v>0.3125</v>
      </c>
      <c r="Q65" s="4">
        <v>61.05</v>
      </c>
      <c r="R65" s="1" t="s">
        <v>66</v>
      </c>
      <c r="S65" s="1"/>
      <c r="T65" s="5">
        <v>-0.2107594936708861</v>
      </c>
      <c r="U65" s="4">
        <v>89.62</v>
      </c>
      <c r="V65" s="1" t="s">
        <v>68</v>
      </c>
      <c r="W65" s="5">
        <v>-0.3388671875</v>
      </c>
      <c r="X65" s="4">
        <v>81.64</v>
      </c>
      <c r="Y65" s="1" t="s">
        <v>22</v>
      </c>
      <c r="Z65" s="34">
        <f t="shared" si="0"/>
        <v>-0.004879272352196873</v>
      </c>
      <c r="AA65" s="5">
        <v>0.18875709128416696</v>
      </c>
      <c r="AB65" s="5">
        <v>0.19363636363636383</v>
      </c>
      <c r="AC65" s="4">
        <v>5040.27</v>
      </c>
      <c r="AD65" s="1" t="s">
        <v>75</v>
      </c>
      <c r="AE65" s="5">
        <v>0.24324324324324298</v>
      </c>
      <c r="AF65" s="4">
        <v>93.56</v>
      </c>
      <c r="AG65" s="1" t="s">
        <v>70</v>
      </c>
      <c r="AH65" s="5">
        <v>-0.5878787878787879</v>
      </c>
      <c r="AI65" s="4">
        <v>76.4</v>
      </c>
      <c r="AJ65" s="1" t="s">
        <v>74</v>
      </c>
      <c r="AK65" s="5">
        <v>0.11624203821656054</v>
      </c>
      <c r="AL65" s="4">
        <v>90.15</v>
      </c>
    </row>
    <row r="66" spans="1:38" ht="12.75">
      <c r="A66" s="1">
        <v>4</v>
      </c>
      <c r="B66" s="1" t="s">
        <v>61</v>
      </c>
      <c r="C66" s="5">
        <v>0.08134715025906725</v>
      </c>
      <c r="D66" s="4">
        <v>34.58</v>
      </c>
      <c r="E66" s="1" t="s">
        <v>62</v>
      </c>
      <c r="F66" s="5">
        <v>-0.022016222479721792</v>
      </c>
      <c r="G66" s="4">
        <v>39.01</v>
      </c>
      <c r="H66" s="1" t="s">
        <v>44</v>
      </c>
      <c r="I66" s="5">
        <v>6.444444444444445</v>
      </c>
      <c r="J66" s="4">
        <v>34.65</v>
      </c>
      <c r="K66" s="1" t="s">
        <v>54</v>
      </c>
      <c r="L66" s="5">
        <v>-0.10416666666666663</v>
      </c>
      <c r="M66" s="4">
        <v>45.15</v>
      </c>
      <c r="N66" s="1" t="s">
        <v>62</v>
      </c>
      <c r="O66" s="1"/>
      <c r="P66" s="5">
        <v>0.10562015503875966</v>
      </c>
      <c r="Q66" s="4">
        <v>48.92</v>
      </c>
      <c r="R66" s="1" t="s">
        <v>63</v>
      </c>
      <c r="S66" s="1"/>
      <c r="T66" s="5">
        <v>0.4130434782608696</v>
      </c>
      <c r="U66" s="4">
        <v>84.73</v>
      </c>
      <c r="V66" s="1" t="s">
        <v>66</v>
      </c>
      <c r="W66" s="5">
        <v>-0.2301523656776263</v>
      </c>
      <c r="X66" s="4">
        <v>66.85</v>
      </c>
      <c r="Y66" s="1" t="s">
        <v>40</v>
      </c>
      <c r="Z66" s="34">
        <f t="shared" si="0"/>
        <v>-0.01207188160676509</v>
      </c>
      <c r="AA66" s="5">
        <v>0.19363636363636383</v>
      </c>
      <c r="AB66" s="5">
        <v>0.20570824524312892</v>
      </c>
      <c r="AC66" s="4">
        <v>769.26</v>
      </c>
      <c r="AD66" s="1" t="s">
        <v>72</v>
      </c>
      <c r="AE66" s="5">
        <v>0.8710407239819005</v>
      </c>
      <c r="AF66" s="4">
        <v>82.91</v>
      </c>
      <c r="AG66" s="1" t="s">
        <v>78</v>
      </c>
      <c r="AH66" s="5">
        <v>-0.06896551724137923</v>
      </c>
      <c r="AI66" s="4">
        <v>57.9</v>
      </c>
      <c r="AJ66" s="1" t="s">
        <v>75</v>
      </c>
      <c r="AK66" s="5">
        <v>0.06410256410256432</v>
      </c>
      <c r="AL66" s="4">
        <v>84.21</v>
      </c>
    </row>
    <row r="67" spans="1:38" ht="12.75">
      <c r="A67" s="1">
        <v>5</v>
      </c>
      <c r="B67" s="1" t="s">
        <v>45</v>
      </c>
      <c r="C67" s="5">
        <v>-0.01927437641723362</v>
      </c>
      <c r="D67" s="4">
        <v>24.34</v>
      </c>
      <c r="E67" s="1" t="s">
        <v>85</v>
      </c>
      <c r="F67" s="5">
        <v>-0.38266384778012685</v>
      </c>
      <c r="G67" s="4">
        <v>38.94</v>
      </c>
      <c r="H67" s="1" t="s">
        <v>74</v>
      </c>
      <c r="I67" s="5">
        <v>-0.2966101694915254</v>
      </c>
      <c r="J67" s="4">
        <v>31.24</v>
      </c>
      <c r="K67" s="1" t="s">
        <v>78</v>
      </c>
      <c r="L67" s="5">
        <v>1.1640625</v>
      </c>
      <c r="M67" s="4">
        <v>44.45</v>
      </c>
      <c r="N67" s="1" t="s">
        <v>70</v>
      </c>
      <c r="O67" s="1"/>
      <c r="P67" s="5">
        <v>1.1048387096774195</v>
      </c>
      <c r="Q67" s="4">
        <v>43.36</v>
      </c>
      <c r="R67" s="1" t="s">
        <v>80</v>
      </c>
      <c r="S67" s="1"/>
      <c r="T67" s="5">
        <v>0.16954022988505746</v>
      </c>
      <c r="U67" s="4">
        <v>79.71</v>
      </c>
      <c r="V67" s="1" t="s">
        <v>72</v>
      </c>
      <c r="W67" s="5">
        <v>-0.34461910519951633</v>
      </c>
      <c r="X67" s="4">
        <v>55.94</v>
      </c>
      <c r="Y67" s="1" t="s">
        <v>82</v>
      </c>
      <c r="Z67" s="34">
        <f t="shared" si="0"/>
        <v>-0.06158735224114764</v>
      </c>
      <c r="AA67" s="5">
        <v>0.20570824524312892</v>
      </c>
      <c r="AB67" s="5">
        <v>0.26729559748427656</v>
      </c>
      <c r="AC67" s="4">
        <v>48.03</v>
      </c>
      <c r="AD67" s="1" t="s">
        <v>68</v>
      </c>
      <c r="AE67" s="5">
        <v>0.39858012170385404</v>
      </c>
      <c r="AF67" s="4">
        <v>77.27</v>
      </c>
      <c r="AG67" s="1" t="s">
        <v>77</v>
      </c>
      <c r="AH67" s="5">
        <v>-0.4651162790697675</v>
      </c>
      <c r="AI67" s="4">
        <v>54.65</v>
      </c>
      <c r="AJ67" s="1" t="s">
        <v>76</v>
      </c>
      <c r="AK67" s="5">
        <v>1.1382978723404258</v>
      </c>
      <c r="AL67" s="4">
        <v>74.15</v>
      </c>
    </row>
    <row r="68" spans="1:38" ht="12.75">
      <c r="A68" s="1">
        <v>6</v>
      </c>
      <c r="B68" s="1" t="s">
        <v>72</v>
      </c>
      <c r="C68" s="5">
        <v>1.44559585492228</v>
      </c>
      <c r="D68" s="4">
        <v>21.83</v>
      </c>
      <c r="E68" s="1" t="s">
        <v>61</v>
      </c>
      <c r="F68" s="5">
        <v>-0.07762338284619064</v>
      </c>
      <c r="G68" s="4">
        <v>31.89</v>
      </c>
      <c r="H68" s="1" t="s">
        <v>82</v>
      </c>
      <c r="I68" s="5">
        <v>-0.18656716417910446</v>
      </c>
      <c r="J68" s="4">
        <v>23.15</v>
      </c>
      <c r="K68" s="1" t="s">
        <v>76</v>
      </c>
      <c r="L68" s="5">
        <v>0.8521739130434782</v>
      </c>
      <c r="M68" s="4">
        <v>31.72</v>
      </c>
      <c r="N68" s="1" t="s">
        <v>78</v>
      </c>
      <c r="O68" s="1"/>
      <c r="P68" s="5">
        <v>-0.2707581227436823</v>
      </c>
      <c r="Q68" s="4">
        <v>41.42</v>
      </c>
      <c r="R68" s="1" t="s">
        <v>81</v>
      </c>
      <c r="S68" s="1"/>
      <c r="T68" s="5">
        <v>0.5554842847979473</v>
      </c>
      <c r="U68" s="4">
        <v>59.77</v>
      </c>
      <c r="V68" s="1" t="s">
        <v>77</v>
      </c>
      <c r="W68" s="5">
        <v>1.208469055374593</v>
      </c>
      <c r="X68" s="4">
        <v>48.98</v>
      </c>
      <c r="Y68" s="1" t="s">
        <v>33</v>
      </c>
      <c r="Z68" s="34">
        <f aca="true" t="shared" si="1" ref="Z68:Z77">AA68-AB68</f>
        <v>-0.01074398781261321</v>
      </c>
      <c r="AA68" s="5">
        <v>0.26729559748427656</v>
      </c>
      <c r="AB68" s="5">
        <v>0.27803958529688977</v>
      </c>
      <c r="AC68" s="4">
        <v>1228.59</v>
      </c>
      <c r="AD68" s="1" t="s">
        <v>78</v>
      </c>
      <c r="AE68" s="5">
        <v>-0.21621621621621623</v>
      </c>
      <c r="AF68" s="4">
        <v>57.94</v>
      </c>
      <c r="AG68" s="1" t="s">
        <v>71</v>
      </c>
      <c r="AH68" s="5">
        <v>-0.5714285714285714</v>
      </c>
      <c r="AI68" s="4">
        <v>50.24</v>
      </c>
      <c r="AJ68" s="1" t="s">
        <v>77</v>
      </c>
      <c r="AK68" s="5">
        <v>0.274247491638796</v>
      </c>
      <c r="AL68" s="4">
        <v>69.56</v>
      </c>
    </row>
    <row r="69" spans="1:38" ht="12.75">
      <c r="A69" s="1">
        <v>7</v>
      </c>
      <c r="B69" s="1" t="s">
        <v>82</v>
      </c>
      <c r="C69" s="5">
        <v>1.882352941176471</v>
      </c>
      <c r="D69" s="4">
        <v>13.92</v>
      </c>
      <c r="E69" s="1" t="s">
        <v>82</v>
      </c>
      <c r="F69" s="5">
        <v>1.0510204081632653</v>
      </c>
      <c r="G69" s="4">
        <v>28.47</v>
      </c>
      <c r="H69" s="1" t="s">
        <v>85</v>
      </c>
      <c r="I69" s="5">
        <v>-0.26940639269406397</v>
      </c>
      <c r="J69" s="4">
        <v>21.6</v>
      </c>
      <c r="K69" s="1" t="s">
        <v>86</v>
      </c>
      <c r="L69" s="5">
        <v>-0.3928571428571429</v>
      </c>
      <c r="M69" s="4">
        <v>24.65</v>
      </c>
      <c r="N69" s="1" t="s">
        <v>76</v>
      </c>
      <c r="O69" s="1"/>
      <c r="P69" s="5">
        <v>0.288732394366197</v>
      </c>
      <c r="Q69" s="4">
        <v>40.91</v>
      </c>
      <c r="R69" s="1" t="s">
        <v>62</v>
      </c>
      <c r="S69" s="1"/>
      <c r="T69" s="5">
        <v>0.2024539877300613</v>
      </c>
      <c r="U69" s="4">
        <v>58.05</v>
      </c>
      <c r="V69" s="1" t="s">
        <v>80</v>
      </c>
      <c r="W69" s="5">
        <v>-0.45995085995085994</v>
      </c>
      <c r="X69" s="4">
        <v>42.29</v>
      </c>
      <c r="Y69" s="1" t="s">
        <v>44</v>
      </c>
      <c r="Z69" s="34">
        <f t="shared" si="1"/>
        <v>-0.0008448768545046281</v>
      </c>
      <c r="AA69" s="5">
        <v>0.27803958529688977</v>
      </c>
      <c r="AB69" s="5">
        <v>0.2788844621513944</v>
      </c>
      <c r="AC69" s="4">
        <v>445.1</v>
      </c>
      <c r="AD69" s="1" t="s">
        <v>61</v>
      </c>
      <c r="AE69" s="5">
        <v>0</v>
      </c>
      <c r="AF69" s="4">
        <v>56.76</v>
      </c>
      <c r="AG69" s="1" t="s">
        <v>79</v>
      </c>
      <c r="AH69" s="5">
        <v>0.07357859531772593</v>
      </c>
      <c r="AI69" s="4">
        <v>34.94</v>
      </c>
      <c r="AJ69" s="1" t="s">
        <v>78</v>
      </c>
      <c r="AK69" s="5">
        <v>-0.05555555555555547</v>
      </c>
      <c r="AL69" s="4">
        <v>61.95</v>
      </c>
    </row>
    <row r="70" spans="1:38" ht="12.75">
      <c r="A70" s="1">
        <v>8</v>
      </c>
      <c r="B70" s="1" t="s">
        <v>79</v>
      </c>
      <c r="C70" s="5">
        <v>0.15882352941176459</v>
      </c>
      <c r="D70" s="4">
        <v>13.36</v>
      </c>
      <c r="E70" s="1" t="s">
        <v>76</v>
      </c>
      <c r="F70" s="5">
        <v>-0.4877049180327869</v>
      </c>
      <c r="G70" s="4">
        <v>27.95</v>
      </c>
      <c r="H70" s="1" t="s">
        <v>70</v>
      </c>
      <c r="I70" s="5">
        <v>0.3644067796610171</v>
      </c>
      <c r="J70" s="4">
        <v>17.89</v>
      </c>
      <c r="K70" s="1" t="s">
        <v>70</v>
      </c>
      <c r="L70" s="5">
        <v>-0.2298136645962734</v>
      </c>
      <c r="M70" s="4">
        <v>20.6</v>
      </c>
      <c r="N70" s="1" t="s">
        <v>81</v>
      </c>
      <c r="O70" s="1"/>
      <c r="P70" s="5">
        <v>2.8493827160493828</v>
      </c>
      <c r="Q70" s="4">
        <v>38.51</v>
      </c>
      <c r="R70" s="1" t="s">
        <v>82</v>
      </c>
      <c r="S70" s="1"/>
      <c r="T70" s="5">
        <v>-0.12761904761904763</v>
      </c>
      <c r="U70" s="4">
        <v>54.58</v>
      </c>
      <c r="V70" s="1" t="s">
        <v>82</v>
      </c>
      <c r="W70" s="5">
        <v>-0.30567685589519644</v>
      </c>
      <c r="X70" s="4">
        <v>37.94</v>
      </c>
      <c r="Y70" s="1" t="s">
        <v>50</v>
      </c>
      <c r="Z70" s="34">
        <f t="shared" si="1"/>
        <v>-0.015905880923573923</v>
      </c>
      <c r="AA70" s="5">
        <v>0.2788844621513944</v>
      </c>
      <c r="AB70" s="5">
        <v>0.2947903430749683</v>
      </c>
      <c r="AC70" s="4">
        <v>437.55</v>
      </c>
      <c r="AD70" s="1" t="s">
        <v>79</v>
      </c>
      <c r="AE70" s="5">
        <v>0.11049210770659235</v>
      </c>
      <c r="AF70" s="4">
        <v>33.89</v>
      </c>
      <c r="AG70" s="1" t="s">
        <v>76</v>
      </c>
      <c r="AH70" s="5">
        <v>-0.8770438194898627</v>
      </c>
      <c r="AI70" s="4">
        <v>34.71</v>
      </c>
      <c r="AJ70" s="1" t="s">
        <v>79</v>
      </c>
      <c r="AK70" s="5">
        <v>0.3419003115264798</v>
      </c>
      <c r="AL70" s="4">
        <v>45.12</v>
      </c>
    </row>
    <row r="71" spans="1:38" ht="12.75">
      <c r="A71" s="1">
        <v>9</v>
      </c>
      <c r="B71" s="1" t="s">
        <v>71</v>
      </c>
      <c r="C71" s="5">
        <v>-0.15625</v>
      </c>
      <c r="D71" s="4">
        <v>11.91</v>
      </c>
      <c r="E71" s="1" t="s">
        <v>79</v>
      </c>
      <c r="F71" s="5">
        <v>0.4974619289340103</v>
      </c>
      <c r="G71" s="4">
        <v>20.01</v>
      </c>
      <c r="H71" s="1" t="s">
        <v>76</v>
      </c>
      <c r="I71" s="5">
        <v>-0.3866666666666667</v>
      </c>
      <c r="J71" s="4">
        <v>17.12</v>
      </c>
      <c r="K71" s="1" t="s">
        <v>82</v>
      </c>
      <c r="L71" s="5">
        <v>-0.3241590214067278</v>
      </c>
      <c r="M71" s="4">
        <v>15.69</v>
      </c>
      <c r="N71" s="1" t="s">
        <v>82</v>
      </c>
      <c r="O71" s="1"/>
      <c r="P71" s="5">
        <v>1.3755656108597285</v>
      </c>
      <c r="Q71" s="4">
        <v>37.2</v>
      </c>
      <c r="R71" s="1" t="s">
        <v>79</v>
      </c>
      <c r="S71" s="1"/>
      <c r="T71" s="5">
        <v>0.4831309041835359</v>
      </c>
      <c r="U71" s="4">
        <v>34.62</v>
      </c>
      <c r="V71" s="1" t="s">
        <v>79</v>
      </c>
      <c r="W71" s="5">
        <v>0.0036396724294813776</v>
      </c>
      <c r="X71" s="4">
        <v>33.6</v>
      </c>
      <c r="Y71" s="1" t="s">
        <v>76</v>
      </c>
      <c r="Z71" s="34">
        <f t="shared" si="1"/>
        <v>-0.05429666014737333</v>
      </c>
      <c r="AA71" s="5">
        <v>0.2947903430749683</v>
      </c>
      <c r="AB71" s="5">
        <v>0.34908700322234165</v>
      </c>
      <c r="AC71" s="4">
        <v>463.83</v>
      </c>
      <c r="AD71" s="1" t="s">
        <v>80</v>
      </c>
      <c r="AE71" s="5">
        <v>0.09567496723460023</v>
      </c>
      <c r="AF71" s="4">
        <v>32.17</v>
      </c>
      <c r="AG71" s="1" t="s">
        <v>80</v>
      </c>
      <c r="AH71" s="5">
        <v>0.037081339712918826</v>
      </c>
      <c r="AI71" s="4">
        <v>33.39</v>
      </c>
      <c r="AJ71" s="1" t="s">
        <v>80</v>
      </c>
      <c r="AK71" s="5">
        <v>0.22376009227220295</v>
      </c>
      <c r="AL71" s="4">
        <v>40.85</v>
      </c>
    </row>
    <row r="72" spans="1:38" ht="12.75">
      <c r="A72" s="1">
        <v>10</v>
      </c>
      <c r="B72" s="1" t="s">
        <v>78</v>
      </c>
      <c r="C72" s="5">
        <v>0</v>
      </c>
      <c r="D72" s="4">
        <v>10.79</v>
      </c>
      <c r="E72" s="1" t="s">
        <v>84</v>
      </c>
      <c r="F72" s="5">
        <v>0.33668341708542737</v>
      </c>
      <c r="G72" s="4">
        <v>12.77</v>
      </c>
      <c r="H72" s="1" t="s">
        <v>61</v>
      </c>
      <c r="I72" s="5">
        <v>-0.5262337662337662</v>
      </c>
      <c r="J72" s="4">
        <v>15.11</v>
      </c>
      <c r="K72" s="1" t="s">
        <v>79</v>
      </c>
      <c r="L72" s="5">
        <v>0.2852852852852854</v>
      </c>
      <c r="M72" s="4">
        <v>13.52</v>
      </c>
      <c r="N72" s="1" t="s">
        <v>84</v>
      </c>
      <c r="O72" s="1"/>
      <c r="P72" s="5">
        <v>0.8903846153846153</v>
      </c>
      <c r="Q72" s="4">
        <v>29.18</v>
      </c>
      <c r="R72" s="1" t="s">
        <v>86</v>
      </c>
      <c r="S72" s="1"/>
      <c r="T72" s="5">
        <v>0.17703349282296665</v>
      </c>
      <c r="U72" s="4">
        <v>32.38</v>
      </c>
      <c r="V72" s="1" t="s">
        <v>81</v>
      </c>
      <c r="W72" s="5">
        <v>-0.5191752577319588</v>
      </c>
      <c r="X72" s="4">
        <v>28.53</v>
      </c>
      <c r="Y72" s="1" t="s">
        <v>48</v>
      </c>
      <c r="Z72" s="34">
        <f t="shared" si="1"/>
        <v>-0.0234172751575783</v>
      </c>
      <c r="AA72" s="5">
        <v>0.34908700322234165</v>
      </c>
      <c r="AB72" s="5">
        <v>0.37250427837991995</v>
      </c>
      <c r="AC72" s="4">
        <v>720</v>
      </c>
      <c r="AD72" s="1" t="s">
        <v>82</v>
      </c>
      <c r="AE72" s="5">
        <v>-0.3697270471464019</v>
      </c>
      <c r="AF72" s="4">
        <v>30.27</v>
      </c>
      <c r="AG72" s="1" t="s">
        <v>84</v>
      </c>
      <c r="AH72" s="5">
        <v>-0.059859154929577496</v>
      </c>
      <c r="AI72" s="4">
        <v>22.23</v>
      </c>
      <c r="AJ72" s="1" t="s">
        <v>81</v>
      </c>
      <c r="AK72" s="5">
        <v>0.3717647058823528</v>
      </c>
      <c r="AL72" s="4">
        <v>27.27</v>
      </c>
    </row>
    <row r="73" spans="1:38" ht="12.75">
      <c r="A73" s="1">
        <v>11</v>
      </c>
      <c r="B73" s="1" t="s">
        <v>84</v>
      </c>
      <c r="C73" s="5">
        <v>0.1637426900584793</v>
      </c>
      <c r="D73" s="4">
        <v>9.55</v>
      </c>
      <c r="E73" s="1" t="s">
        <v>78</v>
      </c>
      <c r="F73" s="5">
        <v>0</v>
      </c>
      <c r="G73" s="4">
        <v>10.79</v>
      </c>
      <c r="H73" s="1" t="s">
        <v>78</v>
      </c>
      <c r="I73" s="5">
        <v>0</v>
      </c>
      <c r="J73" s="4">
        <v>10.79</v>
      </c>
      <c r="K73" s="1" t="s">
        <v>84</v>
      </c>
      <c r="L73" s="5">
        <v>0.3793103448275861</v>
      </c>
      <c r="M73" s="4">
        <v>12.47</v>
      </c>
      <c r="N73" s="1" t="s">
        <v>86</v>
      </c>
      <c r="O73" s="1"/>
      <c r="P73" s="5">
        <v>0.11764705882352944</v>
      </c>
      <c r="Q73" s="4">
        <v>27.55</v>
      </c>
      <c r="R73" s="1" t="s">
        <v>83</v>
      </c>
      <c r="S73" s="1"/>
      <c r="T73" s="5">
        <v>0.37578616352201255</v>
      </c>
      <c r="U73" s="4">
        <v>23.52</v>
      </c>
      <c r="V73" s="1" t="s">
        <v>83</v>
      </c>
      <c r="W73" s="5">
        <v>-0.11485714285714288</v>
      </c>
      <c r="X73" s="4">
        <v>20.5</v>
      </c>
      <c r="Y73" s="1" t="s">
        <v>68</v>
      </c>
      <c r="Z73" s="34">
        <f t="shared" si="1"/>
        <v>-0.08392112782392047</v>
      </c>
      <c r="AA73" s="5">
        <v>0.37250427837991995</v>
      </c>
      <c r="AB73" s="5">
        <v>0.4564254062038404</v>
      </c>
      <c r="AC73" s="4">
        <v>115.9</v>
      </c>
      <c r="AD73" s="1" t="s">
        <v>81</v>
      </c>
      <c r="AE73" s="5">
        <v>0.2136953955135772</v>
      </c>
      <c r="AF73" s="4">
        <v>24.3</v>
      </c>
      <c r="AG73" s="1" t="s">
        <v>82</v>
      </c>
      <c r="AH73" s="5">
        <v>-0.30708661417322825</v>
      </c>
      <c r="AI73" s="4">
        <v>20.99</v>
      </c>
      <c r="AJ73" s="1" t="s">
        <v>82</v>
      </c>
      <c r="AK73" s="5">
        <v>0.2102272727272727</v>
      </c>
      <c r="AL73" s="4">
        <v>25.43</v>
      </c>
    </row>
    <row r="74" spans="1:38" ht="12.75">
      <c r="A74" s="1">
        <v>12</v>
      </c>
      <c r="B74" s="1" t="s">
        <v>83</v>
      </c>
      <c r="C74" s="5">
        <v>-0.044657097288676284</v>
      </c>
      <c r="D74" s="4">
        <v>9.3</v>
      </c>
      <c r="E74" s="1" t="s">
        <v>83</v>
      </c>
      <c r="F74" s="5">
        <v>0.06343906510851416</v>
      </c>
      <c r="G74" s="4">
        <v>9.77</v>
      </c>
      <c r="H74" s="1" t="s">
        <v>79</v>
      </c>
      <c r="I74" s="5">
        <v>-0.43559322033898307</v>
      </c>
      <c r="J74" s="4">
        <v>10.76</v>
      </c>
      <c r="K74" s="1" t="s">
        <v>61</v>
      </c>
      <c r="L74" s="5">
        <v>-0.17543859649122806</v>
      </c>
      <c r="M74" s="4">
        <v>12.46</v>
      </c>
      <c r="N74" s="1" t="s">
        <v>79</v>
      </c>
      <c r="O74" s="1"/>
      <c r="P74" s="5">
        <v>0.7313084112149533</v>
      </c>
      <c r="Q74" s="4">
        <v>22.99</v>
      </c>
      <c r="R74" s="1" t="s">
        <v>77</v>
      </c>
      <c r="S74" s="1"/>
      <c r="T74" s="5">
        <v>0.4902912621359221</v>
      </c>
      <c r="U74" s="4">
        <v>22.46</v>
      </c>
      <c r="V74" s="1" t="s">
        <v>86</v>
      </c>
      <c r="W74" s="5">
        <v>-0.4186991869918699</v>
      </c>
      <c r="X74" s="4">
        <v>18.9</v>
      </c>
      <c r="Y74" s="1" t="s">
        <v>70</v>
      </c>
      <c r="Z74" s="34">
        <f t="shared" si="1"/>
        <v>-0.0013210726693990704</v>
      </c>
      <c r="AA74" s="5">
        <v>0.4564254062038404</v>
      </c>
      <c r="AB74" s="5">
        <v>0.4577464788732395</v>
      </c>
      <c r="AC74" s="4">
        <v>447.5</v>
      </c>
      <c r="AD74" s="1" t="s">
        <v>84</v>
      </c>
      <c r="AE74" s="5">
        <v>0.7530864197530864</v>
      </c>
      <c r="AF74" s="4">
        <v>23.63</v>
      </c>
      <c r="AG74" s="1" t="s">
        <v>81</v>
      </c>
      <c r="AH74" s="5">
        <v>-0.17315175097276259</v>
      </c>
      <c r="AI74" s="4">
        <v>19.89</v>
      </c>
      <c r="AJ74" s="1" t="s">
        <v>83</v>
      </c>
      <c r="AK74" s="5">
        <v>0.7525870178739418</v>
      </c>
      <c r="AL74" s="4">
        <v>22.01</v>
      </c>
    </row>
    <row r="75" spans="1:38" ht="12.75">
      <c r="A75" s="1">
        <v>13</v>
      </c>
      <c r="B75" s="1" t="s">
        <v>44</v>
      </c>
      <c r="C75" s="5">
        <v>-0.65</v>
      </c>
      <c r="D75" s="4">
        <v>9.12</v>
      </c>
      <c r="E75" s="1" t="s">
        <v>70</v>
      </c>
      <c r="F75" s="5">
        <v>0.4567901234567904</v>
      </c>
      <c r="G75" s="4">
        <v>9.26</v>
      </c>
      <c r="H75" s="1" t="s">
        <v>83</v>
      </c>
      <c r="I75" s="5">
        <v>-0.010989010989011061</v>
      </c>
      <c r="J75" s="4">
        <v>9.53</v>
      </c>
      <c r="K75" s="1" t="s">
        <v>83</v>
      </c>
      <c r="L75" s="5">
        <v>0.32698412698412693</v>
      </c>
      <c r="M75" s="4">
        <v>11.45</v>
      </c>
      <c r="N75" s="1" t="s">
        <v>83</v>
      </c>
      <c r="O75" s="1"/>
      <c r="P75" s="5">
        <v>0.5215311004784691</v>
      </c>
      <c r="Q75" s="4">
        <v>17.25</v>
      </c>
      <c r="R75" s="1" t="s">
        <v>85</v>
      </c>
      <c r="S75" s="1"/>
      <c r="T75" s="5">
        <v>2.5125925925925925</v>
      </c>
      <c r="U75" s="4">
        <v>17.02</v>
      </c>
      <c r="V75" s="1" t="s">
        <v>84</v>
      </c>
      <c r="W75" s="5">
        <v>0.07130730050933787</v>
      </c>
      <c r="X75" s="4">
        <v>18.13</v>
      </c>
      <c r="Y75" s="1" t="s">
        <v>52</v>
      </c>
      <c r="Z75" s="34">
        <f t="shared" si="1"/>
        <v>-0.05965372583505113</v>
      </c>
      <c r="AA75" s="5">
        <v>0.4577464788732395</v>
      </c>
      <c r="AB75" s="5">
        <v>0.5174002047082906</v>
      </c>
      <c r="AC75" s="4">
        <v>427.16</v>
      </c>
      <c r="AD75" s="1" t="s">
        <v>83</v>
      </c>
      <c r="AE75" s="5">
        <v>-0.10086682427107962</v>
      </c>
      <c r="AF75" s="4">
        <v>14.41</v>
      </c>
      <c r="AG75" s="1" t="s">
        <v>86</v>
      </c>
      <c r="AH75" s="5">
        <v>0.18823529411764706</v>
      </c>
      <c r="AI75" s="4">
        <v>13.27</v>
      </c>
      <c r="AJ75" s="1" t="s">
        <v>84</v>
      </c>
      <c r="AK75" s="5">
        <v>-0.2247191011235955</v>
      </c>
      <c r="AL75" s="4">
        <v>17.2</v>
      </c>
    </row>
    <row r="76" spans="1:38" ht="12.75">
      <c r="A76" s="1">
        <v>14</v>
      </c>
      <c r="B76" s="1" t="s">
        <v>70</v>
      </c>
      <c r="C76" s="5">
        <v>-0.17346938775510212</v>
      </c>
      <c r="D76" s="4">
        <v>6.35</v>
      </c>
      <c r="E76" s="1" t="s">
        <v>44</v>
      </c>
      <c r="F76" s="5">
        <v>-0.48571428571428565</v>
      </c>
      <c r="G76" s="4">
        <v>4.68</v>
      </c>
      <c r="H76" s="1" t="s">
        <v>84</v>
      </c>
      <c r="I76" s="5">
        <v>-0.2913533834586466</v>
      </c>
      <c r="J76" s="4">
        <v>9.05</v>
      </c>
      <c r="K76" s="1" t="s">
        <v>81</v>
      </c>
      <c r="L76" s="5">
        <v>2.552631578947368</v>
      </c>
      <c r="M76" s="4">
        <v>10.01</v>
      </c>
      <c r="N76" s="1" t="s">
        <v>85</v>
      </c>
      <c r="O76" s="1"/>
      <c r="P76" s="5">
        <v>2.409090909090909</v>
      </c>
      <c r="Q76" s="4">
        <v>11.42</v>
      </c>
      <c r="R76" s="1" t="s">
        <v>84</v>
      </c>
      <c r="S76" s="1"/>
      <c r="T76" s="5">
        <v>-0.4008138351983723</v>
      </c>
      <c r="U76" s="4">
        <v>16.95</v>
      </c>
      <c r="V76" s="1" t="s">
        <v>85</v>
      </c>
      <c r="W76" s="5">
        <v>-0.39336426261774216</v>
      </c>
      <c r="X76" s="4">
        <v>10.33</v>
      </c>
      <c r="Y76" s="1" t="s">
        <v>77</v>
      </c>
      <c r="Z76" s="34">
        <f t="shared" si="1"/>
        <v>-0.023897730394954353</v>
      </c>
      <c r="AA76" s="5">
        <v>0.5174002047082906</v>
      </c>
      <c r="AB76" s="5">
        <v>0.541297935103245</v>
      </c>
      <c r="AC76" s="4">
        <v>93.15</v>
      </c>
      <c r="AD76" s="1" t="s">
        <v>85</v>
      </c>
      <c r="AE76" s="5">
        <v>-0.008215735549971015</v>
      </c>
      <c r="AF76" s="4">
        <v>12.39</v>
      </c>
      <c r="AG76" s="1" t="s">
        <v>83</v>
      </c>
      <c r="AH76" s="5">
        <v>-0.06836108676599473</v>
      </c>
      <c r="AI76" s="4">
        <v>12.96</v>
      </c>
      <c r="AJ76" s="1" t="s">
        <v>85</v>
      </c>
      <c r="AK76" s="5">
        <v>0.5356644981412642</v>
      </c>
      <c r="AL76" s="4">
        <v>15.99</v>
      </c>
    </row>
    <row r="77" spans="1:38" ht="12.75">
      <c r="A77" s="1">
        <v>15</v>
      </c>
      <c r="B77" s="1" t="s">
        <v>81</v>
      </c>
      <c r="C77" s="5">
        <v>0.06504065040650397</v>
      </c>
      <c r="D77" s="4">
        <v>3.25</v>
      </c>
      <c r="E77" s="1" t="s">
        <v>81</v>
      </c>
      <c r="F77" s="5">
        <v>-0.09923664122137399</v>
      </c>
      <c r="G77" s="4">
        <v>2.92</v>
      </c>
      <c r="H77" s="1" t="s">
        <v>81</v>
      </c>
      <c r="I77" s="5">
        <v>-0.03389830508474578</v>
      </c>
      <c r="J77" s="4">
        <v>2.81</v>
      </c>
      <c r="K77" s="1" t="s">
        <v>85</v>
      </c>
      <c r="L77" s="5">
        <v>-0.690625</v>
      </c>
      <c r="M77" s="4">
        <v>4.87</v>
      </c>
      <c r="N77" s="1" t="s">
        <v>61</v>
      </c>
      <c r="O77" s="1"/>
      <c r="P77" s="5">
        <v>-0.4481382978723405</v>
      </c>
      <c r="Q77" s="4">
        <v>6.88</v>
      </c>
      <c r="R77" s="1" t="s">
        <v>61</v>
      </c>
      <c r="S77" s="1"/>
      <c r="T77" s="5">
        <v>0.146987951807229</v>
      </c>
      <c r="U77" s="4">
        <v>7.89</v>
      </c>
      <c r="V77" s="1" t="s">
        <v>61</v>
      </c>
      <c r="W77" s="5">
        <v>-0.044117647058823595</v>
      </c>
      <c r="X77" s="4">
        <v>7.54</v>
      </c>
      <c r="Y77" s="1" t="s">
        <v>85</v>
      </c>
      <c r="Z77" s="34">
        <f t="shared" si="1"/>
        <v>-0.8563845677936264</v>
      </c>
      <c r="AA77" s="5">
        <v>0.541297935103245</v>
      </c>
      <c r="AB77" s="5">
        <v>1.3976825028968713</v>
      </c>
      <c r="AC77" s="4">
        <v>9.74</v>
      </c>
      <c r="AD77" s="1" t="s">
        <v>86</v>
      </c>
      <c r="AE77" s="5">
        <v>0.1643835616438356</v>
      </c>
      <c r="AF77" s="4">
        <v>11.26</v>
      </c>
      <c r="AG77" s="1" t="s">
        <v>85</v>
      </c>
      <c r="AH77" s="5">
        <v>-0.16109540980411263</v>
      </c>
      <c r="AI77" s="4">
        <v>10.41</v>
      </c>
      <c r="AJ77" s="1" t="s">
        <v>86</v>
      </c>
      <c r="AK77" s="5">
        <v>0.08910891089108919</v>
      </c>
      <c r="AL77" s="4">
        <v>14.47</v>
      </c>
    </row>
    <row r="78" spans="27:28" ht="12.75">
      <c r="AA78" s="32">
        <f>AVERAGE(AA3:AA77)</f>
        <v>-0.05491073100524859</v>
      </c>
      <c r="AB78" s="32">
        <f>AVERAGE(AB3:AB77)</f>
        <v>-0.030944745315970485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2004-01-14T16:06:36Z</dcterms:created>
  <dcterms:modified xsi:type="dcterms:W3CDTF">2004-03-05T19:08:52Z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1160778065</vt:i4>
  </property>
  <property fmtid="{D5CDD505-2E9C-101B-9397-08002B2CF9AE}" pid="3" name="_EmailSubject">
    <vt:lpwstr>Cambiar estas tablas cap 15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-1664242646</vt:i4>
  </property>
</Properties>
</file>