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7305" activeTab="0"/>
  </bookViews>
  <sheets>
    <sheet name="Telefónica" sheetId="1" r:id="rId1"/>
  </sheets>
  <definedNames/>
  <calcPr fullCalcOnLoad="1"/>
</workbook>
</file>

<file path=xl/comments1.xml><?xml version="1.0" encoding="utf-8"?>
<comments xmlns="http://schemas.openxmlformats.org/spreadsheetml/2006/main">
  <authors>
    <author>AVillanueva</author>
  </authors>
  <commentList>
    <comment ref="N10" authorId="0">
      <text>
        <r>
          <rPr>
            <b/>
            <sz val="8"/>
            <rFont val="Tahoma"/>
            <family val="0"/>
          </rPr>
          <t>AVillanueva:</t>
        </r>
        <r>
          <rPr>
            <sz val="8"/>
            <rFont val="Tahoma"/>
            <family val="0"/>
          </rPr>
          <t xml:space="preserve">
hasta noviembre</t>
        </r>
      </text>
    </comment>
  </commentList>
</comments>
</file>

<file path=xl/sharedStrings.xml><?xml version="1.0" encoding="utf-8"?>
<sst xmlns="http://schemas.openxmlformats.org/spreadsheetml/2006/main" count="23" uniqueCount="15">
  <si>
    <t>TELEFONICA</t>
  </si>
  <si>
    <t>Inflación</t>
  </si>
  <si>
    <t>Rentabilidad accionistas</t>
  </si>
  <si>
    <t>Rentabilidad IBEX 35 (sin div)</t>
  </si>
  <si>
    <t>Rentabilidad IGBM (sin div)</t>
  </si>
  <si>
    <t>(Millones de euros)</t>
  </si>
  <si>
    <t>Rentabilidad IBEX 35 (con div)</t>
  </si>
  <si>
    <t>Rentabilidad accionistas IBEX</t>
  </si>
  <si>
    <t>media</t>
  </si>
  <si>
    <t>Rentabilidad ITBM (con div)</t>
  </si>
  <si>
    <t>Telefónica - IBEX</t>
  </si>
  <si>
    <t>Telefónica - IBEX (1+/1+)</t>
  </si>
  <si>
    <t>IBEX 35 sin Telefónica</t>
  </si>
  <si>
    <t>(1+Tel)/(1+IBEX) - 1</t>
  </si>
  <si>
    <t>Total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</si>
</sst>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#,##0.0"/>
    <numFmt numFmtId="182" formatCode="0.00000000000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0.0000"/>
    <numFmt numFmtId="189" formatCode="0.000"/>
    <numFmt numFmtId="190" formatCode="#,##0.000"/>
    <numFmt numFmtId="191" formatCode="0.000%"/>
  </numFmts>
  <fonts count="12">
    <font>
      <sz val="10"/>
      <name val="Arial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0"/>
    </font>
    <font>
      <b/>
      <sz val="8"/>
      <name val="Tahoma"/>
      <family val="0"/>
    </font>
    <font>
      <sz val="7"/>
      <name val="Arial Narrow"/>
      <family val="2"/>
    </font>
    <font>
      <b/>
      <sz val="7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0" fontId="5" fillId="0" borderId="0" xfId="21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0" fillId="0" borderId="2" xfId="0" applyFont="1" applyBorder="1" applyAlignment="1">
      <alignment horizontal="left"/>
    </xf>
    <xf numFmtId="180" fontId="9" fillId="0" borderId="2" xfId="21" applyNumberFormat="1" applyFont="1" applyBorder="1" applyAlignment="1">
      <alignment/>
    </xf>
    <xf numFmtId="180" fontId="9" fillId="0" borderId="2" xfId="21" applyNumberFormat="1" applyFont="1" applyBorder="1" applyAlignment="1">
      <alignment horizontal="center"/>
    </xf>
    <xf numFmtId="180" fontId="10" fillId="0" borderId="2" xfId="21" applyNumberFormat="1" applyFont="1" applyBorder="1" applyAlignment="1">
      <alignment/>
    </xf>
    <xf numFmtId="0" fontId="9" fillId="0" borderId="2" xfId="0" applyFont="1" applyBorder="1" applyAlignment="1">
      <alignment/>
    </xf>
    <xf numFmtId="0" fontId="10" fillId="0" borderId="2" xfId="0" applyFont="1" applyBorder="1" applyAlignment="1">
      <alignment/>
    </xf>
    <xf numFmtId="180" fontId="9" fillId="0" borderId="2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P25"/>
  <sheetViews>
    <sheetView tabSelected="1" workbookViewId="0" topLeftCell="A3">
      <selection activeCell="O6" sqref="O6"/>
    </sheetView>
  </sheetViews>
  <sheetFormatPr defaultColWidth="9.140625" defaultRowHeight="12.75"/>
  <cols>
    <col min="1" max="1" width="19.00390625" style="1" customWidth="1"/>
    <col min="2" max="14" width="5.00390625" style="1" customWidth="1"/>
    <col min="15" max="15" width="7.00390625" style="2" customWidth="1"/>
    <col min="16" max="16" width="6.00390625" style="1" customWidth="1"/>
    <col min="17" max="16384" width="11.421875" style="1" customWidth="1"/>
  </cols>
  <sheetData>
    <row r="1" ht="13.5" customHeight="1"/>
    <row r="2" spans="1:15" s="9" customFormat="1" ht="13.5" customHeight="1">
      <c r="A2" s="14" t="s">
        <v>2</v>
      </c>
      <c r="E2" s="10" t="s">
        <v>0</v>
      </c>
      <c r="M2" s="11"/>
      <c r="N2" s="11"/>
      <c r="O2" s="12"/>
    </row>
    <row r="3" s="9" customFormat="1" ht="13.5" customHeight="1">
      <c r="O3" s="12"/>
    </row>
    <row r="4" spans="1:16" s="13" customFormat="1" ht="13.5" customHeight="1">
      <c r="A4" s="15" t="s">
        <v>5</v>
      </c>
      <c r="B4" s="16">
        <v>1992</v>
      </c>
      <c r="C4" s="16">
        <v>1993</v>
      </c>
      <c r="D4" s="16">
        <v>1994</v>
      </c>
      <c r="E4" s="16">
        <v>1995</v>
      </c>
      <c r="F4" s="16">
        <v>1996</v>
      </c>
      <c r="G4" s="16">
        <v>1997</v>
      </c>
      <c r="H4" s="16">
        <v>1998</v>
      </c>
      <c r="I4" s="16">
        <v>1999</v>
      </c>
      <c r="J4" s="16">
        <v>2000</v>
      </c>
      <c r="K4" s="16">
        <v>2001</v>
      </c>
      <c r="L4" s="16">
        <v>2002</v>
      </c>
      <c r="M4" s="16">
        <v>2003</v>
      </c>
      <c r="N4" s="16">
        <v>2004</v>
      </c>
      <c r="O4" s="17" t="s">
        <v>14</v>
      </c>
      <c r="P4" s="18" t="s">
        <v>8</v>
      </c>
    </row>
    <row r="5" spans="1:16" s="9" customFormat="1" ht="13.5" customHeight="1">
      <c r="A5" s="19" t="s">
        <v>0</v>
      </c>
      <c r="B5" s="20">
        <v>-0.025202985202915095</v>
      </c>
      <c r="C5" s="20">
        <v>0.6894776216605738</v>
      </c>
      <c r="D5" s="20">
        <v>-0.1304176939514239</v>
      </c>
      <c r="E5" s="20">
        <v>0.12282982459142648</v>
      </c>
      <c r="F5" s="20">
        <v>0.839881620139022</v>
      </c>
      <c r="G5" s="20">
        <v>0.47230499042895663</v>
      </c>
      <c r="H5" s="20">
        <v>0.5351837405332598</v>
      </c>
      <c r="I5" s="20">
        <v>1.0410771015682518</v>
      </c>
      <c r="J5" s="20">
        <v>-0.2903253961147515</v>
      </c>
      <c r="K5" s="20">
        <v>-0.11138746027501673</v>
      </c>
      <c r="L5" s="20">
        <v>-0.4095412637866204</v>
      </c>
      <c r="M5" s="20">
        <v>0.45787672063820384</v>
      </c>
      <c r="N5" s="20">
        <v>0.22508592858844872</v>
      </c>
      <c r="O5" s="21">
        <f>N18-1</f>
        <v>8.077104031772745</v>
      </c>
      <c r="P5" s="22">
        <f>(1+O5)^(1/13)-1</f>
        <v>0.18491788534206344</v>
      </c>
    </row>
    <row r="6" spans="1:16" s="9" customFormat="1" ht="12.75" customHeight="1">
      <c r="A6" s="23" t="s">
        <v>3</v>
      </c>
      <c r="B6" s="20">
        <v>-0.099385395459609</v>
      </c>
      <c r="C6" s="20">
        <v>0.5419543882247062</v>
      </c>
      <c r="D6" s="20">
        <v>-0.14592196325534823</v>
      </c>
      <c r="E6" s="20">
        <v>0.17588610218675527</v>
      </c>
      <c r="F6" s="20">
        <v>0.41699533981866055</v>
      </c>
      <c r="G6" s="20">
        <v>0.4102476884292201</v>
      </c>
      <c r="H6" s="20">
        <v>0.3557626044049951</v>
      </c>
      <c r="I6" s="20">
        <v>0.1834780310269808</v>
      </c>
      <c r="J6" s="20">
        <v>-0.2174652533200474</v>
      </c>
      <c r="K6" s="20">
        <v>-0.0781795429098332</v>
      </c>
      <c r="L6" s="20">
        <v>-0.28111603315232936</v>
      </c>
      <c r="M6" s="20">
        <v>0.2816511785850355</v>
      </c>
      <c r="N6" s="20">
        <v>0.17365455203432756</v>
      </c>
      <c r="O6" s="21">
        <f>N19-1</f>
        <v>2.488188068989359</v>
      </c>
      <c r="P6" s="22">
        <f>(1+O6)^(1/13)-1</f>
        <v>0.10087612522942546</v>
      </c>
    </row>
    <row r="7" spans="1:16" s="9" customFormat="1" ht="12.75" customHeight="1">
      <c r="A7" s="23" t="s">
        <v>6</v>
      </c>
      <c r="B7" s="20">
        <v>-0.057735986516739723</v>
      </c>
      <c r="C7" s="20">
        <v>0.6100110235577509</v>
      </c>
      <c r="D7" s="20">
        <v>-0.1165998884211612</v>
      </c>
      <c r="E7" s="20">
        <v>0.22384889195085456</v>
      </c>
      <c r="F7" s="20">
        <v>0.47051648918703015</v>
      </c>
      <c r="G7" s="20">
        <v>0.44463585032060404</v>
      </c>
      <c r="H7" s="20">
        <v>0.3830738655183836</v>
      </c>
      <c r="I7" s="20">
        <v>0.20362431644912626</v>
      </c>
      <c r="J7" s="20">
        <v>-0.20535643222879663</v>
      </c>
      <c r="K7" s="20">
        <v>-0.06056255738252325</v>
      </c>
      <c r="L7" s="20">
        <v>-0.26502834195141844</v>
      </c>
      <c r="M7" s="20">
        <v>0.32186902232016124</v>
      </c>
      <c r="N7" s="20">
        <v>0.210899596974376</v>
      </c>
      <c r="O7" s="21">
        <f>N21-1</f>
        <v>4.093997274588782</v>
      </c>
      <c r="P7" s="22">
        <f>(1+O7)^(1/13)-1</f>
        <v>0.13341545791499487</v>
      </c>
    </row>
    <row r="8" spans="1:16" s="9" customFormat="1" ht="12.75" customHeight="1">
      <c r="A8" s="23" t="s">
        <v>4</v>
      </c>
      <c r="B8" s="20">
        <v>-0.12991390513320344</v>
      </c>
      <c r="C8" s="20">
        <v>0.5065110851808634</v>
      </c>
      <c r="D8" s="20">
        <v>-0.1169873284382068</v>
      </c>
      <c r="E8" s="20">
        <v>0.12301322760604894</v>
      </c>
      <c r="F8" s="20">
        <v>0.3896022745024528</v>
      </c>
      <c r="G8" s="20">
        <v>0.4221957416192639</v>
      </c>
      <c r="H8" s="20">
        <v>0.3719073591020474</v>
      </c>
      <c r="I8" s="20">
        <v>0.1622147960359528</v>
      </c>
      <c r="J8" s="20">
        <v>-0.12677355067075158</v>
      </c>
      <c r="K8" s="20">
        <v>-0.06393705078856837</v>
      </c>
      <c r="L8" s="20">
        <v>-0.23096797671033475</v>
      </c>
      <c r="M8" s="20">
        <v>0.27443650530765473</v>
      </c>
      <c r="N8" s="20">
        <v>0.1869848263570879</v>
      </c>
      <c r="O8" s="21">
        <f>N20-1</f>
        <v>2.894818063677711</v>
      </c>
      <c r="P8" s="22">
        <f>(1+O8)^(1/13)-1</f>
        <v>0.11025334531954156</v>
      </c>
    </row>
    <row r="9" spans="1:16" s="9" customFormat="1" ht="12.75" customHeight="1">
      <c r="A9" s="23" t="s">
        <v>9</v>
      </c>
      <c r="B9" s="20">
        <v>-0.07527090166645167</v>
      </c>
      <c r="C9" s="20">
        <v>0.56126893383795</v>
      </c>
      <c r="D9" s="20">
        <v>-0.09230002056300413</v>
      </c>
      <c r="E9" s="20">
        <v>0.1569001095019198</v>
      </c>
      <c r="F9" s="20">
        <v>0.4293999563736226</v>
      </c>
      <c r="G9" s="20">
        <v>0.4536000013502275</v>
      </c>
      <c r="H9" s="20">
        <v>0.394600042902878</v>
      </c>
      <c r="I9" s="20">
        <v>0.197007025042615</v>
      </c>
      <c r="J9" s="20">
        <v>-0.10413598658478007</v>
      </c>
      <c r="K9" s="20">
        <v>-0.03642599628804877</v>
      </c>
      <c r="L9" s="20">
        <v>-0.20475577117631139</v>
      </c>
      <c r="M9" s="20">
        <v>0.32961410599439067</v>
      </c>
      <c r="N9" s="20">
        <v>0.21153337268711714</v>
      </c>
      <c r="O9" s="21">
        <f>N22-1</f>
        <v>4.8151934961206795</v>
      </c>
      <c r="P9" s="22">
        <f>(1+O9)^(1/13)-1</f>
        <v>0.145018829211212</v>
      </c>
    </row>
    <row r="10" spans="1:16" s="9" customFormat="1" ht="12.75" customHeight="1">
      <c r="A10" s="23" t="s">
        <v>1</v>
      </c>
      <c r="B10" s="20">
        <v>0.049</v>
      </c>
      <c r="C10" s="20">
        <v>0.043</v>
      </c>
      <c r="D10" s="20">
        <v>0.043</v>
      </c>
      <c r="E10" s="20">
        <v>0.043</v>
      </c>
      <c r="F10" s="20">
        <v>0.032</v>
      </c>
      <c r="G10" s="20">
        <v>0.02</v>
      </c>
      <c r="H10" s="20">
        <v>0.014</v>
      </c>
      <c r="I10" s="20">
        <v>0.029</v>
      </c>
      <c r="J10" s="20">
        <v>0.04</v>
      </c>
      <c r="K10" s="20">
        <v>0.027</v>
      </c>
      <c r="L10" s="20">
        <v>0.039</v>
      </c>
      <c r="M10" s="20">
        <v>0.028</v>
      </c>
      <c r="N10" s="20">
        <v>0.035</v>
      </c>
      <c r="O10" s="21">
        <f>N17-1</f>
        <v>0.5435276271276885</v>
      </c>
      <c r="P10" s="22">
        <f>((1+B10)*(1+C10)*(1+D10)*(1+E10)*(1+F10)*(1+G10)*(1+H10)*(1+I10)*(1+J10)*(1+K10)*(1+L10)*(1+M10)*(1+N10))^(1/13)-1</f>
        <v>0.033953739452717846</v>
      </c>
    </row>
    <row r="11" spans="1:16" s="9" customFormat="1" ht="12.75" customHeight="1">
      <c r="A11" s="24" t="s">
        <v>12</v>
      </c>
      <c r="B11" s="20">
        <v>-0.06277445347793223</v>
      </c>
      <c r="C11" s="20">
        <v>0.5972882462696011</v>
      </c>
      <c r="D11" s="20">
        <v>-0.11449055446765942</v>
      </c>
      <c r="E11" s="20">
        <v>0.2380217480882574</v>
      </c>
      <c r="F11" s="20">
        <v>0.42378207029057513</v>
      </c>
      <c r="G11" s="20">
        <v>0.4400394129517475</v>
      </c>
      <c r="H11" s="20">
        <v>0.3570501808281761</v>
      </c>
      <c r="I11" s="20">
        <v>0.02804333805865816</v>
      </c>
      <c r="J11" s="20">
        <v>-0.17294249887164162</v>
      </c>
      <c r="K11" s="20">
        <v>-0.04372105772527164</v>
      </c>
      <c r="L11" s="20">
        <v>-0.2190997535759512</v>
      </c>
      <c r="M11" s="20">
        <v>0.2894617736226962</v>
      </c>
      <c r="N11" s="20">
        <v>0.2065</v>
      </c>
      <c r="O11" s="21">
        <f>N25-1</f>
        <v>3.510511243765272</v>
      </c>
      <c r="P11" s="22">
        <f>((1+B11)*(1+C11)*(1+D11)*(1+E11)*(1+F11)*(1+G11)*(1+H11)*(1+I11)*(1+J11)*(1+K11)*(1+L11)*(1+M11)*(1+N11))^(1/13)-1</f>
        <v>0.12285857310977732</v>
      </c>
    </row>
    <row r="12" spans="1:16" s="9" customFormat="1" ht="12.75" customHeight="1">
      <c r="A12" s="23" t="s">
        <v>10</v>
      </c>
      <c r="B12" s="25">
        <f aca="true" t="shared" si="0" ref="B12:M12">B5-B7</f>
        <v>0.032533001313824625</v>
      </c>
      <c r="C12" s="25">
        <f t="shared" si="0"/>
        <v>0.07946659810282286</v>
      </c>
      <c r="D12" s="25">
        <f t="shared" si="0"/>
        <v>-0.013817805530262711</v>
      </c>
      <c r="E12" s="25">
        <f t="shared" si="0"/>
        <v>-0.10101906735942807</v>
      </c>
      <c r="F12" s="25">
        <f t="shared" si="0"/>
        <v>0.36936513095199186</v>
      </c>
      <c r="G12" s="25">
        <f t="shared" si="0"/>
        <v>0.027669140108352586</v>
      </c>
      <c r="H12" s="25">
        <f t="shared" si="0"/>
        <v>0.15210987501487616</v>
      </c>
      <c r="I12" s="25">
        <f t="shared" si="0"/>
        <v>0.8374527851191256</v>
      </c>
      <c r="J12" s="25">
        <f t="shared" si="0"/>
        <v>-0.08496896388595487</v>
      </c>
      <c r="K12" s="25">
        <f t="shared" si="0"/>
        <v>-0.05082490289249347</v>
      </c>
      <c r="L12" s="25">
        <f t="shared" si="0"/>
        <v>-0.14451292183520198</v>
      </c>
      <c r="M12" s="25">
        <f t="shared" si="0"/>
        <v>0.1360076983180426</v>
      </c>
      <c r="N12" s="25">
        <f>N5-N7</f>
        <v>0.014186331614072734</v>
      </c>
      <c r="O12" s="21">
        <f>N23-1</f>
        <v>1.5199858188148876</v>
      </c>
      <c r="P12" s="22">
        <f>((1+B12)*(1+C12)*(1+D12)*(1+E12)*(1+F12)*(1+G12)*(1+H12)*(1+I12)*(1+J12)*(1+K12)*(1+L12)*(1+M12)*(1+N12))^(1/13)-1</f>
        <v>0.07368473020319355</v>
      </c>
    </row>
    <row r="13" spans="1:16" s="9" customFormat="1" ht="12.75" customHeight="1">
      <c r="A13" s="23" t="s">
        <v>13</v>
      </c>
      <c r="B13" s="25">
        <f aca="true" t="shared" si="1" ref="B13:M13">(1+B5)/(1+B7)-1</f>
        <v>0.034526418125170766</v>
      </c>
      <c r="C13" s="25">
        <f t="shared" si="1"/>
        <v>0.04935779751819336</v>
      </c>
      <c r="D13" s="25">
        <f t="shared" si="1"/>
        <v>-0.015641616238385003</v>
      </c>
      <c r="E13" s="25">
        <f t="shared" si="1"/>
        <v>-0.08254210795452077</v>
      </c>
      <c r="F13" s="25">
        <f t="shared" si="1"/>
        <v>0.2511805434811507</v>
      </c>
      <c r="G13" s="25">
        <f t="shared" si="1"/>
        <v>0.019153020536083254</v>
      </c>
      <c r="H13" s="25">
        <f t="shared" si="1"/>
        <v>0.10997957434317107</v>
      </c>
      <c r="I13" s="25">
        <f t="shared" si="1"/>
        <v>0.6957758942505732</v>
      </c>
      <c r="J13" s="25">
        <f t="shared" si="1"/>
        <v>-0.10692713982984059</v>
      </c>
      <c r="K13" s="25">
        <f t="shared" si="1"/>
        <v>-0.05410142345496072</v>
      </c>
      <c r="L13" s="25">
        <f t="shared" si="1"/>
        <v>-0.19662380209176689</v>
      </c>
      <c r="M13" s="25">
        <f t="shared" si="1"/>
        <v>0.10289044982635298</v>
      </c>
      <c r="N13" s="25">
        <f>(1+N5)/(1+N7)-1</f>
        <v>0.011715530874334634</v>
      </c>
      <c r="O13" s="21">
        <f>N24-1</f>
        <v>0.7819216506168036</v>
      </c>
      <c r="P13" s="22">
        <f>((1+B13)*(1+C13)*(1+D13)*(1+E13)*(1+F13)*(1+G13)*(1+H13)*(1+I13)*(1+J13)*(1+K13)*(1+L13)*(1+M13)*(1+N13))^(1/13)-1</f>
        <v>0.04544002560350768</v>
      </c>
    </row>
    <row r="14" ht="12.75" customHeight="1"/>
    <row r="15" ht="12.75" customHeight="1"/>
    <row r="16" s="3" customFormat="1" ht="12.75" customHeight="1">
      <c r="O16" s="4"/>
    </row>
    <row r="17" spans="1:15" s="5" customFormat="1" ht="12.75" customHeight="1">
      <c r="A17" s="3" t="s">
        <v>1</v>
      </c>
      <c r="B17" s="6"/>
      <c r="C17" s="6">
        <f>(1+C10)*(1+B10)</f>
        <v>1.094107</v>
      </c>
      <c r="D17" s="6">
        <f aca="true" t="shared" si="2" ref="D17:M17">(1+D10)*C17</f>
        <v>1.1411536009999999</v>
      </c>
      <c r="E17" s="6">
        <f t="shared" si="2"/>
        <v>1.1902232058429998</v>
      </c>
      <c r="F17" s="6">
        <f t="shared" si="2"/>
        <v>1.2283103484299758</v>
      </c>
      <c r="G17" s="6">
        <f t="shared" si="2"/>
        <v>1.2528765553985752</v>
      </c>
      <c r="H17" s="6">
        <f t="shared" si="2"/>
        <v>1.2704168271741554</v>
      </c>
      <c r="I17" s="6">
        <f t="shared" si="2"/>
        <v>1.3072589151622058</v>
      </c>
      <c r="J17" s="6">
        <f t="shared" si="2"/>
        <v>1.3595492717686941</v>
      </c>
      <c r="K17" s="6">
        <f t="shared" si="2"/>
        <v>1.3962571021064487</v>
      </c>
      <c r="L17" s="6">
        <f t="shared" si="2"/>
        <v>1.4507111290886001</v>
      </c>
      <c r="M17" s="6">
        <f t="shared" si="2"/>
        <v>1.4913310407030809</v>
      </c>
      <c r="N17" s="6">
        <f>(1+N10)*M17</f>
        <v>1.5435276271276885</v>
      </c>
      <c r="O17" s="7"/>
    </row>
    <row r="18" spans="1:15" s="3" customFormat="1" ht="12.75" customHeight="1">
      <c r="A18" s="3" t="s">
        <v>2</v>
      </c>
      <c r="B18" s="6"/>
      <c r="C18" s="6">
        <f>(1+C5)*(1+B5)</f>
        <v>1.646897742161206</v>
      </c>
      <c r="D18" s="6">
        <f aca="true" t="shared" si="3" ref="D18:L18">(1+D5)*C18</f>
        <v>1.4321131364547348</v>
      </c>
      <c r="E18" s="6">
        <f t="shared" si="3"/>
        <v>1.6080193418005475</v>
      </c>
      <c r="F18" s="6">
        <f t="shared" si="3"/>
        <v>2.958565231806875</v>
      </c>
      <c r="G18" s="6">
        <f t="shared" si="3"/>
        <v>4.355910355298866</v>
      </c>
      <c r="H18" s="6">
        <f t="shared" si="3"/>
        <v>6.687122752675273</v>
      </c>
      <c r="I18" s="6">
        <f t="shared" si="3"/>
        <v>13.648933125861557</v>
      </c>
      <c r="J18" s="6">
        <f t="shared" si="3"/>
        <v>9.686301209552047</v>
      </c>
      <c r="K18" s="6">
        <f t="shared" si="3"/>
        <v>8.607368718361222</v>
      </c>
      <c r="L18" s="6">
        <f t="shared" si="3"/>
        <v>5.082296055566143</v>
      </c>
      <c r="M18" s="6">
        <f>(1+M5)*L18</f>
        <v>7.409361106801248</v>
      </c>
      <c r="N18" s="6">
        <f>(1+N5)*M18</f>
        <v>9.077104031772745</v>
      </c>
      <c r="O18" s="4"/>
    </row>
    <row r="19" spans="1:15" s="3" customFormat="1" ht="12.75" customHeight="1">
      <c r="A19" s="3" t="s">
        <v>3</v>
      </c>
      <c r="B19" s="8"/>
      <c r="C19" s="6">
        <f>(1+C6)*(1+B6)</f>
        <v>1.3887066415703142</v>
      </c>
      <c r="D19" s="6">
        <f aca="true" t="shared" si="4" ref="D19:M19">(1+D6)*C19</f>
        <v>1.1860638420466327</v>
      </c>
      <c r="E19" s="6">
        <f t="shared" si="4"/>
        <v>1.3946759881688624</v>
      </c>
      <c r="F19" s="6">
        <f t="shared" si="4"/>
        <v>1.9762493757922635</v>
      </c>
      <c r="G19" s="6">
        <f t="shared" si="4"/>
        <v>2.7870011139707285</v>
      </c>
      <c r="H19" s="6">
        <f t="shared" si="4"/>
        <v>3.778511888756577</v>
      </c>
      <c r="I19" s="6">
        <f t="shared" si="4"/>
        <v>4.471785810317672</v>
      </c>
      <c r="J19" s="6">
        <f t="shared" si="4"/>
        <v>3.499327776283946</v>
      </c>
      <c r="K19" s="6">
        <f t="shared" si="4"/>
        <v>3.2257519302423843</v>
      </c>
      <c r="L19" s="6">
        <f t="shared" si="4"/>
        <v>2.318941343679176</v>
      </c>
      <c r="M19" s="6">
        <f t="shared" si="4"/>
        <v>2.9720739061959818</v>
      </c>
      <c r="N19" s="6">
        <f>(1+N6)*M19</f>
        <v>3.488188068989359</v>
      </c>
      <c r="O19" s="4"/>
    </row>
    <row r="20" spans="1:15" s="3" customFormat="1" ht="12.75" customHeight="1">
      <c r="A20" s="3" t="s">
        <v>4</v>
      </c>
      <c r="B20" s="8"/>
      <c r="C20" s="6">
        <f>(1+C8)*(1+B8)</f>
        <v>1.3107943469785572</v>
      </c>
      <c r="D20" s="6">
        <f aca="true" t="shared" si="5" ref="D20:M20">(1+D8)*C20</f>
        <v>1.157448018193632</v>
      </c>
      <c r="E20" s="6">
        <f t="shared" si="5"/>
        <v>1.2998294346978554</v>
      </c>
      <c r="F20" s="6">
        <f t="shared" si="5"/>
        <v>1.8062459389213772</v>
      </c>
      <c r="G20" s="6">
        <f t="shared" si="5"/>
        <v>2.5688352826510714</v>
      </c>
      <c r="H20" s="6">
        <f t="shared" si="5"/>
        <v>3.5242040285899927</v>
      </c>
      <c r="I20" s="6">
        <f t="shared" si="5"/>
        <v>4.095882066276801</v>
      </c>
      <c r="J20" s="6">
        <f t="shared" si="5"/>
        <v>3.5766325536062364</v>
      </c>
      <c r="K20" s="6">
        <f t="shared" si="5"/>
        <v>3.3479532163742673</v>
      </c>
      <c r="L20" s="6">
        <f t="shared" si="5"/>
        <v>2.5746832358674454</v>
      </c>
      <c r="M20" s="6">
        <f t="shared" si="5"/>
        <v>3.2812703053931114</v>
      </c>
      <c r="N20" s="6">
        <f>(1+N8)*M20</f>
        <v>3.894818063677711</v>
      </c>
      <c r="O20" s="4"/>
    </row>
    <row r="21" spans="1:15" s="3" customFormat="1" ht="12.75">
      <c r="A21" s="3" t="s">
        <v>7</v>
      </c>
      <c r="B21" s="8"/>
      <c r="C21" s="6">
        <f>(1+B7)*(1+C7)</f>
        <v>1.5170554488098182</v>
      </c>
      <c r="D21" s="6">
        <f>(1+D7)*C21</f>
        <v>1.3401669527498787</v>
      </c>
      <c r="E21" s="6">
        <f aca="true" t="shared" si="6" ref="E21:M21">(1+E7)*D21</f>
        <v>1.6401618401520923</v>
      </c>
      <c r="F21" s="6">
        <f t="shared" si="6"/>
        <v>2.411885030878994</v>
      </c>
      <c r="G21" s="6">
        <f t="shared" si="6"/>
        <v>3.4842955824594117</v>
      </c>
      <c r="H21" s="6">
        <f t="shared" si="6"/>
        <v>4.819038159840766</v>
      </c>
      <c r="I21" s="6">
        <f t="shared" si="6"/>
        <v>5.800311511080598</v>
      </c>
      <c r="J21" s="6">
        <f t="shared" si="6"/>
        <v>4.609180233349466</v>
      </c>
      <c r="K21" s="6">
        <f t="shared" si="6"/>
        <v>4.330036490980847</v>
      </c>
      <c r="L21" s="6">
        <f t="shared" si="6"/>
        <v>3.182454099187055</v>
      </c>
      <c r="M21" s="6">
        <f t="shared" si="6"/>
        <v>4.206787488671182</v>
      </c>
      <c r="N21" s="6">
        <f>(1+N7)*M21</f>
        <v>5.093997274588782</v>
      </c>
      <c r="O21" s="4"/>
    </row>
    <row r="22" spans="1:15" s="3" customFormat="1" ht="12.75">
      <c r="A22" s="3" t="s">
        <v>9</v>
      </c>
      <c r="B22" s="8">
        <f>1+B9</f>
        <v>0.9247290983335483</v>
      </c>
      <c r="C22" s="6">
        <f>(1+C9)*B22</f>
        <v>1.4437508134441477</v>
      </c>
      <c r="D22" s="6">
        <f aca="true" t="shared" si="7" ref="D22:M22">(1+D9)*C22</f>
        <v>1.310492583675399</v>
      </c>
      <c r="E22" s="6">
        <f t="shared" si="7"/>
        <v>1.5161090135555229</v>
      </c>
      <c r="F22" s="6">
        <f t="shared" si="7"/>
        <v>2.1671261578339203</v>
      </c>
      <c r="G22" s="6">
        <f t="shared" si="7"/>
        <v>3.1501345859535</v>
      </c>
      <c r="H22" s="6">
        <f t="shared" si="7"/>
        <v>4.3931778287205905</v>
      </c>
      <c r="I22" s="6">
        <f t="shared" si="7"/>
        <v>5.258664723240009</v>
      </c>
      <c r="J22" s="6">
        <f t="shared" si="7"/>
        <v>4.711048484166831</v>
      </c>
      <c r="K22" s="6">
        <f t="shared" si="7"/>
        <v>4.539443849569752</v>
      </c>
      <c r="L22" s="6">
        <f t="shared" si="7"/>
        <v>3.6099665234395335</v>
      </c>
      <c r="M22" s="6">
        <f t="shared" si="7"/>
        <v>4.799862411732734</v>
      </c>
      <c r="N22" s="6">
        <f>(1+N9)*M22</f>
        <v>5.8151934961206795</v>
      </c>
      <c r="O22" s="4"/>
    </row>
    <row r="23" spans="1:15" s="3" customFormat="1" ht="12.75">
      <c r="A23" s="3" t="s">
        <v>10</v>
      </c>
      <c r="B23" s="8">
        <f>1+B12</f>
        <v>1.0325330013138245</v>
      </c>
      <c r="C23" s="8">
        <f aca="true" t="shared" si="8" ref="C23:M23">(1+C12)*B23</f>
        <v>1.1145848863571317</v>
      </c>
      <c r="D23" s="8">
        <f t="shared" si="8"/>
        <v>1.0991837691504789</v>
      </c>
      <c r="E23" s="8">
        <f t="shared" si="8"/>
        <v>0.9881452499342765</v>
      </c>
      <c r="F23" s="8">
        <f t="shared" si="8"/>
        <v>1.3531316495758394</v>
      </c>
      <c r="G23" s="8">
        <f t="shared" si="8"/>
        <v>1.3905716387729996</v>
      </c>
      <c r="H23" s="8">
        <f t="shared" si="8"/>
        <v>1.602091316945992</v>
      </c>
      <c r="I23" s="8">
        <f t="shared" si="8"/>
        <v>2.943767152337581</v>
      </c>
      <c r="J23" s="8">
        <f t="shared" si="8"/>
        <v>2.6936383074819488</v>
      </c>
      <c r="K23" s="8">
        <f t="shared" si="8"/>
        <v>2.5567344020766782</v>
      </c>
      <c r="L23" s="8">
        <f t="shared" si="8"/>
        <v>2.1872532432759995</v>
      </c>
      <c r="M23" s="8">
        <f t="shared" si="8"/>
        <v>2.484736522532642</v>
      </c>
      <c r="N23" s="8">
        <f>(1+N12)*M23</f>
        <v>2.5199858188148876</v>
      </c>
      <c r="O23" s="4"/>
    </row>
    <row r="24" spans="1:15" s="3" customFormat="1" ht="12.75">
      <c r="A24" s="3" t="s">
        <v>11</v>
      </c>
      <c r="B24" s="8">
        <f>1+B13</f>
        <v>1.0345264181251708</v>
      </c>
      <c r="C24" s="8">
        <f aca="true" t="shared" si="9" ref="C24:M24">(1+C13)*B24</f>
        <v>1.0855883635982149</v>
      </c>
      <c r="D24" s="8">
        <f t="shared" si="9"/>
        <v>1.0686080070219552</v>
      </c>
      <c r="E24" s="8">
        <f t="shared" si="9"/>
        <v>0.9804028495452837</v>
      </c>
      <c r="F24" s="8">
        <f t="shared" si="9"/>
        <v>1.2266609701245368</v>
      </c>
      <c r="G24" s="8">
        <f t="shared" si="9"/>
        <v>1.2501552328761438</v>
      </c>
      <c r="H24" s="8">
        <f t="shared" si="9"/>
        <v>1.38764677325075</v>
      </c>
      <c r="I24" s="8">
        <f t="shared" si="9"/>
        <v>2.353137947813213</v>
      </c>
      <c r="J24" s="8">
        <f t="shared" si="9"/>
        <v>2.1015236374284854</v>
      </c>
      <c r="K24" s="8">
        <f t="shared" si="9"/>
        <v>1.9878282172193575</v>
      </c>
      <c r="L24" s="8">
        <f t="shared" si="9"/>
        <v>1.5969738752443887</v>
      </c>
      <c r="M24" s="8">
        <f t="shared" si="9"/>
        <v>1.761287235629218</v>
      </c>
      <c r="N24" s="8">
        <f>(1+N13)*M24</f>
        <v>1.7819216506168036</v>
      </c>
      <c r="O24" s="4"/>
    </row>
    <row r="25" spans="1:15" s="3" customFormat="1" ht="12.75">
      <c r="A25" s="3" t="s">
        <v>12</v>
      </c>
      <c r="B25" s="8">
        <f>1+B11</f>
        <v>0.9372255465220678</v>
      </c>
      <c r="C25" s="8">
        <f>(1+C11)*B25</f>
        <v>1.497019349563302</v>
      </c>
      <c r="D25" s="8">
        <f aca="true" t="shared" si="10" ref="D25:M25">(1+D11)*C25</f>
        <v>1.3256247741829847</v>
      </c>
      <c r="E25" s="8">
        <f t="shared" si="10"/>
        <v>1.6411523002431203</v>
      </c>
      <c r="F25" s="8">
        <f t="shared" si="10"/>
        <v>2.3366432197022897</v>
      </c>
      <c r="G25" s="8">
        <f t="shared" si="10"/>
        <v>3.3648583303777664</v>
      </c>
      <c r="H25" s="8">
        <f t="shared" si="10"/>
        <v>4.566281605700342</v>
      </c>
      <c r="I25" s="8">
        <f t="shared" si="10"/>
        <v>4.69433538444003</v>
      </c>
      <c r="J25" s="8">
        <f t="shared" si="10"/>
        <v>3.882485292513403</v>
      </c>
      <c r="K25" s="8">
        <f t="shared" si="10"/>
        <v>3.712738928921906</v>
      </c>
      <c r="L25" s="8">
        <f t="shared" si="10"/>
        <v>2.8992787445032753</v>
      </c>
      <c r="M25" s="8">
        <f t="shared" si="10"/>
        <v>3.7385091121137775</v>
      </c>
      <c r="N25" s="8">
        <f>(1+N11)*M25</f>
        <v>4.510511243765272</v>
      </c>
      <c r="O25" s="4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AVillanueva</cp:lastModifiedBy>
  <dcterms:created xsi:type="dcterms:W3CDTF">2004-03-01T10:52:33Z</dcterms:created>
  <dcterms:modified xsi:type="dcterms:W3CDTF">2005-01-13T15:26:29Z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-94934119</vt:i4>
  </property>
  <property fmtid="{D5CDD505-2E9C-101B-9397-08002B2CF9AE}" pid="3" name="_EmailSubject">
    <vt:lpwstr>Actualización Web Pablo Fernández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PreviousAdHocReviewCycleID">
    <vt:i4>1611314890</vt:i4>
  </property>
</Properties>
</file>