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8" yWindow="48" windowWidth="15360" windowHeight="10212" activeTab="0"/>
  </bookViews>
  <sheets>
    <sheet name="Telefónica. t. 14.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<sst xmlns="http://schemas.openxmlformats.org/spreadsheetml/2006/main" count="11" uniqueCount="11">
  <si>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TELEFONICA</t>
  </si>
  <si>
    <t>Capitalización</t>
  </si>
  <si>
    <t>∆ capitalización</t>
  </si>
  <si>
    <t>Rentabilidad accionistas</t>
  </si>
  <si>
    <t>Aumento valor accionistas</t>
  </si>
  <si>
    <t>Rentabilidad exigida acciones</t>
  </si>
  <si>
    <t>Creación de valor</t>
  </si>
  <si>
    <t>(Millones de euros)</t>
  </si>
  <si>
    <t>Suma</t>
  </si>
  <si>
    <t>Creación valor (€ de 2004)</t>
  </si>
  <si>
    <t>para transformar al 2004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</si>
</sst>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"/>
    <numFmt numFmtId="182" formatCode="0.00000000000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"/>
    <numFmt numFmtId="189" formatCode="0.000"/>
    <numFmt numFmtId="190" formatCode="#,##0.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8"/>
      <name val="Arial Narrow"/>
      <family val="2"/>
    </font>
    <font>
      <b/>
      <sz val="8"/>
      <name val="Arial Narrow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80" fontId="5" fillId="0" borderId="0" xfId="21" applyNumberFormat="1" applyFont="1" applyBorder="1" applyAlignment="1">
      <alignment/>
    </xf>
    <xf numFmtId="9" fontId="5" fillId="0" borderId="0" xfId="21" applyNumberFormat="1" applyFont="1" applyBorder="1" applyAlignment="1">
      <alignment/>
    </xf>
    <xf numFmtId="10" fontId="5" fillId="0" borderId="0" xfId="21" applyNumberFormat="1" applyFont="1" applyAlignment="1">
      <alignment/>
    </xf>
    <xf numFmtId="4" fontId="5" fillId="0" borderId="0" xfId="21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9" fontId="5" fillId="0" borderId="2" xfId="21" applyNumberFormat="1" applyFont="1" applyBorder="1" applyAlignment="1">
      <alignment/>
    </xf>
    <xf numFmtId="3" fontId="5" fillId="0" borderId="2" xfId="21" applyNumberFormat="1" applyFont="1" applyBorder="1" applyAlignment="1">
      <alignment/>
    </xf>
    <xf numFmtId="180" fontId="5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workbookViewId="0" topLeftCell="A1">
      <selection activeCell="H19" sqref="H19"/>
    </sheetView>
  </sheetViews>
  <sheetFormatPr defaultColWidth="9.00390625" defaultRowHeight="12"/>
  <cols>
    <col min="1" max="1" width="25.00390625" style="1" customWidth="1"/>
    <col min="2" max="9" width="6.375" style="1" customWidth="1"/>
    <col min="10" max="15" width="7.375" style="1" customWidth="1"/>
    <col min="16" max="16" width="7.875" style="3" customWidth="1"/>
    <col min="17" max="16384" width="11.375" style="1" customWidth="1"/>
  </cols>
  <sheetData>
    <row r="1" ht="13.5" customHeight="1"/>
    <row r="2" spans="6:15" ht="13.5" customHeight="1">
      <c r="F2" s="2" t="s">
        <v>0</v>
      </c>
      <c r="N2" s="7"/>
      <c r="O2" s="7"/>
    </row>
    <row r="3" ht="13.5" customHeight="1"/>
    <row r="4" spans="1:16" s="14" customFormat="1" ht="13.5" customHeight="1">
      <c r="A4" s="11" t="s">
        <v>7</v>
      </c>
      <c r="B4" s="12">
        <v>1991</v>
      </c>
      <c r="C4" s="12">
        <v>1992</v>
      </c>
      <c r="D4" s="12">
        <v>1993</v>
      </c>
      <c r="E4" s="12">
        <v>1994</v>
      </c>
      <c r="F4" s="12">
        <v>1995</v>
      </c>
      <c r="G4" s="12">
        <v>1996</v>
      </c>
      <c r="H4" s="12">
        <v>1997</v>
      </c>
      <c r="I4" s="12">
        <v>1998</v>
      </c>
      <c r="J4" s="12">
        <v>1999</v>
      </c>
      <c r="K4" s="12">
        <v>2000</v>
      </c>
      <c r="L4" s="12">
        <v>2001</v>
      </c>
      <c r="M4" s="12">
        <v>2002</v>
      </c>
      <c r="N4" s="12">
        <v>2003</v>
      </c>
      <c r="O4" s="12">
        <v>2004</v>
      </c>
      <c r="P4" s="13" t="s">
        <v>8</v>
      </c>
    </row>
    <row r="5" spans="1:16" s="4" customFormat="1" ht="13.5" customHeight="1">
      <c r="A5" s="15" t="s">
        <v>1</v>
      </c>
      <c r="B5" s="16">
        <v>6852.481578979001</v>
      </c>
      <c r="C5" s="16">
        <v>6351.081220775786</v>
      </c>
      <c r="D5" s="16">
        <v>10390.169945878859</v>
      </c>
      <c r="E5" s="16">
        <v>8780.035579916579</v>
      </c>
      <c r="F5" s="16">
        <v>9485.82813457863</v>
      </c>
      <c r="G5" s="16">
        <v>17023.67987691272</v>
      </c>
      <c r="H5" s="16">
        <v>24561.52560912577</v>
      </c>
      <c r="I5" s="16">
        <v>39644.794521984</v>
      </c>
      <c r="J5" s="16">
        <v>80918.0822952</v>
      </c>
      <c r="K5" s="16">
        <v>76396.508</v>
      </c>
      <c r="L5" s="16">
        <v>70218.895</v>
      </c>
      <c r="M5" s="16">
        <v>41461.36</v>
      </c>
      <c r="N5" s="16">
        <v>57686.57544</v>
      </c>
      <c r="O5" s="16">
        <v>68688.63</v>
      </c>
      <c r="P5" s="17"/>
    </row>
    <row r="6" spans="1:16" s="4" customFormat="1" ht="13.5" customHeight="1">
      <c r="A6" s="15" t="s">
        <v>2</v>
      </c>
      <c r="B6" s="16"/>
      <c r="C6" s="16">
        <f>C5-B5</f>
        <v>-501.40035820321464</v>
      </c>
      <c r="D6" s="16">
        <f aca="true" t="shared" si="0" ref="D6:L6">D5-C5</f>
        <v>4039.0887251030726</v>
      </c>
      <c r="E6" s="16">
        <f t="shared" si="0"/>
        <v>-1610.1343659622798</v>
      </c>
      <c r="F6" s="16">
        <f t="shared" si="0"/>
        <v>705.7925546620518</v>
      </c>
      <c r="G6" s="16">
        <f t="shared" si="0"/>
        <v>7537.851742334089</v>
      </c>
      <c r="H6" s="16">
        <f t="shared" si="0"/>
        <v>7537.845732213049</v>
      </c>
      <c r="I6" s="16">
        <f t="shared" si="0"/>
        <v>15083.268912858228</v>
      </c>
      <c r="J6" s="16">
        <f t="shared" si="0"/>
        <v>41273.287773216005</v>
      </c>
      <c r="K6" s="16">
        <f t="shared" si="0"/>
        <v>-4521.5742952</v>
      </c>
      <c r="L6" s="16">
        <f t="shared" si="0"/>
        <v>-6177.612999999998</v>
      </c>
      <c r="M6" s="16">
        <f>M5-L5</f>
        <v>-28757.535000000003</v>
      </c>
      <c r="N6" s="16">
        <f>N5-M5</f>
        <v>16225.21544</v>
      </c>
      <c r="O6" s="16">
        <v>11002.08</v>
      </c>
      <c r="P6" s="18">
        <f>SUM(C6:O6)</f>
        <v>61836.173861021</v>
      </c>
    </row>
    <row r="7" spans="1:16" ht="13.5" customHeight="1">
      <c r="A7" s="15" t="s">
        <v>4</v>
      </c>
      <c r="B7" s="15"/>
      <c r="C7" s="16">
        <v>-172.70299183825603</v>
      </c>
      <c r="D7" s="16">
        <v>4378.928375073623</v>
      </c>
      <c r="E7" s="16">
        <v>-1355.062004104912</v>
      </c>
      <c r="F7" s="16">
        <v>1078.4502301876369</v>
      </c>
      <c r="G7" s="16">
        <v>7966.972702030217</v>
      </c>
      <c r="H7" s="16">
        <v>8040.368961330883</v>
      </c>
      <c r="I7" s="16">
        <v>13144.92914869538</v>
      </c>
      <c r="J7" s="16">
        <v>41273.287773216005</v>
      </c>
      <c r="K7" s="16">
        <v>-23492.5742952</v>
      </c>
      <c r="L7" s="16">
        <v>-8509.612999999998</v>
      </c>
      <c r="M7" s="16">
        <v>-28757.535000000003</v>
      </c>
      <c r="N7" s="16">
        <v>18984.19155</v>
      </c>
      <c r="O7" s="16">
        <v>12984.4364</v>
      </c>
      <c r="P7" s="18">
        <f>SUM(C7:O7)</f>
        <v>45564.07784939059</v>
      </c>
    </row>
    <row r="8" spans="1:16" ht="12.75" customHeight="1">
      <c r="A8" s="15" t="s">
        <v>6</v>
      </c>
      <c r="B8" s="19"/>
      <c r="C8" s="20">
        <f aca="true" t="shared" si="1" ref="C8:O8">B5*(C11-C12)</f>
        <v>-1235.348146457635</v>
      </c>
      <c r="D8" s="20">
        <f t="shared" si="1"/>
        <v>3307.119908255501</v>
      </c>
      <c r="E8" s="20">
        <f t="shared" si="1"/>
        <v>-2552.0978983146965</v>
      </c>
      <c r="F8" s="20">
        <f t="shared" si="1"/>
        <v>-328.2519502842777</v>
      </c>
      <c r="G8" s="20">
        <f t="shared" si="1"/>
        <v>6619.985106920051</v>
      </c>
      <c r="H8" s="20">
        <f t="shared" si="1"/>
        <v>6056.225024316953</v>
      </c>
      <c r="I8" s="20">
        <f t="shared" si="1"/>
        <v>10558.256640695909</v>
      </c>
      <c r="J8" s="20">
        <f t="shared" si="1"/>
        <v>38024.158993372286</v>
      </c>
      <c r="K8" s="20">
        <f t="shared" si="1"/>
        <v>-32513.483945633485</v>
      </c>
      <c r="L8" s="20">
        <f t="shared" si="1"/>
        <v>-16440.067107701998</v>
      </c>
      <c r="M8" s="20">
        <f t="shared" si="1"/>
        <v>-35732.65871593</v>
      </c>
      <c r="N8" s="20">
        <f t="shared" si="1"/>
        <v>15381.531056880001</v>
      </c>
      <c r="O8" s="20">
        <f t="shared" si="1"/>
        <v>7966.454262200719</v>
      </c>
      <c r="P8" s="18">
        <f>SUM(C8:O8)</f>
        <v>-888.1767716806698</v>
      </c>
    </row>
    <row r="9" spans="1:16" ht="12.75" customHeight="1">
      <c r="A9" s="15" t="s">
        <v>9</v>
      </c>
      <c r="B9" s="19"/>
      <c r="C9" s="20">
        <f aca="true" t="shared" si="2" ref="C9:O9">C8*C13</f>
        <v>-4539.267122398925</v>
      </c>
      <c r="D9" s="20">
        <f t="shared" si="2"/>
        <v>10397.309559205336</v>
      </c>
      <c r="E9" s="20">
        <f t="shared" si="2"/>
        <v>-7194.693406391001</v>
      </c>
      <c r="F9" s="20">
        <f t="shared" si="2"/>
        <v>-797.5968435329081</v>
      </c>
      <c r="G9" s="20">
        <f t="shared" si="2"/>
        <v>14085.329793325383</v>
      </c>
      <c r="H9" s="20">
        <f t="shared" si="2"/>
        <v>11540.724060916678</v>
      </c>
      <c r="I9" s="20">
        <f t="shared" si="2"/>
        <v>18202.774841904626</v>
      </c>
      <c r="J9" s="20">
        <f t="shared" si="2"/>
        <v>60589.22542690826</v>
      </c>
      <c r="K9" s="20">
        <f t="shared" si="2"/>
        <v>-46611.90554509529</v>
      </c>
      <c r="L9" s="20">
        <f t="shared" si="2"/>
        <v>-21352.266840063698</v>
      </c>
      <c r="M9" s="20">
        <f t="shared" si="2"/>
        <v>-42215.90206708842</v>
      </c>
      <c r="N9" s="20">
        <f t="shared" si="2"/>
        <v>16719.52429892482</v>
      </c>
      <c r="O9" s="20">
        <f t="shared" si="2"/>
        <v>7966.454262200719</v>
      </c>
      <c r="P9" s="18">
        <f>SUM(C9:O9)</f>
        <v>16789.710418815594</v>
      </c>
    </row>
    <row r="11" spans="1:16" ht="9.75">
      <c r="A11" s="4" t="s">
        <v>3</v>
      </c>
      <c r="B11" s="6"/>
      <c r="C11" s="5">
        <f>C7/B5</f>
        <v>-0.025202985202915095</v>
      </c>
      <c r="D11" s="5">
        <f aca="true" t="shared" si="3" ref="C11:O11">D7/C5</f>
        <v>0.6894776216605738</v>
      </c>
      <c r="E11" s="5">
        <f t="shared" si="3"/>
        <v>-0.1304176939514239</v>
      </c>
      <c r="F11" s="5">
        <f t="shared" si="3"/>
        <v>0.12282982459142648</v>
      </c>
      <c r="G11" s="5">
        <f t="shared" si="3"/>
        <v>0.839881620139022</v>
      </c>
      <c r="H11" s="5">
        <f t="shared" si="3"/>
        <v>0.47230499042895663</v>
      </c>
      <c r="I11" s="5">
        <f t="shared" si="3"/>
        <v>0.5351837405332598</v>
      </c>
      <c r="J11" s="5">
        <f t="shared" si="3"/>
        <v>1.0410771015682518</v>
      </c>
      <c r="K11" s="5">
        <f t="shared" si="3"/>
        <v>-0.2903253961147515</v>
      </c>
      <c r="L11" s="5">
        <f t="shared" si="3"/>
        <v>-0.11138746027501673</v>
      </c>
      <c r="M11" s="5">
        <f t="shared" si="3"/>
        <v>-0.4095412637866204</v>
      </c>
      <c r="N11" s="5">
        <f t="shared" si="3"/>
        <v>0.45787672063820384</v>
      </c>
      <c r="O11" s="5">
        <f t="shared" si="3"/>
        <v>0.22508592858844872</v>
      </c>
      <c r="P11" s="9"/>
    </row>
    <row r="12" spans="1:16" ht="9.75">
      <c r="A12" s="4" t="s">
        <v>5</v>
      </c>
      <c r="B12" s="4"/>
      <c r="C12" s="5">
        <v>0.1550745</v>
      </c>
      <c r="D12" s="5">
        <v>0.16876</v>
      </c>
      <c r="E12" s="5">
        <v>0.1152085</v>
      </c>
      <c r="F12" s="5">
        <v>0.160216</v>
      </c>
      <c r="G12" s="5">
        <v>0.14200000000000002</v>
      </c>
      <c r="H12" s="5">
        <v>0.11655199999999999</v>
      </c>
      <c r="I12" s="5">
        <v>0.10531399999999999</v>
      </c>
      <c r="J12" s="5">
        <v>0.081956</v>
      </c>
      <c r="K12" s="5">
        <v>0.111482</v>
      </c>
      <c r="L12" s="5">
        <v>0.1038065</v>
      </c>
      <c r="M12" s="5">
        <v>0.099334</v>
      </c>
      <c r="N12" s="5">
        <v>0.086892</v>
      </c>
      <c r="O12" s="21">
        <v>0.08698700000000001</v>
      </c>
      <c r="P12" s="9"/>
    </row>
    <row r="13" spans="1:16" ht="12.75" customHeight="1">
      <c r="A13" s="4" t="s">
        <v>10</v>
      </c>
      <c r="B13" s="6"/>
      <c r="C13" s="8">
        <f aca="true" t="shared" si="4" ref="C13:N13">D13*(1+D12)</f>
        <v>3.674484100223316</v>
      </c>
      <c r="D13" s="8">
        <f t="shared" si="4"/>
        <v>3.143916715342171</v>
      </c>
      <c r="E13" s="8">
        <f t="shared" si="4"/>
        <v>2.819129082447068</v>
      </c>
      <c r="F13" s="8">
        <f t="shared" si="4"/>
        <v>2.429831240430289</v>
      </c>
      <c r="G13" s="8">
        <f t="shared" si="4"/>
        <v>2.1276981089582216</v>
      </c>
      <c r="H13" s="8">
        <f t="shared" si="4"/>
        <v>1.905596970815709</v>
      </c>
      <c r="I13" s="8">
        <f t="shared" si="4"/>
        <v>1.724032239540718</v>
      </c>
      <c r="J13" s="8">
        <f t="shared" si="4"/>
        <v>1.5934402503805312</v>
      </c>
      <c r="K13" s="8">
        <f t="shared" si="4"/>
        <v>1.433617683759639</v>
      </c>
      <c r="L13" s="8">
        <f t="shared" si="4"/>
        <v>1.298794384486447</v>
      </c>
      <c r="M13" s="8">
        <f t="shared" si="4"/>
        <v>1.181437474404</v>
      </c>
      <c r="N13" s="8">
        <f t="shared" si="4"/>
        <v>1.086987</v>
      </c>
      <c r="O13" s="8">
        <v>1</v>
      </c>
      <c r="P13" s="10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PFernandez</cp:lastModifiedBy>
  <dcterms:created xsi:type="dcterms:W3CDTF">2003-02-28T09:53:47Z</dcterms:created>
  <dcterms:modified xsi:type="dcterms:W3CDTF">2005-01-13T12:24:07Z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1855433482</vt:i4>
  </property>
  <property fmtid="{D5CDD505-2E9C-101B-9397-08002B2CF9AE}" pid="3" name="_EmailSubject">
    <vt:lpwstr>Actualización Web Pablo Fernández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-641509103</vt:i4>
  </property>
</Properties>
</file>