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8" yWindow="48" windowWidth="15360" windowHeight="10212" activeTab="0"/>
  </bookViews>
  <sheets>
    <sheet name="Telefónica. T. 14.4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<sst xmlns="http://schemas.openxmlformats.org/spreadsheetml/2006/main" count="8" uniqueCount="8">
  <si>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TELEFONICA</t>
  </si>
  <si>
    <t>Rentabilidad exigida acciones</t>
  </si>
  <si>
    <t>Prima de riesgo</t>
  </si>
  <si>
    <t>(Millones de euros)</t>
  </si>
  <si>
    <t>media</t>
  </si>
  <si>
    <t>Total</t>
  </si>
  <si>
    <t>Tipos de interés 10 años*</t>
  </si>
  <si>
    <t>* principio de año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</si>
</sst>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%"/>
    <numFmt numFmtId="181" formatCode="#,##0.0"/>
    <numFmt numFmtId="182" formatCode="0.0000000000000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0.0000"/>
    <numFmt numFmtId="189" formatCode="0.000"/>
    <numFmt numFmtId="190" formatCode="#,##0.00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sz val="8"/>
      <name val="Arial Narrow"/>
      <family val="2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Times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10" fontId="8" fillId="0" borderId="0" xfId="21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" xfId="0" applyFont="1" applyBorder="1" applyAlignment="1">
      <alignment/>
    </xf>
    <xf numFmtId="180" fontId="8" fillId="0" borderId="1" xfId="21" applyNumberFormat="1" applyFont="1" applyBorder="1" applyAlignment="1">
      <alignment/>
    </xf>
    <xf numFmtId="180" fontId="8" fillId="0" borderId="1" xfId="0" applyNumberFormat="1" applyFont="1" applyBorder="1" applyAlignment="1">
      <alignment/>
    </xf>
    <xf numFmtId="180" fontId="8" fillId="0" borderId="1" xfId="21" applyNumberFormat="1" applyFont="1" applyBorder="1" applyAlignment="1">
      <alignment horizontal="center"/>
    </xf>
    <xf numFmtId="180" fontId="9" fillId="0" borderId="1" xfId="21" applyNumberFormat="1" applyFont="1" applyBorder="1" applyAlignment="1">
      <alignment/>
    </xf>
    <xf numFmtId="180" fontId="10" fillId="0" borderId="0" xfId="21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"/>
  <sheetViews>
    <sheetView tabSelected="1" workbookViewId="0" topLeftCell="A1">
      <selection activeCell="F9" sqref="F9"/>
    </sheetView>
  </sheetViews>
  <sheetFormatPr defaultColWidth="9.00390625" defaultRowHeight="12"/>
  <cols>
    <col min="1" max="1" width="25.00390625" style="1" customWidth="1"/>
    <col min="2" max="14" width="6.75390625" style="1" customWidth="1"/>
    <col min="15" max="15" width="7.875" style="2" customWidth="1"/>
    <col min="16" max="16" width="7.00390625" style="1" customWidth="1"/>
    <col min="17" max="16384" width="11.375" style="1" customWidth="1"/>
  </cols>
  <sheetData>
    <row r="1" ht="13.5" customHeight="1"/>
    <row r="2" spans="5:15" s="4" customFormat="1" ht="13.5" customHeight="1">
      <c r="E2" s="5" t="s">
        <v>0</v>
      </c>
      <c r="M2" s="6"/>
      <c r="N2" s="6"/>
      <c r="O2" s="7"/>
    </row>
    <row r="3" s="4" customFormat="1" ht="13.5" customHeight="1">
      <c r="O3" s="7"/>
    </row>
    <row r="4" spans="1:16" s="11" customFormat="1" ht="13.5" customHeight="1">
      <c r="A4" s="8" t="s">
        <v>3</v>
      </c>
      <c r="B4" s="9">
        <v>1992</v>
      </c>
      <c r="C4" s="9">
        <v>1993</v>
      </c>
      <c r="D4" s="9">
        <v>1994</v>
      </c>
      <c r="E4" s="9">
        <v>1995</v>
      </c>
      <c r="F4" s="9">
        <v>1996</v>
      </c>
      <c r="G4" s="9">
        <v>1997</v>
      </c>
      <c r="H4" s="9">
        <v>1998</v>
      </c>
      <c r="I4" s="9">
        <v>1999</v>
      </c>
      <c r="J4" s="9">
        <v>2000</v>
      </c>
      <c r="K4" s="9">
        <v>2001</v>
      </c>
      <c r="L4" s="9">
        <v>2002</v>
      </c>
      <c r="M4" s="9">
        <v>2003</v>
      </c>
      <c r="N4" s="9">
        <v>2004</v>
      </c>
      <c r="O4" s="10" t="s">
        <v>5</v>
      </c>
      <c r="P4" s="9" t="s">
        <v>4</v>
      </c>
    </row>
    <row r="5" spans="1:16" s="4" customFormat="1" ht="13.5" customHeight="1">
      <c r="A5" s="12" t="s">
        <v>6</v>
      </c>
      <c r="B5" s="13">
        <v>0.1126</v>
      </c>
      <c r="C5" s="13">
        <v>0.1248</v>
      </c>
      <c r="D5" s="13">
        <v>0.0812</v>
      </c>
      <c r="E5" s="13">
        <v>0.1186</v>
      </c>
      <c r="F5" s="13">
        <v>0.097</v>
      </c>
      <c r="G5" s="13">
        <v>0.0686</v>
      </c>
      <c r="H5" s="13">
        <v>0.0563</v>
      </c>
      <c r="I5" s="13">
        <v>0.0399</v>
      </c>
      <c r="J5" s="13">
        <v>0.05558</v>
      </c>
      <c r="K5" s="13">
        <v>0.0518</v>
      </c>
      <c r="L5" s="13">
        <v>0.051334</v>
      </c>
      <c r="M5" s="14">
        <v>0.042892</v>
      </c>
      <c r="N5" s="17">
        <v>0.042987000000000004</v>
      </c>
      <c r="O5" s="15">
        <f>N11-1</f>
        <v>1.4744525560386474</v>
      </c>
      <c r="P5" s="16">
        <f>(1+O5)^(1/13)-1</f>
        <v>0.07217981154891318</v>
      </c>
    </row>
    <row r="6" spans="1:16" s="4" customFormat="1" ht="13.5" customHeight="1">
      <c r="A6" s="12" t="s">
        <v>1</v>
      </c>
      <c r="B6" s="13">
        <v>0.1550745</v>
      </c>
      <c r="C6" s="13">
        <v>0.16876</v>
      </c>
      <c r="D6" s="13">
        <v>0.1152085</v>
      </c>
      <c r="E6" s="13">
        <v>0.160216</v>
      </c>
      <c r="F6" s="13">
        <v>0.14200000000000002</v>
      </c>
      <c r="G6" s="13">
        <v>0.11655199999999999</v>
      </c>
      <c r="H6" s="13">
        <v>0.10531399999999999</v>
      </c>
      <c r="I6" s="13">
        <v>0.081956</v>
      </c>
      <c r="J6" s="13">
        <v>0.111482</v>
      </c>
      <c r="K6" s="13">
        <v>0.1038065</v>
      </c>
      <c r="L6" s="13">
        <v>0.099334</v>
      </c>
      <c r="M6" s="13">
        <v>0.086892</v>
      </c>
      <c r="N6" s="13">
        <v>0.086987</v>
      </c>
      <c r="O6" s="15">
        <f>N12-1</f>
        <v>3.244302884823397</v>
      </c>
      <c r="P6" s="16">
        <f>(1+O6)^(1/13)-1</f>
        <v>0.11761648123881985</v>
      </c>
    </row>
    <row r="7" spans="1:16" s="4" customFormat="1" ht="13.5" customHeight="1">
      <c r="A7" s="12" t="s">
        <v>2</v>
      </c>
      <c r="B7" s="13">
        <f aca="true" t="shared" si="0" ref="B7:N7">B6-B5</f>
        <v>0.0424745</v>
      </c>
      <c r="C7" s="13">
        <f t="shared" si="0"/>
        <v>0.04396</v>
      </c>
      <c r="D7" s="13">
        <f t="shared" si="0"/>
        <v>0.03400850000000001</v>
      </c>
      <c r="E7" s="13">
        <f t="shared" si="0"/>
        <v>0.041616</v>
      </c>
      <c r="F7" s="13">
        <f t="shared" si="0"/>
        <v>0.04500000000000001</v>
      </c>
      <c r="G7" s="13">
        <f t="shared" si="0"/>
        <v>0.047951999999999995</v>
      </c>
      <c r="H7" s="13">
        <f t="shared" si="0"/>
        <v>0.04901399999999999</v>
      </c>
      <c r="I7" s="13">
        <f t="shared" si="0"/>
        <v>0.042056</v>
      </c>
      <c r="J7" s="13">
        <f>J6-J5</f>
        <v>0.055902</v>
      </c>
      <c r="K7" s="13">
        <f t="shared" si="0"/>
        <v>0.0520065</v>
      </c>
      <c r="L7" s="13">
        <f t="shared" si="0"/>
        <v>0.04800000000000001</v>
      </c>
      <c r="M7" s="13">
        <f t="shared" si="0"/>
        <v>0.044</v>
      </c>
      <c r="N7" s="13">
        <f t="shared" si="0"/>
        <v>0.04399999999999999</v>
      </c>
      <c r="O7" s="15">
        <f>N13-1</f>
        <v>0.7803909997665708</v>
      </c>
      <c r="P7" s="16">
        <f>(1+O7)^(1/13)-1</f>
        <v>0.04537091963735418</v>
      </c>
    </row>
    <row r="8" ht="9.75">
      <c r="A8" s="1" t="s">
        <v>7</v>
      </c>
    </row>
    <row r="11" spans="2:14" ht="9.75">
      <c r="B11" s="3">
        <f>1+B5</f>
        <v>1.1126</v>
      </c>
      <c r="C11" s="3">
        <f>B11*(1+C5)</f>
        <v>1.25145248</v>
      </c>
      <c r="D11" s="3">
        <f aca="true" t="shared" si="1" ref="D11:M11">C11*(1+D5)</f>
        <v>1.3530704213759999</v>
      </c>
      <c r="E11" s="3">
        <f t="shared" si="1"/>
        <v>1.5135445733511934</v>
      </c>
      <c r="F11" s="3">
        <f t="shared" si="1"/>
        <v>1.6603583969662592</v>
      </c>
      <c r="G11" s="3">
        <f t="shared" si="1"/>
        <v>1.7742589829981446</v>
      </c>
      <c r="H11" s="3">
        <f t="shared" si="1"/>
        <v>1.8741497637409401</v>
      </c>
      <c r="I11" s="3">
        <f t="shared" si="1"/>
        <v>1.9489283393142036</v>
      </c>
      <c r="J11" s="3">
        <f t="shared" si="1"/>
        <v>2.057249776413287</v>
      </c>
      <c r="K11" s="3">
        <f t="shared" si="1"/>
        <v>2.1638153148314956</v>
      </c>
      <c r="L11" s="3">
        <f t="shared" si="1"/>
        <v>2.2748926102030556</v>
      </c>
      <c r="M11" s="3">
        <f t="shared" si="1"/>
        <v>2.3724673040398847</v>
      </c>
      <c r="N11" s="3">
        <f>M11*(1+N5)</f>
        <v>2.4744525560386474</v>
      </c>
    </row>
    <row r="12" spans="2:14" ht="9.75">
      <c r="B12" s="3">
        <f>1+B6</f>
        <v>1.1550745</v>
      </c>
      <c r="C12" s="3">
        <f aca="true" t="shared" si="2" ref="C12:M12">B12*(1+C6)</f>
        <v>1.35000487262</v>
      </c>
      <c r="D12" s="3">
        <f t="shared" si="2"/>
        <v>1.5055369089872415</v>
      </c>
      <c r="E12" s="3">
        <f t="shared" si="2"/>
        <v>1.7467480103975412</v>
      </c>
      <c r="F12" s="3">
        <f t="shared" si="2"/>
        <v>1.9947862278739918</v>
      </c>
      <c r="G12" s="3">
        <f t="shared" si="2"/>
        <v>2.2272825523051614</v>
      </c>
      <c r="H12" s="3">
        <f t="shared" si="2"/>
        <v>2.461846587018627</v>
      </c>
      <c r="I12" s="3">
        <f t="shared" si="2"/>
        <v>2.6636096859043255</v>
      </c>
      <c r="J12" s="3">
        <f t="shared" si="2"/>
        <v>2.9605542209083118</v>
      </c>
      <c r="K12" s="3">
        <f t="shared" si="2"/>
        <v>3.2678789926410303</v>
      </c>
      <c r="L12" s="3">
        <f t="shared" si="2"/>
        <v>3.5924904844960346</v>
      </c>
      <c r="M12" s="3">
        <f t="shared" si="2"/>
        <v>3.904649167674864</v>
      </c>
      <c r="N12" s="3">
        <f>M12*(1+N6)</f>
        <v>4.244302884823397</v>
      </c>
    </row>
    <row r="13" spans="2:14" ht="9.75">
      <c r="B13" s="3">
        <f>1+B7</f>
        <v>1.0424745</v>
      </c>
      <c r="C13" s="3">
        <f aca="true" t="shared" si="3" ref="C13:M13">B13*(1+C7)</f>
        <v>1.08830167902</v>
      </c>
      <c r="D13" s="3">
        <f t="shared" si="3"/>
        <v>1.1253131866709518</v>
      </c>
      <c r="E13" s="3">
        <f t="shared" si="3"/>
        <v>1.1721442202474504</v>
      </c>
      <c r="F13" s="3">
        <f t="shared" si="3"/>
        <v>1.2248907101585855</v>
      </c>
      <c r="G13" s="3">
        <f t="shared" si="3"/>
        <v>1.28362666949211</v>
      </c>
      <c r="H13" s="3">
        <f t="shared" si="3"/>
        <v>1.346542347070596</v>
      </c>
      <c r="I13" s="3">
        <f t="shared" si="3"/>
        <v>1.4031725320189972</v>
      </c>
      <c r="J13" s="3">
        <f t="shared" si="3"/>
        <v>1.481612682903923</v>
      </c>
      <c r="K13" s="3">
        <f t="shared" si="3"/>
        <v>1.5586661728973659</v>
      </c>
      <c r="L13" s="3">
        <f t="shared" si="3"/>
        <v>1.6334821491964395</v>
      </c>
      <c r="M13" s="3">
        <f t="shared" si="3"/>
        <v>1.705355363761083</v>
      </c>
      <c r="N13" s="3">
        <f>M13*(1+N7)</f>
        <v>1.7803909997665708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Fernández</dc:creator>
  <cp:keywords/>
  <dc:description/>
  <cp:lastModifiedBy>PFernandez</cp:lastModifiedBy>
  <dcterms:created xsi:type="dcterms:W3CDTF">2003-02-28T09:53:47Z</dcterms:created>
  <dcterms:modified xsi:type="dcterms:W3CDTF">2005-01-13T12:17:43Z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1300740879</vt:i4>
  </property>
  <property fmtid="{D5CDD505-2E9C-101B-9397-08002B2CF9AE}" pid="3" name="_EmailSubject">
    <vt:lpwstr>Actualización Web Pablo Fernández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-673552804</vt:i4>
  </property>
</Properties>
</file>