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8" yWindow="48" windowWidth="15360" windowHeight="10212" activeTab="0"/>
  </bookViews>
  <sheets>
    <sheet name="Telefónica. t. 14.3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<sst xmlns="http://schemas.openxmlformats.org/spreadsheetml/2006/main" count="7" uniqueCount="7">
  <si>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TELEFONICA</t>
  </si>
  <si>
    <t>Capitalización</t>
  </si>
  <si>
    <t>Rentabilidad accionistas</t>
  </si>
  <si>
    <t>Aumento valor accionistas</t>
  </si>
  <si>
    <t>(Millones de euros)</t>
  </si>
  <si>
    <t>media</t>
  </si>
  <si>
    <t>Total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</si>
</sst>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"/>
    <numFmt numFmtId="182" formatCode="0.00000000000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"/>
    <numFmt numFmtId="189" formatCode="0.000"/>
    <numFmt numFmtId="190" formatCode="#,##0.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8"/>
      <name val="Arial Narrow"/>
      <family val="2"/>
    </font>
    <font>
      <b/>
      <sz val="8"/>
      <name val="Arial Narrow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10" fontId="5" fillId="0" borderId="0" xfId="21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9" fontId="5" fillId="0" borderId="2" xfId="21" applyNumberFormat="1" applyFont="1" applyBorder="1" applyAlignment="1">
      <alignment/>
    </xf>
    <xf numFmtId="180" fontId="5" fillId="0" borderId="3" xfId="21" applyNumberFormat="1" applyFont="1" applyBorder="1" applyAlignment="1">
      <alignment/>
    </xf>
    <xf numFmtId="180" fontId="5" fillId="0" borderId="6" xfId="21" applyNumberFormat="1" applyFont="1" applyBorder="1" applyAlignment="1">
      <alignment horizontal="center"/>
    </xf>
    <xf numFmtId="180" fontId="5" fillId="0" borderId="7" xfId="21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"/>
  <sheetViews>
    <sheetView tabSelected="1" workbookViewId="0" topLeftCell="A1">
      <selection activeCell="L31" sqref="L31"/>
    </sheetView>
  </sheetViews>
  <sheetFormatPr defaultColWidth="9.00390625" defaultRowHeight="12"/>
  <cols>
    <col min="1" max="1" width="25.00390625" style="1" customWidth="1"/>
    <col min="2" max="4" width="5.375" style="1" customWidth="1"/>
    <col min="5" max="5" width="6.25390625" style="1" customWidth="1"/>
    <col min="6" max="9" width="5.375" style="1" customWidth="1"/>
    <col min="10" max="10" width="6.625" style="1" customWidth="1"/>
    <col min="11" max="12" width="6.375" style="1" customWidth="1"/>
    <col min="13" max="13" width="6.625" style="1" customWidth="1"/>
    <col min="14" max="15" width="6.125" style="1" customWidth="1"/>
    <col min="16" max="16" width="6.75390625" style="3" customWidth="1"/>
    <col min="17" max="17" width="5.75390625" style="1" customWidth="1"/>
    <col min="18" max="16384" width="11.375" style="1" customWidth="1"/>
  </cols>
  <sheetData>
    <row r="1" ht="13.5" customHeight="1"/>
    <row r="2" spans="6:15" ht="13.5" customHeight="1">
      <c r="F2" s="2" t="s">
        <v>0</v>
      </c>
      <c r="N2" s="14"/>
      <c r="O2" s="14"/>
    </row>
    <row r="3" ht="13.5" customHeight="1"/>
    <row r="4" spans="1:17" s="7" customFormat="1" ht="13.5" customHeight="1">
      <c r="A4" s="4" t="s">
        <v>4</v>
      </c>
      <c r="B4" s="5">
        <v>1991</v>
      </c>
      <c r="C4" s="5">
        <v>1992</v>
      </c>
      <c r="D4" s="5">
        <v>1993</v>
      </c>
      <c r="E4" s="5">
        <v>1994</v>
      </c>
      <c r="F4" s="5">
        <v>1995</v>
      </c>
      <c r="G4" s="5">
        <v>1996</v>
      </c>
      <c r="H4" s="5">
        <v>1997</v>
      </c>
      <c r="I4" s="5">
        <v>1998</v>
      </c>
      <c r="J4" s="5">
        <v>1999</v>
      </c>
      <c r="K4" s="5">
        <v>2000</v>
      </c>
      <c r="L4" s="5">
        <v>2001</v>
      </c>
      <c r="M4" s="5">
        <v>2002</v>
      </c>
      <c r="N4" s="5">
        <v>2003</v>
      </c>
      <c r="O4" s="5">
        <v>2004</v>
      </c>
      <c r="P4" s="6" t="s">
        <v>6</v>
      </c>
      <c r="Q4" s="16" t="s">
        <v>5</v>
      </c>
    </row>
    <row r="5" spans="1:17" s="8" customFormat="1" ht="13.5" customHeight="1">
      <c r="A5" s="11" t="s">
        <v>1</v>
      </c>
      <c r="B5" s="12">
        <v>6852.481578979001</v>
      </c>
      <c r="C5" s="12">
        <v>6351.081220775786</v>
      </c>
      <c r="D5" s="12">
        <v>10390.169945878859</v>
      </c>
      <c r="E5" s="12">
        <v>8780.035579916579</v>
      </c>
      <c r="F5" s="12">
        <v>9485.82813457863</v>
      </c>
      <c r="G5" s="12">
        <v>17023.67987691272</v>
      </c>
      <c r="H5" s="12">
        <v>24561.52560912577</v>
      </c>
      <c r="I5" s="12">
        <v>39644.794521984</v>
      </c>
      <c r="J5" s="12">
        <v>80918.0822952</v>
      </c>
      <c r="K5" s="12">
        <v>76396.508</v>
      </c>
      <c r="L5" s="12">
        <v>70218.895</v>
      </c>
      <c r="M5" s="12">
        <v>41461.36</v>
      </c>
      <c r="N5" s="12">
        <v>57686.57544</v>
      </c>
      <c r="O5" s="12">
        <v>68688.63</v>
      </c>
      <c r="P5" s="17"/>
      <c r="Q5" s="13"/>
    </row>
    <row r="6" spans="1:17" ht="13.5" customHeight="1" thickBot="1">
      <c r="A6" s="9" t="s">
        <v>3</v>
      </c>
      <c r="B6" s="18"/>
      <c r="C6" s="10">
        <v>-172.70299183825603</v>
      </c>
      <c r="D6" s="10">
        <v>4378.928375073623</v>
      </c>
      <c r="E6" s="10">
        <v>-1355.062004104912</v>
      </c>
      <c r="F6" s="10">
        <v>1078.4502301876369</v>
      </c>
      <c r="G6" s="10">
        <v>7966.972702030217</v>
      </c>
      <c r="H6" s="10">
        <v>8040.368961330883</v>
      </c>
      <c r="I6" s="10">
        <v>13144.92914869538</v>
      </c>
      <c r="J6" s="10">
        <v>41273.287773216005</v>
      </c>
      <c r="K6" s="10">
        <v>-23492.5742952</v>
      </c>
      <c r="L6" s="10">
        <v>-8509.612999999998</v>
      </c>
      <c r="M6" s="10">
        <v>-28757.535000000003</v>
      </c>
      <c r="N6" s="10">
        <v>18984.19155</v>
      </c>
      <c r="O6" s="10">
        <v>12984.4364</v>
      </c>
      <c r="P6" s="19">
        <f>SUM(C6:O6)</f>
        <v>45564.07784939059</v>
      </c>
      <c r="Q6" s="13"/>
    </row>
    <row r="7" spans="1:17" ht="13.5" customHeight="1" thickBot="1">
      <c r="A7" s="9" t="s">
        <v>2</v>
      </c>
      <c r="B7" s="20"/>
      <c r="C7" s="21">
        <f aca="true" t="shared" si="0" ref="C7:O7">C6/B5</f>
        <v>-0.025202985202915095</v>
      </c>
      <c r="D7" s="21">
        <f t="shared" si="0"/>
        <v>0.6894776216605738</v>
      </c>
      <c r="E7" s="21">
        <f t="shared" si="0"/>
        <v>-0.1304176939514239</v>
      </c>
      <c r="F7" s="21">
        <f t="shared" si="0"/>
        <v>0.12282982459142648</v>
      </c>
      <c r="G7" s="21">
        <f t="shared" si="0"/>
        <v>0.839881620139022</v>
      </c>
      <c r="H7" s="21">
        <f t="shared" si="0"/>
        <v>0.47230499042895663</v>
      </c>
      <c r="I7" s="21">
        <f t="shared" si="0"/>
        <v>0.5351837405332598</v>
      </c>
      <c r="J7" s="21">
        <f t="shared" si="0"/>
        <v>1.0410771015682518</v>
      </c>
      <c r="K7" s="21">
        <f t="shared" si="0"/>
        <v>-0.2903253961147515</v>
      </c>
      <c r="L7" s="21">
        <f t="shared" si="0"/>
        <v>-0.11138746027501673</v>
      </c>
      <c r="M7" s="21">
        <f t="shared" si="0"/>
        <v>-0.4095412637866204</v>
      </c>
      <c r="N7" s="21">
        <f t="shared" si="0"/>
        <v>0.45787672063820384</v>
      </c>
      <c r="O7" s="21">
        <f t="shared" si="0"/>
        <v>0.22508592858844872</v>
      </c>
      <c r="P7" s="22">
        <f>O11-1</f>
        <v>8.077104031772745</v>
      </c>
      <c r="Q7" s="23">
        <f>(1+P7)^(1/13)-1</f>
        <v>0.18491788534206344</v>
      </c>
    </row>
    <row r="11" spans="3:15" ht="9.75">
      <c r="C11" s="15">
        <f>1+C7</f>
        <v>0.9747970147970849</v>
      </c>
      <c r="D11" s="15">
        <f>C11*(1+D7)</f>
        <v>1.646897742161206</v>
      </c>
      <c r="E11" s="15">
        <f aca="true" t="shared" si="1" ref="E11:M11">D11*(1+E7)</f>
        <v>1.4321131364547348</v>
      </c>
      <c r="F11" s="15">
        <f t="shared" si="1"/>
        <v>1.6080193418005475</v>
      </c>
      <c r="G11" s="15">
        <f t="shared" si="1"/>
        <v>2.958565231806875</v>
      </c>
      <c r="H11" s="15">
        <f t="shared" si="1"/>
        <v>4.355910355298866</v>
      </c>
      <c r="I11" s="15">
        <f t="shared" si="1"/>
        <v>6.687122752675273</v>
      </c>
      <c r="J11" s="15">
        <f t="shared" si="1"/>
        <v>13.648933125861557</v>
      </c>
      <c r="K11" s="15">
        <f t="shared" si="1"/>
        <v>9.686301209552047</v>
      </c>
      <c r="L11" s="15">
        <f t="shared" si="1"/>
        <v>8.607368718361222</v>
      </c>
      <c r="M11" s="15">
        <f t="shared" si="1"/>
        <v>5.082296055566143</v>
      </c>
      <c r="N11" s="15">
        <f>M11*(1+N7)</f>
        <v>7.409361106801248</v>
      </c>
      <c r="O11" s="15">
        <f>N11*(1+O7)</f>
        <v>9.077104031772745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</dc:creator>
  <cp:keywords/>
  <dc:description/>
  <cp:lastModifiedBy>PFernandez</cp:lastModifiedBy>
  <dcterms:created xsi:type="dcterms:W3CDTF">2003-02-28T09:53:47Z</dcterms:created>
  <dcterms:modified xsi:type="dcterms:W3CDTF">2005-01-13T12:13:57Z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-1527264492</vt:i4>
  </property>
  <property fmtid="{D5CDD505-2E9C-101B-9397-08002B2CF9AE}" pid="3" name="_EmailSubject">
    <vt:lpwstr>Actualización Web Pablo Fernández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1051334215</vt:i4>
  </property>
</Properties>
</file>