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13.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<sst xmlns="http://schemas.openxmlformats.org/spreadsheetml/2006/main" count="12" uniqueCount="12">
  <si>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(millones de euros)</t>
  </si>
  <si>
    <t>Beneficio operativo (EBIT)</t>
  </si>
  <si>
    <t>Impuestos sobre EBIT</t>
  </si>
  <si>
    <t>NOPAT</t>
  </si>
  <si>
    <t>Amortización</t>
  </si>
  <si>
    <t>Provisiones</t>
  </si>
  <si>
    <t>Variación NOF</t>
  </si>
  <si>
    <t>Inversiones</t>
  </si>
  <si>
    <t>Free cash flow</t>
  </si>
  <si>
    <t>EBITDA</t>
  </si>
  <si>
    <t>FCF operativo</t>
  </si>
  <si>
    <t>Beneficio neto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</si>
</sst>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00"/>
    <numFmt numFmtId="178" formatCode="0.00000"/>
    <numFmt numFmtId="179" formatCode="0.0000"/>
  </numFmts>
  <fonts count="4">
    <font>
      <sz val="10"/>
      <name val="Arial"/>
      <family val="0"/>
    </font>
    <font>
      <i/>
      <sz val="8"/>
      <name val="Tms Rmn"/>
      <family val="0"/>
    </font>
    <font>
      <b/>
      <sz val="8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7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5" xfId="0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L17"/>
  <sheetViews>
    <sheetView tabSelected="1" workbookViewId="0" topLeftCell="A1">
      <selection activeCell="G2" sqref="G2"/>
    </sheetView>
  </sheetViews>
  <sheetFormatPr defaultColWidth="9.140625" defaultRowHeight="12.75"/>
  <cols>
    <col min="3" max="3" width="19.421875" style="0" customWidth="1"/>
    <col min="4" max="12" width="7.8515625" style="0" customWidth="1"/>
  </cols>
  <sheetData>
    <row r="4" ht="13.5" thickBot="1"/>
    <row r="5" spans="3:12" ht="13.5" thickBot="1">
      <c r="C5" s="1" t="s">
        <v>0</v>
      </c>
      <c r="D5" s="2">
        <v>1999</v>
      </c>
      <c r="E5" s="3">
        <v>2000</v>
      </c>
      <c r="F5" s="3">
        <v>2001</v>
      </c>
      <c r="G5" s="3">
        <v>2002</v>
      </c>
      <c r="H5" s="3">
        <v>2003</v>
      </c>
      <c r="I5" s="3">
        <v>2004</v>
      </c>
      <c r="J5" s="3">
        <v>2005</v>
      </c>
      <c r="K5" s="3">
        <v>2006</v>
      </c>
      <c r="L5" s="3">
        <v>2007</v>
      </c>
    </row>
    <row r="6" spans="3:12" ht="12.75">
      <c r="C6" s="4" t="s">
        <v>1</v>
      </c>
      <c r="D6" s="14">
        <v>138.60541151298787</v>
      </c>
      <c r="E6" s="14">
        <v>141.5984517928191</v>
      </c>
      <c r="F6" s="14">
        <v>147.1878643635883</v>
      </c>
      <c r="G6" s="14">
        <v>157.01441227026314</v>
      </c>
      <c r="H6" s="14">
        <v>166.61257557727214</v>
      </c>
      <c r="I6" s="14">
        <v>177.78539059776665</v>
      </c>
      <c r="J6" s="14">
        <v>186.1875398170519</v>
      </c>
      <c r="K6" s="14">
        <v>194.80605339391536</v>
      </c>
      <c r="L6" s="10">
        <v>203.6469414494008</v>
      </c>
    </row>
    <row r="7" spans="3:12" ht="12.75">
      <c r="C7" s="4" t="s">
        <v>2</v>
      </c>
      <c r="D7" s="14">
        <v>47.125839914415884</v>
      </c>
      <c r="E7" s="14">
        <v>48.1434736095585</v>
      </c>
      <c r="F7" s="14">
        <v>50.04387388362002</v>
      </c>
      <c r="G7" s="14">
        <v>53.38490017188946</v>
      </c>
      <c r="H7" s="14">
        <v>56.648275696272535</v>
      </c>
      <c r="I7" s="14">
        <v>60.44703280324067</v>
      </c>
      <c r="J7" s="14">
        <v>63.30376353779766</v>
      </c>
      <c r="K7" s="14">
        <v>66.23405815393122</v>
      </c>
      <c r="L7" s="10">
        <v>69.23996009279628</v>
      </c>
    </row>
    <row r="8" spans="3:12" ht="13.5" thickBot="1">
      <c r="C8" s="5" t="s">
        <v>3</v>
      </c>
      <c r="D8" s="11">
        <f>D6-D7</f>
        <v>91.479571598572</v>
      </c>
      <c r="E8" s="11">
        <f aca="true" t="shared" si="0" ref="E8:L8">E6-E7</f>
        <v>93.45497818326061</v>
      </c>
      <c r="F8" s="11">
        <f t="shared" si="0"/>
        <v>97.14399047996827</v>
      </c>
      <c r="G8" s="11">
        <f t="shared" si="0"/>
        <v>103.62951209837368</v>
      </c>
      <c r="H8" s="11">
        <f t="shared" si="0"/>
        <v>109.9642998809996</v>
      </c>
      <c r="I8" s="11">
        <f t="shared" si="0"/>
        <v>117.33835779452599</v>
      </c>
      <c r="J8" s="11">
        <f t="shared" si="0"/>
        <v>122.88377627925425</v>
      </c>
      <c r="K8" s="11">
        <f t="shared" si="0"/>
        <v>128.57199523998415</v>
      </c>
      <c r="L8" s="15">
        <f t="shared" si="0"/>
        <v>134.40698135660452</v>
      </c>
    </row>
    <row r="9" spans="3:12" ht="12.75">
      <c r="C9" s="4" t="s">
        <v>4</v>
      </c>
      <c r="D9" s="14">
        <v>100.02644453259289</v>
      </c>
      <c r="E9" s="14">
        <v>102.02781484019089</v>
      </c>
      <c r="F9" s="14">
        <v>104.06524587405191</v>
      </c>
      <c r="G9" s="14">
        <v>106.1447477552198</v>
      </c>
      <c r="H9" s="14">
        <v>108.27233060473839</v>
      </c>
      <c r="I9" s="14">
        <v>110.43597418051999</v>
      </c>
      <c r="J9" s="14">
        <v>112.64168860360849</v>
      </c>
      <c r="K9" s="14">
        <v>114.89548399504767</v>
      </c>
      <c r="L9" s="10">
        <v>117.19736035483756</v>
      </c>
    </row>
    <row r="10" spans="3:12" ht="12.75">
      <c r="C10" s="4" t="s">
        <v>5</v>
      </c>
      <c r="D10" s="14">
        <v>0.6010121043837823</v>
      </c>
      <c r="E10" s="14">
        <v>0.6010121043837823</v>
      </c>
      <c r="F10" s="14">
        <v>0.6010121043837823</v>
      </c>
      <c r="G10" s="14">
        <v>0.6010121043837823</v>
      </c>
      <c r="H10" s="14">
        <v>0.6010121043837823</v>
      </c>
      <c r="I10" s="14">
        <v>0.6010121043837823</v>
      </c>
      <c r="J10" s="14">
        <v>0.6010121043837823</v>
      </c>
      <c r="K10" s="14">
        <v>0.6010121043837823</v>
      </c>
      <c r="L10" s="10">
        <v>0.6010121043837823</v>
      </c>
    </row>
    <row r="11" spans="3:12" ht="12.75">
      <c r="C11" s="4" t="s">
        <v>6</v>
      </c>
      <c r="D11" s="14">
        <v>-0.37863762576178284</v>
      </c>
      <c r="E11" s="14">
        <v>-0.3906578678494585</v>
      </c>
      <c r="F11" s="14">
        <v>-0.3966679888932963</v>
      </c>
      <c r="G11" s="14">
        <v>-0.40267810993713415</v>
      </c>
      <c r="H11" s="14">
        <v>-0.4146983520248098</v>
      </c>
      <c r="I11" s="14">
        <v>-0.4207084730686476</v>
      </c>
      <c r="J11" s="14">
        <v>-0.4267185941124854</v>
      </c>
      <c r="K11" s="14">
        <v>-0.4387388362001611</v>
      </c>
      <c r="L11" s="10">
        <v>-0.44474895724399893</v>
      </c>
    </row>
    <row r="12" spans="3:12" ht="12.75">
      <c r="C12" s="4" t="s">
        <v>7</v>
      </c>
      <c r="D12" s="14">
        <v>-42.07084730686476</v>
      </c>
      <c r="E12" s="14">
        <v>-74.59762239611506</v>
      </c>
      <c r="F12" s="14">
        <v>-127.33643455579195</v>
      </c>
      <c r="G12" s="14">
        <v>-132.1265010277307</v>
      </c>
      <c r="H12" s="14">
        <v>-142.6742634596661</v>
      </c>
      <c r="I12" s="14">
        <v>-107.21454930102293</v>
      </c>
      <c r="J12" s="14">
        <v>-109.35415239262919</v>
      </c>
      <c r="K12" s="14">
        <v>-111.54183645258615</v>
      </c>
      <c r="L12" s="10">
        <v>-113.77159135984999</v>
      </c>
    </row>
    <row r="13" spans="3:12" ht="13.5" thickBot="1">
      <c r="C13" s="6" t="s">
        <v>8</v>
      </c>
      <c r="D13" s="9">
        <f>D8+D9+D10+D11+D12</f>
        <v>149.65754330292214</v>
      </c>
      <c r="E13" s="9">
        <f aca="true" t="shared" si="1" ref="E13:L13">E8+E9+E10+E11+E12</f>
        <v>121.09552486387078</v>
      </c>
      <c r="F13" s="9">
        <f t="shared" si="1"/>
        <v>74.07714591371871</v>
      </c>
      <c r="G13" s="9">
        <f t="shared" si="1"/>
        <v>77.84609282030942</v>
      </c>
      <c r="H13" s="9">
        <f t="shared" si="1"/>
        <v>75.74868077843087</v>
      </c>
      <c r="I13" s="9">
        <f t="shared" si="1"/>
        <v>120.74008630533818</v>
      </c>
      <c r="J13" s="9">
        <f t="shared" si="1"/>
        <v>126.34560600050484</v>
      </c>
      <c r="K13" s="9">
        <f t="shared" si="1"/>
        <v>132.08791605062927</v>
      </c>
      <c r="L13" s="16">
        <f t="shared" si="1"/>
        <v>137.98901349873188</v>
      </c>
    </row>
    <row r="14" spans="3:12" ht="12.75">
      <c r="C14" s="7"/>
      <c r="D14" s="17"/>
      <c r="E14" s="17"/>
      <c r="F14" s="17"/>
      <c r="G14" s="17"/>
      <c r="H14" s="17"/>
      <c r="I14" s="17"/>
      <c r="J14" s="17"/>
      <c r="K14" s="17"/>
      <c r="L14" s="8"/>
    </row>
    <row r="15" spans="3:12" ht="12.75">
      <c r="C15" s="18" t="s">
        <v>9</v>
      </c>
      <c r="D15" s="12">
        <f>D6+D9+D10</f>
        <v>239.23286814996456</v>
      </c>
      <c r="E15" s="12">
        <f aca="true" t="shared" si="2" ref="E15:L15">E6+E9+E10</f>
        <v>244.2272787373938</v>
      </c>
      <c r="F15" s="12">
        <f t="shared" si="2"/>
        <v>251.854122342024</v>
      </c>
      <c r="G15" s="12">
        <f t="shared" si="2"/>
        <v>263.7601721298667</v>
      </c>
      <c r="H15" s="12">
        <f t="shared" si="2"/>
        <v>275.4859182863943</v>
      </c>
      <c r="I15" s="12">
        <f t="shared" si="2"/>
        <v>288.8223768826704</v>
      </c>
      <c r="J15" s="12">
        <f t="shared" si="2"/>
        <v>299.43024052504416</v>
      </c>
      <c r="K15" s="12">
        <f t="shared" si="2"/>
        <v>310.3025494933468</v>
      </c>
      <c r="L15" s="19">
        <f t="shared" si="2"/>
        <v>321.4453139086221</v>
      </c>
    </row>
    <row r="16" spans="3:12" ht="12.75">
      <c r="C16" s="20" t="s">
        <v>10</v>
      </c>
      <c r="D16" s="13">
        <f>D13-D12-D11</f>
        <v>192.10702823554868</v>
      </c>
      <c r="E16" s="13">
        <f aca="true" t="shared" si="3" ref="E16:L16">E13-E12-E11</f>
        <v>196.0838051278353</v>
      </c>
      <c r="F16" s="13">
        <f t="shared" si="3"/>
        <v>201.81024845840395</v>
      </c>
      <c r="G16" s="13">
        <f t="shared" si="3"/>
        <v>210.37527195797728</v>
      </c>
      <c r="H16" s="13">
        <f t="shared" si="3"/>
        <v>218.83764259012176</v>
      </c>
      <c r="I16" s="13">
        <f t="shared" si="3"/>
        <v>228.37534407942977</v>
      </c>
      <c r="J16" s="13">
        <f t="shared" si="3"/>
        <v>236.12647698724652</v>
      </c>
      <c r="K16" s="13">
        <f t="shared" si="3"/>
        <v>244.0684913394156</v>
      </c>
      <c r="L16" s="21">
        <f t="shared" si="3"/>
        <v>252.20535381582587</v>
      </c>
    </row>
    <row r="17" spans="3:12" ht="13.5" thickBot="1">
      <c r="C17" s="22" t="s">
        <v>11</v>
      </c>
      <c r="D17" s="23">
        <f>D6*0.65-($I33*$C46)*0.65</f>
        <v>90.09351748344211</v>
      </c>
      <c r="E17" s="23">
        <f aca="true" t="shared" si="4" ref="E17:L17">E6*0.65-($I33*$C46)*0.65</f>
        <v>92.03899366533243</v>
      </c>
      <c r="F17" s="23">
        <f t="shared" si="4"/>
        <v>95.67211183633239</v>
      </c>
      <c r="G17" s="23">
        <f t="shared" si="4"/>
        <v>102.05936797567104</v>
      </c>
      <c r="H17" s="23">
        <f t="shared" si="4"/>
        <v>108.2981741252269</v>
      </c>
      <c r="I17" s="23">
        <f t="shared" si="4"/>
        <v>115.56050388854833</v>
      </c>
      <c r="J17" s="23">
        <f t="shared" si="4"/>
        <v>121.02190088108375</v>
      </c>
      <c r="K17" s="23">
        <f t="shared" si="4"/>
        <v>126.62393470604499</v>
      </c>
      <c r="L17" s="24">
        <f t="shared" si="4"/>
        <v>132.3705119421105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2004-02-27T15:15:18Z</dcterms:created>
  <dcterms:modified xsi:type="dcterms:W3CDTF">2004-03-05T15:33:25Z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-1486235469</vt:i4>
  </property>
  <property fmtid="{D5CDD505-2E9C-101B-9397-08002B2CF9AE}" pid="4" name="_EmailSubje">
    <vt:lpwstr>Cambiar estas tablas cap 13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