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7305" activeTab="0"/>
  </bookViews>
  <sheets>
    <sheet name="13.12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<sst xmlns="http://schemas.openxmlformats.org/spreadsheetml/2006/main" count="33" uniqueCount="30">
  <si>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Beneficio operativo (EBIT)</t>
  </si>
  <si>
    <t>Impuestos sobre EBIT</t>
  </si>
  <si>
    <t>NOPAT</t>
  </si>
  <si>
    <t>Amortización</t>
  </si>
  <si>
    <t>Provisiones</t>
  </si>
  <si>
    <t>Variación NOF</t>
  </si>
  <si>
    <t>Inversiones</t>
  </si>
  <si>
    <t>Free cash flow</t>
  </si>
  <si>
    <t>WACC</t>
  </si>
  <si>
    <t>Beta apalancada</t>
  </si>
  <si>
    <t>Ke</t>
  </si>
  <si>
    <t>Kd</t>
  </si>
  <si>
    <t>(millones de euros)</t>
  </si>
  <si>
    <t>EBITDA</t>
  </si>
  <si>
    <t>FCF operativo</t>
  </si>
  <si>
    <t>Beneficio neto</t>
  </si>
  <si>
    <t>NOF</t>
  </si>
  <si>
    <t>dividendo</t>
  </si>
  <si>
    <t>payout</t>
  </si>
  <si>
    <t>DPA</t>
  </si>
  <si>
    <t>Deuda</t>
  </si>
  <si>
    <t>Provisiones netas</t>
  </si>
  <si>
    <t>Recursos propios</t>
  </si>
  <si>
    <t>Activo fijo neto</t>
  </si>
  <si>
    <t>Total</t>
  </si>
  <si>
    <t>Beneficio</t>
  </si>
  <si>
    <t>Valor acciones</t>
  </si>
  <si>
    <t>factor Ke</t>
  </si>
  <si>
    <t>Valor de la acción</t>
  </si>
  <si>
    <t>DPA (euros)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</si>
</sst>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#,##0.0"/>
    <numFmt numFmtId="181" formatCode="0.0%"/>
    <numFmt numFmtId="182" formatCode="0.00000"/>
    <numFmt numFmtId="183" formatCode="0.000000"/>
    <numFmt numFmtId="184" formatCode="0.0000"/>
    <numFmt numFmtId="185" formatCode="0.000"/>
    <numFmt numFmtId="186" formatCode="0.0"/>
    <numFmt numFmtId="187" formatCode="0.0000000"/>
    <numFmt numFmtId="188" formatCode="0.00000000"/>
    <numFmt numFmtId="189" formatCode="#,##0.000"/>
  </numFmts>
  <fonts count="12">
    <font>
      <sz val="10"/>
      <name val="Arial"/>
      <family val="0"/>
    </font>
    <font>
      <sz val="10"/>
      <name val="Tms Rmn"/>
      <family val="0"/>
    </font>
    <font>
      <u val="single"/>
      <sz val="10"/>
      <color indexed="36"/>
      <name val="Tms Rmn"/>
      <family val="0"/>
    </font>
    <font>
      <u val="single"/>
      <sz val="10"/>
      <color indexed="12"/>
      <name val="Tms Rmn"/>
      <family val="0"/>
    </font>
    <font>
      <sz val="8"/>
      <name val="Tms Rmn"/>
      <family val="0"/>
    </font>
    <font>
      <b/>
      <sz val="8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12"/>
      <name val="Arial"/>
      <family val="0"/>
    </font>
    <font>
      <sz val="8"/>
      <name val="Arial"/>
      <family val="0"/>
    </font>
    <font>
      <i/>
      <sz val="8"/>
      <name val="Tms Rmn"/>
      <family val="0"/>
    </font>
    <font>
      <b/>
      <i/>
      <sz val="8"/>
      <name val="Tms Rmn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3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4" fillId="0" borderId="4" xfId="0" applyNumberFormat="1" applyFont="1" applyBorder="1" applyAlignment="1">
      <alignment/>
    </xf>
    <xf numFmtId="0" fontId="4" fillId="0" borderId="5" xfId="0" applyFont="1" applyBorder="1" applyAlignment="1">
      <alignment/>
    </xf>
    <xf numFmtId="180" fontId="4" fillId="0" borderId="6" xfId="0" applyNumberFormat="1" applyFont="1" applyBorder="1" applyAlignment="1">
      <alignment/>
    </xf>
    <xf numFmtId="180" fontId="4" fillId="0" borderId="7" xfId="0" applyNumberFormat="1" applyFont="1" applyBorder="1" applyAlignment="1">
      <alignment/>
    </xf>
    <xf numFmtId="180" fontId="5" fillId="0" borderId="4" xfId="0" applyNumberFormat="1" applyFont="1" applyBorder="1" applyAlignment="1">
      <alignment/>
    </xf>
    <xf numFmtId="0" fontId="4" fillId="0" borderId="8" xfId="0" applyFont="1" applyBorder="1" applyAlignment="1">
      <alignment/>
    </xf>
    <xf numFmtId="180" fontId="4" fillId="0" borderId="9" xfId="0" applyNumberFormat="1" applyFont="1" applyBorder="1" applyAlignment="1">
      <alignment/>
    </xf>
    <xf numFmtId="180" fontId="4" fillId="0" borderId="10" xfId="0" applyNumberFormat="1" applyFont="1" applyBorder="1" applyAlignment="1">
      <alignment/>
    </xf>
    <xf numFmtId="181" fontId="4" fillId="0" borderId="0" xfId="21" applyNumberFormat="1" applyFont="1" applyBorder="1" applyAlignment="1">
      <alignment/>
    </xf>
    <xf numFmtId="181" fontId="4" fillId="0" borderId="4" xfId="21" applyNumberFormat="1" applyFont="1" applyBorder="1" applyAlignment="1">
      <alignment/>
    </xf>
    <xf numFmtId="186" fontId="4" fillId="0" borderId="0" xfId="0" applyNumberFormat="1" applyFont="1" applyBorder="1" applyAlignment="1">
      <alignment/>
    </xf>
    <xf numFmtId="186" fontId="4" fillId="0" borderId="4" xfId="0" applyNumberFormat="1" applyFont="1" applyBorder="1" applyAlignment="1">
      <alignment/>
    </xf>
    <xf numFmtId="185" fontId="4" fillId="0" borderId="9" xfId="0" applyNumberFormat="1" applyFont="1" applyBorder="1" applyAlignment="1">
      <alignment/>
    </xf>
    <xf numFmtId="185" fontId="4" fillId="0" borderId="10" xfId="0" applyNumberFormat="1" applyFont="1" applyBorder="1" applyAlignment="1">
      <alignment/>
    </xf>
    <xf numFmtId="185" fontId="0" fillId="0" borderId="0" xfId="0" applyNumberFormat="1" applyBorder="1" applyAlignment="1">
      <alignment/>
    </xf>
    <xf numFmtId="0" fontId="6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0" xfId="0" applyFont="1" applyAlignment="1">
      <alignment/>
    </xf>
    <xf numFmtId="0" fontId="6" fillId="0" borderId="14" xfId="0" applyFont="1" applyBorder="1" applyAlignment="1">
      <alignment/>
    </xf>
    <xf numFmtId="180" fontId="6" fillId="0" borderId="0" xfId="0" applyNumberFormat="1" applyFont="1" applyBorder="1" applyAlignment="1">
      <alignment/>
    </xf>
    <xf numFmtId="180" fontId="6" fillId="0" borderId="15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10" fontId="6" fillId="0" borderId="0" xfId="21" applyNumberFormat="1" applyFont="1" applyBorder="1" applyAlignment="1">
      <alignment/>
    </xf>
    <xf numFmtId="10" fontId="6" fillId="0" borderId="15" xfId="21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80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185" fontId="9" fillId="0" borderId="10" xfId="0" applyNumberFormat="1" applyFont="1" applyBorder="1" applyAlignment="1">
      <alignment/>
    </xf>
    <xf numFmtId="185" fontId="9" fillId="0" borderId="0" xfId="0" applyNumberFormat="1" applyFont="1" applyBorder="1" applyAlignment="1">
      <alignment/>
    </xf>
    <xf numFmtId="10" fontId="9" fillId="0" borderId="0" xfId="21" applyNumberFormat="1" applyFont="1" applyAlignment="1">
      <alignment/>
    </xf>
    <xf numFmtId="0" fontId="10" fillId="0" borderId="0" xfId="0" applyFont="1" applyAlignment="1">
      <alignment/>
    </xf>
    <xf numFmtId="10" fontId="9" fillId="0" borderId="0" xfId="0" applyNumberFormat="1" applyFont="1" applyAlignment="1">
      <alignment/>
    </xf>
    <xf numFmtId="0" fontId="9" fillId="0" borderId="6" xfId="0" applyFont="1" applyBorder="1" applyAlignment="1">
      <alignment/>
    </xf>
    <xf numFmtId="4" fontId="9" fillId="0" borderId="6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0" fontId="5" fillId="0" borderId="6" xfId="0" applyFont="1" applyBorder="1" applyAlignment="1">
      <alignment/>
    </xf>
    <xf numFmtId="4" fontId="5" fillId="0" borderId="6" xfId="0" applyNumberFormat="1" applyFont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189" fontId="5" fillId="0" borderId="0" xfId="0" applyNumberFormat="1" applyFont="1" applyBorder="1" applyAlignment="1">
      <alignment/>
    </xf>
    <xf numFmtId="181" fontId="5" fillId="0" borderId="0" xfId="21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15" xfId="0" applyNumberFormat="1" applyFont="1" applyBorder="1" applyAlignment="1">
      <alignment/>
    </xf>
    <xf numFmtId="183" fontId="1" fillId="0" borderId="0" xfId="0" applyNumberFormat="1" applyFont="1" applyBorder="1" applyAlignment="1">
      <alignment/>
    </xf>
    <xf numFmtId="183" fontId="1" fillId="0" borderId="15" xfId="0" applyNumberFormat="1" applyFont="1" applyBorder="1" applyAlignment="1">
      <alignment/>
    </xf>
    <xf numFmtId="0" fontId="7" fillId="0" borderId="16" xfId="0" applyFont="1" applyBorder="1" applyAlignment="1">
      <alignment/>
    </xf>
    <xf numFmtId="2" fontId="7" fillId="0" borderId="17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2" fontId="6" fillId="0" borderId="18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T44"/>
  <sheetViews>
    <sheetView tabSelected="1" workbookViewId="0" topLeftCell="A27">
      <selection activeCell="C47" sqref="C47"/>
    </sheetView>
  </sheetViews>
  <sheetFormatPr defaultColWidth="9.140625" defaultRowHeight="12.75"/>
  <cols>
    <col min="1" max="1" width="3.57421875" style="0" customWidth="1"/>
    <col min="2" max="2" width="21.8515625" style="0" customWidth="1"/>
    <col min="12" max="12" width="7.57421875" style="35" customWidth="1"/>
    <col min="13" max="13" width="9.140625" style="35" customWidth="1"/>
    <col min="14" max="16384" width="10.28125" style="35" customWidth="1"/>
  </cols>
  <sheetData>
    <row r="3" spans="1:12" ht="11.25">
      <c r="A3" s="35"/>
      <c r="B3" s="42" t="s">
        <v>12</v>
      </c>
      <c r="C3" s="4">
        <v>1999</v>
      </c>
      <c r="D3" s="4">
        <f>C3+1</f>
        <v>2000</v>
      </c>
      <c r="E3" s="4">
        <f aca="true" t="shared" si="0" ref="E3:K3">D3+1</f>
        <v>2001</v>
      </c>
      <c r="F3" s="4">
        <f t="shared" si="0"/>
        <v>2002</v>
      </c>
      <c r="G3" s="4">
        <f t="shared" si="0"/>
        <v>2003</v>
      </c>
      <c r="H3" s="4">
        <f t="shared" si="0"/>
        <v>2004</v>
      </c>
      <c r="I3" s="4">
        <f t="shared" si="0"/>
        <v>2005</v>
      </c>
      <c r="J3" s="4">
        <f t="shared" si="0"/>
        <v>2006</v>
      </c>
      <c r="K3" s="4">
        <f t="shared" si="0"/>
        <v>2007</v>
      </c>
      <c r="L3" s="35">
        <v>2008</v>
      </c>
    </row>
    <row r="4" spans="1:11" ht="11.25">
      <c r="A4" s="35"/>
      <c r="B4" s="35" t="s">
        <v>0</v>
      </c>
      <c r="C4" s="38">
        <v>138.60541151298787</v>
      </c>
      <c r="D4" s="38">
        <v>141.5984517928191</v>
      </c>
      <c r="E4" s="38">
        <v>147.1878643635883</v>
      </c>
      <c r="F4" s="38">
        <v>157.01441227026314</v>
      </c>
      <c r="G4" s="38">
        <v>166.61257557727214</v>
      </c>
      <c r="H4" s="38">
        <v>177.78539059776665</v>
      </c>
      <c r="I4" s="38">
        <v>186.1875398170519</v>
      </c>
      <c r="J4" s="38">
        <v>194.80605339391536</v>
      </c>
      <c r="K4" s="38">
        <v>203.6469414494008</v>
      </c>
    </row>
    <row r="5" spans="1:14" ht="11.25">
      <c r="A5" s="35"/>
      <c r="B5" s="35" t="s">
        <v>1</v>
      </c>
      <c r="C5" s="38">
        <v>47.125839914415884</v>
      </c>
      <c r="D5" s="38">
        <v>48.1434736095585</v>
      </c>
      <c r="E5" s="38">
        <v>50.04387388362002</v>
      </c>
      <c r="F5" s="38">
        <v>53.38490017188946</v>
      </c>
      <c r="G5" s="38">
        <v>56.648275696272535</v>
      </c>
      <c r="H5" s="38">
        <v>60.44703280324067</v>
      </c>
      <c r="I5" s="38">
        <v>63.30376353779766</v>
      </c>
      <c r="J5" s="38">
        <v>66.23405815393122</v>
      </c>
      <c r="K5" s="38">
        <v>69.23996009279628</v>
      </c>
      <c r="M5" s="35" t="s">
        <v>11</v>
      </c>
      <c r="N5" s="43">
        <v>0.059</v>
      </c>
    </row>
    <row r="6" spans="1:11" ht="11.25">
      <c r="A6" s="35"/>
      <c r="B6" s="44" t="s">
        <v>2</v>
      </c>
      <c r="C6" s="45">
        <f>C4-C5</f>
        <v>91.479571598572</v>
      </c>
      <c r="D6" s="45">
        <f aca="true" t="shared" si="1" ref="D6:K6">D4-D5</f>
        <v>93.45497818326061</v>
      </c>
      <c r="E6" s="45">
        <f t="shared" si="1"/>
        <v>97.14399047996827</v>
      </c>
      <c r="F6" s="45">
        <f t="shared" si="1"/>
        <v>103.62951209837368</v>
      </c>
      <c r="G6" s="45">
        <f t="shared" si="1"/>
        <v>109.9642998809996</v>
      </c>
      <c r="H6" s="45">
        <f t="shared" si="1"/>
        <v>117.33835779452599</v>
      </c>
      <c r="I6" s="45">
        <f t="shared" si="1"/>
        <v>122.88377627925425</v>
      </c>
      <c r="J6" s="45">
        <f t="shared" si="1"/>
        <v>128.57199523998415</v>
      </c>
      <c r="K6" s="45">
        <f t="shared" si="1"/>
        <v>134.40698135660452</v>
      </c>
    </row>
    <row r="7" spans="1:11" ht="11.25">
      <c r="A7" s="35"/>
      <c r="B7" s="35" t="s">
        <v>3</v>
      </c>
      <c r="C7" s="38">
        <v>100.02644453259289</v>
      </c>
      <c r="D7" s="38">
        <v>102.02781484019089</v>
      </c>
      <c r="E7" s="38">
        <v>104.06524587405191</v>
      </c>
      <c r="F7" s="38">
        <v>106.1447477552198</v>
      </c>
      <c r="G7" s="38">
        <v>108.27233060473839</v>
      </c>
      <c r="H7" s="38">
        <v>110.43597418051999</v>
      </c>
      <c r="I7" s="38">
        <v>112.64168860360849</v>
      </c>
      <c r="J7" s="38">
        <v>114.89548399504767</v>
      </c>
      <c r="K7" s="38">
        <v>117.19736035483756</v>
      </c>
    </row>
    <row r="8" spans="1:11" ht="11.25">
      <c r="A8" s="35"/>
      <c r="B8" s="35" t="s">
        <v>4</v>
      </c>
      <c r="C8" s="38">
        <v>0.6010121043837823</v>
      </c>
      <c r="D8" s="38">
        <v>0.6010121043837823</v>
      </c>
      <c r="E8" s="38">
        <v>0.6010121043837823</v>
      </c>
      <c r="F8" s="38">
        <v>0.6010121043837823</v>
      </c>
      <c r="G8" s="38">
        <v>0.6010121043837823</v>
      </c>
      <c r="H8" s="38">
        <v>0.6010121043837823</v>
      </c>
      <c r="I8" s="38">
        <v>0.6010121043837823</v>
      </c>
      <c r="J8" s="38">
        <v>0.6010121043837823</v>
      </c>
      <c r="K8" s="38">
        <v>0.6010121043837823</v>
      </c>
    </row>
    <row r="9" spans="1:11" ht="11.25">
      <c r="A9" s="35"/>
      <c r="B9" s="35" t="s">
        <v>5</v>
      </c>
      <c r="C9" s="38">
        <v>-0.37863762576178284</v>
      </c>
      <c r="D9" s="38">
        <v>-0.3906578678494585</v>
      </c>
      <c r="E9" s="38">
        <v>-0.3966679888932963</v>
      </c>
      <c r="F9" s="38">
        <v>-0.40267810993713415</v>
      </c>
      <c r="G9" s="38">
        <v>-0.4146983520248098</v>
      </c>
      <c r="H9" s="38">
        <v>-0.4207084730686476</v>
      </c>
      <c r="I9" s="38">
        <v>-0.4267185941124854</v>
      </c>
      <c r="J9" s="38">
        <v>-0.4387388362001611</v>
      </c>
      <c r="K9" s="38">
        <v>-0.44474895724399893</v>
      </c>
    </row>
    <row r="10" spans="1:11" ht="11.25">
      <c r="A10" s="35"/>
      <c r="B10" s="35" t="s">
        <v>6</v>
      </c>
      <c r="C10" s="38">
        <v>-42.07084730686476</v>
      </c>
      <c r="D10" s="38">
        <v>-74.59762239611506</v>
      </c>
      <c r="E10" s="38">
        <v>-127.33643455579195</v>
      </c>
      <c r="F10" s="38">
        <v>-132.1265010277307</v>
      </c>
      <c r="G10" s="38">
        <v>-142.6742634596661</v>
      </c>
      <c r="H10" s="38">
        <v>-107.21454930102293</v>
      </c>
      <c r="I10" s="38">
        <v>-109.35415239262919</v>
      </c>
      <c r="J10" s="38">
        <v>-111.54183645258615</v>
      </c>
      <c r="K10" s="46">
        <v>-118.24736035483755</v>
      </c>
    </row>
    <row r="11" spans="1:85" ht="11.25">
      <c r="A11" s="35"/>
      <c r="B11" s="47" t="s">
        <v>7</v>
      </c>
      <c r="C11" s="48">
        <f>C6+C7+C8+C9+C10</f>
        <v>149.65754330292214</v>
      </c>
      <c r="D11" s="48">
        <f aca="true" t="shared" si="2" ref="D11:K11">D6+D7+D8+D9+D10</f>
        <v>121.09552486387078</v>
      </c>
      <c r="E11" s="48">
        <f t="shared" si="2"/>
        <v>74.07714591371871</v>
      </c>
      <c r="F11" s="48">
        <f t="shared" si="2"/>
        <v>77.84609282030942</v>
      </c>
      <c r="G11" s="48">
        <f t="shared" si="2"/>
        <v>75.74868077843087</v>
      </c>
      <c r="H11" s="48">
        <f t="shared" si="2"/>
        <v>120.74008630533818</v>
      </c>
      <c r="I11" s="48">
        <f t="shared" si="2"/>
        <v>126.34560600050484</v>
      </c>
      <c r="J11" s="48">
        <f t="shared" si="2"/>
        <v>132.08791605062927</v>
      </c>
      <c r="K11" s="48">
        <f t="shared" si="2"/>
        <v>133.51324450374432</v>
      </c>
      <c r="L11" s="35">
        <f>K11*1.01</f>
        <v>134.84837694878175</v>
      </c>
      <c r="M11" s="35">
        <f>L11*1.01</f>
        <v>136.19686071826956</v>
      </c>
      <c r="N11" s="35">
        <f>M11*1.01</f>
        <v>137.55882932545225</v>
      </c>
      <c r="O11" s="35">
        <f aca="true" t="shared" si="3" ref="O11:BZ11">N11*1.01</f>
        <v>138.9344176187068</v>
      </c>
      <c r="P11" s="35">
        <f t="shared" si="3"/>
        <v>140.32376179489387</v>
      </c>
      <c r="Q11" s="35">
        <f t="shared" si="3"/>
        <v>141.72699941284282</v>
      </c>
      <c r="R11" s="35">
        <f t="shared" si="3"/>
        <v>143.14426940697123</v>
      </c>
      <c r="S11" s="35">
        <f t="shared" si="3"/>
        <v>144.57571210104095</v>
      </c>
      <c r="T11" s="35">
        <f t="shared" si="3"/>
        <v>146.02146922205137</v>
      </c>
      <c r="U11" s="35">
        <f t="shared" si="3"/>
        <v>147.48168391427188</v>
      </c>
      <c r="V11" s="35">
        <f t="shared" si="3"/>
        <v>148.95650075341462</v>
      </c>
      <c r="W11" s="35">
        <f t="shared" si="3"/>
        <v>150.44606576094876</v>
      </c>
      <c r="X11" s="35">
        <f t="shared" si="3"/>
        <v>151.95052641855824</v>
      </c>
      <c r="Y11" s="35">
        <f t="shared" si="3"/>
        <v>153.47003168274384</v>
      </c>
      <c r="Z11" s="35">
        <f t="shared" si="3"/>
        <v>155.00473199957128</v>
      </c>
      <c r="AA11" s="35">
        <f t="shared" si="3"/>
        <v>156.554779319567</v>
      </c>
      <c r="AB11" s="35">
        <f t="shared" si="3"/>
        <v>158.12032711276265</v>
      </c>
      <c r="AC11" s="35">
        <f t="shared" si="3"/>
        <v>159.7015303838903</v>
      </c>
      <c r="AD11" s="35">
        <f t="shared" si="3"/>
        <v>161.2985456877292</v>
      </c>
      <c r="AE11" s="35">
        <f t="shared" si="3"/>
        <v>162.91153114460647</v>
      </c>
      <c r="AF11" s="35">
        <f t="shared" si="3"/>
        <v>164.54064645605254</v>
      </c>
      <c r="AG11" s="35">
        <f t="shared" si="3"/>
        <v>166.18605292061306</v>
      </c>
      <c r="AH11" s="35">
        <f t="shared" si="3"/>
        <v>167.8479134498192</v>
      </c>
      <c r="AI11" s="35">
        <f t="shared" si="3"/>
        <v>169.5263925843174</v>
      </c>
      <c r="AJ11" s="35">
        <f t="shared" si="3"/>
        <v>171.22165651016056</v>
      </c>
      <c r="AK11" s="35">
        <f t="shared" si="3"/>
        <v>172.93387307526217</v>
      </c>
      <c r="AL11" s="35">
        <f t="shared" si="3"/>
        <v>174.6632118060148</v>
      </c>
      <c r="AM11" s="35">
        <f t="shared" si="3"/>
        <v>176.40984392407495</v>
      </c>
      <c r="AN11" s="35">
        <f t="shared" si="3"/>
        <v>178.1739423633157</v>
      </c>
      <c r="AO11" s="35">
        <f t="shared" si="3"/>
        <v>179.95568178694884</v>
      </c>
      <c r="AP11" s="35">
        <f t="shared" si="3"/>
        <v>181.75523860481835</v>
      </c>
      <c r="AQ11" s="35">
        <f t="shared" si="3"/>
        <v>183.57279099086654</v>
      </c>
      <c r="AR11" s="35">
        <f t="shared" si="3"/>
        <v>185.4085189007752</v>
      </c>
      <c r="AS11" s="35">
        <f t="shared" si="3"/>
        <v>187.26260408978294</v>
      </c>
      <c r="AT11" s="35">
        <f t="shared" si="3"/>
        <v>189.13523013068078</v>
      </c>
      <c r="AU11" s="35">
        <f t="shared" si="3"/>
        <v>191.02658243198758</v>
      </c>
      <c r="AV11" s="35">
        <f t="shared" si="3"/>
        <v>192.93684825630746</v>
      </c>
      <c r="AW11" s="35">
        <f t="shared" si="3"/>
        <v>194.86621673887052</v>
      </c>
      <c r="AX11" s="35">
        <f t="shared" si="3"/>
        <v>196.81487890625922</v>
      </c>
      <c r="AY11" s="35">
        <f t="shared" si="3"/>
        <v>198.7830276953218</v>
      </c>
      <c r="AZ11" s="35">
        <f t="shared" si="3"/>
        <v>200.77085797227502</v>
      </c>
      <c r="BA11" s="35">
        <f t="shared" si="3"/>
        <v>202.77856655199778</v>
      </c>
      <c r="BB11" s="35">
        <f t="shared" si="3"/>
        <v>204.80635221751777</v>
      </c>
      <c r="BC11" s="35">
        <f t="shared" si="3"/>
        <v>206.85441573969294</v>
      </c>
      <c r="BD11" s="35">
        <f t="shared" si="3"/>
        <v>208.92295989708987</v>
      </c>
      <c r="BE11" s="35">
        <f t="shared" si="3"/>
        <v>211.01218949606076</v>
      </c>
      <c r="BF11" s="35">
        <f t="shared" si="3"/>
        <v>213.12231139102136</v>
      </c>
      <c r="BG11" s="35">
        <f t="shared" si="3"/>
        <v>215.25353450493157</v>
      </c>
      <c r="BH11" s="35">
        <f t="shared" si="3"/>
        <v>217.4060698499809</v>
      </c>
      <c r="BI11" s="35">
        <f t="shared" si="3"/>
        <v>219.5801305484807</v>
      </c>
      <c r="BJ11" s="35">
        <f t="shared" si="3"/>
        <v>221.77593185396552</v>
      </c>
      <c r="BK11" s="35">
        <f t="shared" si="3"/>
        <v>223.99369117250518</v>
      </c>
      <c r="BL11" s="35">
        <f t="shared" si="3"/>
        <v>226.23362808423025</v>
      </c>
      <c r="BM11" s="35">
        <f t="shared" si="3"/>
        <v>228.49596436507255</v>
      </c>
      <c r="BN11" s="35">
        <f t="shared" si="3"/>
        <v>230.78092400872328</v>
      </c>
      <c r="BO11" s="35">
        <f t="shared" si="3"/>
        <v>233.0887332488105</v>
      </c>
      <c r="BP11" s="35">
        <f t="shared" si="3"/>
        <v>235.41962058129863</v>
      </c>
      <c r="BQ11" s="35">
        <f t="shared" si="3"/>
        <v>237.77381678711163</v>
      </c>
      <c r="BR11" s="35">
        <f t="shared" si="3"/>
        <v>240.15155495498274</v>
      </c>
      <c r="BS11" s="35">
        <f t="shared" si="3"/>
        <v>242.55307050453257</v>
      </c>
      <c r="BT11" s="35">
        <f t="shared" si="3"/>
        <v>244.9786012095779</v>
      </c>
      <c r="BU11" s="35">
        <f t="shared" si="3"/>
        <v>247.4283872216737</v>
      </c>
      <c r="BV11" s="35">
        <f t="shared" si="3"/>
        <v>249.90267109389043</v>
      </c>
      <c r="BW11" s="35">
        <f t="shared" si="3"/>
        <v>252.40169780482933</v>
      </c>
      <c r="BX11" s="35">
        <f t="shared" si="3"/>
        <v>254.92571478287763</v>
      </c>
      <c r="BY11" s="35">
        <f t="shared" si="3"/>
        <v>257.47497193070643</v>
      </c>
      <c r="BZ11" s="35">
        <f t="shared" si="3"/>
        <v>260.0497216500135</v>
      </c>
      <c r="CA11" s="35">
        <f aca="true" t="shared" si="4" ref="CA11:CG11">BZ11*1.01</f>
        <v>262.6502188665136</v>
      </c>
      <c r="CB11" s="35">
        <f t="shared" si="4"/>
        <v>265.27672105517877</v>
      </c>
      <c r="CC11" s="35">
        <f t="shared" si="4"/>
        <v>267.9294882657306</v>
      </c>
      <c r="CD11" s="35">
        <f t="shared" si="4"/>
        <v>270.6087831483879</v>
      </c>
      <c r="CE11" s="35">
        <f t="shared" si="4"/>
        <v>273.3148709798718</v>
      </c>
      <c r="CF11" s="35">
        <f t="shared" si="4"/>
        <v>276.0480196896705</v>
      </c>
      <c r="CG11" s="35">
        <f t="shared" si="4"/>
        <v>278.80849988656723</v>
      </c>
    </row>
    <row r="12" spans="1:11" ht="11.25">
      <c r="A12" s="35"/>
      <c r="B12" s="49"/>
      <c r="C12" s="50"/>
      <c r="D12" s="50"/>
      <c r="E12" s="50"/>
      <c r="F12" s="50"/>
      <c r="G12" s="50"/>
      <c r="H12" s="50"/>
      <c r="I12" s="50"/>
      <c r="J12" s="50"/>
      <c r="K12" s="50"/>
    </row>
    <row r="13" spans="1:11" ht="11.25">
      <c r="A13" s="35"/>
      <c r="B13" s="35" t="s">
        <v>13</v>
      </c>
      <c r="C13" s="38">
        <f>C4+C7+C8</f>
        <v>239.23286814996456</v>
      </c>
      <c r="D13" s="38">
        <f aca="true" t="shared" si="5" ref="D13:K13">D4+D7+D8</f>
        <v>244.2272787373938</v>
      </c>
      <c r="E13" s="38">
        <f t="shared" si="5"/>
        <v>251.854122342024</v>
      </c>
      <c r="F13" s="38">
        <f t="shared" si="5"/>
        <v>263.7601721298667</v>
      </c>
      <c r="G13" s="38">
        <f t="shared" si="5"/>
        <v>275.4859182863943</v>
      </c>
      <c r="H13" s="38">
        <f t="shared" si="5"/>
        <v>288.8223768826704</v>
      </c>
      <c r="I13" s="38">
        <f t="shared" si="5"/>
        <v>299.43024052504416</v>
      </c>
      <c r="J13" s="38">
        <f t="shared" si="5"/>
        <v>310.3025494933468</v>
      </c>
      <c r="K13" s="38">
        <f t="shared" si="5"/>
        <v>321.4453139086221</v>
      </c>
    </row>
    <row r="14" spans="1:11" ht="11.25">
      <c r="A14" s="35"/>
      <c r="B14" s="35" t="s">
        <v>14</v>
      </c>
      <c r="C14" s="38">
        <f>C11-C10-C9</f>
        <v>192.10702823554868</v>
      </c>
      <c r="D14" s="38">
        <f aca="true" t="shared" si="6" ref="D14:K14">D11-D10-D9</f>
        <v>196.0838051278353</v>
      </c>
      <c r="E14" s="38">
        <f t="shared" si="6"/>
        <v>201.81024845840395</v>
      </c>
      <c r="F14" s="38">
        <f t="shared" si="6"/>
        <v>210.37527195797728</v>
      </c>
      <c r="G14" s="38">
        <f t="shared" si="6"/>
        <v>218.83764259012176</v>
      </c>
      <c r="H14" s="38">
        <f t="shared" si="6"/>
        <v>228.37534407942977</v>
      </c>
      <c r="I14" s="38">
        <f t="shared" si="6"/>
        <v>236.12647698724652</v>
      </c>
      <c r="J14" s="38">
        <f t="shared" si="6"/>
        <v>244.0684913394156</v>
      </c>
      <c r="K14" s="38">
        <f t="shared" si="6"/>
        <v>252.20535381582587</v>
      </c>
    </row>
    <row r="15" spans="1:85" ht="11.25">
      <c r="A15" s="35"/>
      <c r="B15" s="44" t="s">
        <v>15</v>
      </c>
      <c r="C15" s="45">
        <v>75.1</v>
      </c>
      <c r="D15" s="45">
        <f aca="true" t="shared" si="7" ref="D15:K15">D4*0.65-(C26*$N5)*0.65</f>
        <v>76.86773366533242</v>
      </c>
      <c r="E15" s="45">
        <f t="shared" si="7"/>
        <v>82.60066282090376</v>
      </c>
      <c r="F15" s="45">
        <f t="shared" si="7"/>
        <v>89.21887753403472</v>
      </c>
      <c r="G15" s="45">
        <f t="shared" si="7"/>
        <v>95.67186790060494</v>
      </c>
      <c r="H15" s="45">
        <f t="shared" si="7"/>
        <v>102.9107036796867</v>
      </c>
      <c r="I15" s="45">
        <f t="shared" si="7"/>
        <v>109.88679152203126</v>
      </c>
      <c r="J15" s="45">
        <f t="shared" si="7"/>
        <v>117.09792883937952</v>
      </c>
      <c r="K15" s="45">
        <f t="shared" si="7"/>
        <v>124.55134060815932</v>
      </c>
      <c r="L15" s="35">
        <f>L17</f>
        <v>127.029043051544</v>
      </c>
      <c r="M15" s="35">
        <f aca="true" t="shared" si="8" ref="M15:BX15">M17</f>
        <v>128.3775268210318</v>
      </c>
      <c r="N15" s="35">
        <f t="shared" si="8"/>
        <v>129.7394954282145</v>
      </c>
      <c r="O15" s="35">
        <f t="shared" si="8"/>
        <v>131.11508372146903</v>
      </c>
      <c r="P15" s="35">
        <f t="shared" si="8"/>
        <v>132.50442789765611</v>
      </c>
      <c r="Q15" s="35">
        <f t="shared" si="8"/>
        <v>133.90766551560506</v>
      </c>
      <c r="R15" s="35">
        <f t="shared" si="8"/>
        <v>135.32493550973348</v>
      </c>
      <c r="S15" s="35">
        <f t="shared" si="8"/>
        <v>136.7563782038032</v>
      </c>
      <c r="T15" s="35">
        <f t="shared" si="8"/>
        <v>138.2021353248136</v>
      </c>
      <c r="U15" s="35">
        <f t="shared" si="8"/>
        <v>139.66235001703413</v>
      </c>
      <c r="V15" s="35">
        <f t="shared" si="8"/>
        <v>141.13716685617686</v>
      </c>
      <c r="W15" s="35">
        <f t="shared" si="8"/>
        <v>142.626731863711</v>
      </c>
      <c r="X15" s="35">
        <f t="shared" si="8"/>
        <v>144.1311925213205</v>
      </c>
      <c r="Y15" s="35">
        <f t="shared" si="8"/>
        <v>145.65069778550608</v>
      </c>
      <c r="Z15" s="35">
        <f t="shared" si="8"/>
        <v>147.18539810233352</v>
      </c>
      <c r="AA15" s="35">
        <f t="shared" si="8"/>
        <v>148.73544542232924</v>
      </c>
      <c r="AB15" s="35">
        <f t="shared" si="8"/>
        <v>150.3009932155249</v>
      </c>
      <c r="AC15" s="35">
        <f t="shared" si="8"/>
        <v>151.88219648665253</v>
      </c>
      <c r="AD15" s="35">
        <f t="shared" si="8"/>
        <v>153.47921179049143</v>
      </c>
      <c r="AE15" s="35">
        <f t="shared" si="8"/>
        <v>155.09219724736872</v>
      </c>
      <c r="AF15" s="35">
        <f t="shared" si="8"/>
        <v>156.7213125588148</v>
      </c>
      <c r="AG15" s="35">
        <f t="shared" si="8"/>
        <v>158.3667190233753</v>
      </c>
      <c r="AH15" s="35">
        <f t="shared" si="8"/>
        <v>160.02857955258145</v>
      </c>
      <c r="AI15" s="35">
        <f t="shared" si="8"/>
        <v>161.70705868707964</v>
      </c>
      <c r="AJ15" s="35">
        <f t="shared" si="8"/>
        <v>163.4023226129228</v>
      </c>
      <c r="AK15" s="35">
        <f t="shared" si="8"/>
        <v>165.11453917802442</v>
      </c>
      <c r="AL15" s="35">
        <f t="shared" si="8"/>
        <v>166.84387790877705</v>
      </c>
      <c r="AM15" s="35">
        <f t="shared" si="8"/>
        <v>168.5905100268372</v>
      </c>
      <c r="AN15" s="35">
        <f t="shared" si="8"/>
        <v>170.35460846607793</v>
      </c>
      <c r="AO15" s="35">
        <f t="shared" si="8"/>
        <v>172.1363478897111</v>
      </c>
      <c r="AP15" s="35">
        <f t="shared" si="8"/>
        <v>173.9359047075806</v>
      </c>
      <c r="AQ15" s="35">
        <f t="shared" si="8"/>
        <v>175.75345709362878</v>
      </c>
      <c r="AR15" s="35">
        <f t="shared" si="8"/>
        <v>177.58918500353744</v>
      </c>
      <c r="AS15" s="35">
        <f t="shared" si="8"/>
        <v>179.44327019254519</v>
      </c>
      <c r="AT15" s="35">
        <f t="shared" si="8"/>
        <v>181.31589623344303</v>
      </c>
      <c r="AU15" s="35">
        <f t="shared" si="8"/>
        <v>183.20724853474982</v>
      </c>
      <c r="AV15" s="35">
        <f t="shared" si="8"/>
        <v>185.1175143590697</v>
      </c>
      <c r="AW15" s="35">
        <f t="shared" si="8"/>
        <v>187.04688284163277</v>
      </c>
      <c r="AX15" s="35">
        <f t="shared" si="8"/>
        <v>188.99554500902147</v>
      </c>
      <c r="AY15" s="35">
        <f t="shared" si="8"/>
        <v>190.96369379808405</v>
      </c>
      <c r="AZ15" s="35">
        <f t="shared" si="8"/>
        <v>192.95152407503727</v>
      </c>
      <c r="BA15" s="35">
        <f t="shared" si="8"/>
        <v>194.95923265476003</v>
      </c>
      <c r="BB15" s="35">
        <f t="shared" si="8"/>
        <v>196.98701832028001</v>
      </c>
      <c r="BC15" s="35">
        <f t="shared" si="8"/>
        <v>199.03508184245518</v>
      </c>
      <c r="BD15" s="35">
        <f t="shared" si="8"/>
        <v>201.1036259998521</v>
      </c>
      <c r="BE15" s="35">
        <f t="shared" si="8"/>
        <v>203.192855598823</v>
      </c>
      <c r="BF15" s="35">
        <f t="shared" si="8"/>
        <v>205.3029774937836</v>
      </c>
      <c r="BG15" s="35">
        <f t="shared" si="8"/>
        <v>207.4342006076938</v>
      </c>
      <c r="BH15" s="35">
        <f t="shared" si="8"/>
        <v>209.58673595274314</v>
      </c>
      <c r="BI15" s="35">
        <f t="shared" si="8"/>
        <v>211.76079665124294</v>
      </c>
      <c r="BJ15" s="35">
        <f t="shared" si="8"/>
        <v>213.95659795672776</v>
      </c>
      <c r="BK15" s="35">
        <f t="shared" si="8"/>
        <v>216.17435727526743</v>
      </c>
      <c r="BL15" s="35">
        <f t="shared" si="8"/>
        <v>218.4142941869925</v>
      </c>
      <c r="BM15" s="35">
        <f t="shared" si="8"/>
        <v>220.6766304678348</v>
      </c>
      <c r="BN15" s="35">
        <f t="shared" si="8"/>
        <v>222.96159011148552</v>
      </c>
      <c r="BO15" s="35">
        <f t="shared" si="8"/>
        <v>225.26939935157276</v>
      </c>
      <c r="BP15" s="35">
        <f t="shared" si="8"/>
        <v>227.60028668406088</v>
      </c>
      <c r="BQ15" s="35">
        <f t="shared" si="8"/>
        <v>229.95448288987387</v>
      </c>
      <c r="BR15" s="35">
        <f t="shared" si="8"/>
        <v>232.332221057745</v>
      </c>
      <c r="BS15" s="35">
        <f t="shared" si="8"/>
        <v>234.73373660729482</v>
      </c>
      <c r="BT15" s="35">
        <f t="shared" si="8"/>
        <v>237.15926731234015</v>
      </c>
      <c r="BU15" s="35">
        <f t="shared" si="8"/>
        <v>239.60905332443593</v>
      </c>
      <c r="BV15" s="35">
        <f t="shared" si="8"/>
        <v>242.08333719665268</v>
      </c>
      <c r="BW15" s="35">
        <f t="shared" si="8"/>
        <v>244.58236390759157</v>
      </c>
      <c r="BX15" s="35">
        <f t="shared" si="8"/>
        <v>247.10638088563988</v>
      </c>
      <c r="BY15" s="35">
        <f aca="true" t="shared" si="9" ref="BY15:CG15">BY17</f>
        <v>249.65563803346868</v>
      </c>
      <c r="BZ15" s="35">
        <f t="shared" si="9"/>
        <v>252.23038775277575</v>
      </c>
      <c r="CA15" s="35">
        <f t="shared" si="9"/>
        <v>254.83088496927587</v>
      </c>
      <c r="CB15" s="35">
        <f t="shared" si="9"/>
        <v>257.457387157941</v>
      </c>
      <c r="CC15" s="35">
        <f t="shared" si="9"/>
        <v>260.11015436849283</v>
      </c>
      <c r="CD15" s="35">
        <f t="shared" si="9"/>
        <v>262.78944925115013</v>
      </c>
      <c r="CE15" s="35">
        <f t="shared" si="9"/>
        <v>265.49553708263403</v>
      </c>
      <c r="CF15" s="35">
        <f t="shared" si="9"/>
        <v>268.22868579243277</v>
      </c>
      <c r="CG15" s="35">
        <f t="shared" si="9"/>
        <v>270.9891659893295</v>
      </c>
    </row>
    <row r="16" spans="1:11" ht="11.25">
      <c r="A16" s="35"/>
      <c r="B16" s="49"/>
      <c r="C16" s="50"/>
      <c r="D16" s="50"/>
      <c r="E16" s="50"/>
      <c r="F16" s="50"/>
      <c r="G16" s="50"/>
      <c r="H16" s="50"/>
      <c r="I16" s="50"/>
      <c r="J16" s="50"/>
      <c r="K16" s="50"/>
    </row>
    <row r="17" spans="2:85" s="36" customFormat="1" ht="10.5">
      <c r="B17" s="49" t="s">
        <v>17</v>
      </c>
      <c r="C17" s="50">
        <f>0.365*135.27</f>
        <v>49.37355</v>
      </c>
      <c r="D17" s="50">
        <f>D15*C19</f>
        <v>50.53572425448701</v>
      </c>
      <c r="E17" s="50">
        <f aca="true" t="shared" si="10" ref="E17:J17">E15*D19</f>
        <v>54.304766389094986</v>
      </c>
      <c r="F17" s="50">
        <f t="shared" si="10"/>
        <v>58.655828373775506</v>
      </c>
      <c r="G17" s="50">
        <f t="shared" si="10"/>
        <v>62.89826569086436</v>
      </c>
      <c r="H17" s="50">
        <f t="shared" si="10"/>
        <v>67.65734718594136</v>
      </c>
      <c r="I17" s="50">
        <f t="shared" si="10"/>
        <v>72.24368835622619</v>
      </c>
      <c r="J17" s="50">
        <f t="shared" si="10"/>
        <v>76.98455984617239</v>
      </c>
      <c r="K17" s="50">
        <f>K15</f>
        <v>124.55134060815932</v>
      </c>
      <c r="L17" s="36">
        <f>L11-K26*0.059*0.65</f>
        <v>127.029043051544</v>
      </c>
      <c r="M17" s="36">
        <f aca="true" t="shared" si="11" ref="M17:AR17">M11-$K26*0.059*0.65</f>
        <v>128.3775268210318</v>
      </c>
      <c r="N17" s="36">
        <f t="shared" si="11"/>
        <v>129.7394954282145</v>
      </c>
      <c r="O17" s="36">
        <f t="shared" si="11"/>
        <v>131.11508372146903</v>
      </c>
      <c r="P17" s="36">
        <f t="shared" si="11"/>
        <v>132.50442789765611</v>
      </c>
      <c r="Q17" s="36">
        <f t="shared" si="11"/>
        <v>133.90766551560506</v>
      </c>
      <c r="R17" s="36">
        <f t="shared" si="11"/>
        <v>135.32493550973348</v>
      </c>
      <c r="S17" s="36">
        <f t="shared" si="11"/>
        <v>136.7563782038032</v>
      </c>
      <c r="T17" s="36">
        <f t="shared" si="11"/>
        <v>138.2021353248136</v>
      </c>
      <c r="U17" s="36">
        <f t="shared" si="11"/>
        <v>139.66235001703413</v>
      </c>
      <c r="V17" s="36">
        <f t="shared" si="11"/>
        <v>141.13716685617686</v>
      </c>
      <c r="W17" s="36">
        <f t="shared" si="11"/>
        <v>142.626731863711</v>
      </c>
      <c r="X17" s="36">
        <f t="shared" si="11"/>
        <v>144.1311925213205</v>
      </c>
      <c r="Y17" s="36">
        <f t="shared" si="11"/>
        <v>145.65069778550608</v>
      </c>
      <c r="Z17" s="36">
        <f t="shared" si="11"/>
        <v>147.18539810233352</v>
      </c>
      <c r="AA17" s="36">
        <f t="shared" si="11"/>
        <v>148.73544542232924</v>
      </c>
      <c r="AB17" s="36">
        <f t="shared" si="11"/>
        <v>150.3009932155249</v>
      </c>
      <c r="AC17" s="36">
        <f t="shared" si="11"/>
        <v>151.88219648665253</v>
      </c>
      <c r="AD17" s="36">
        <f t="shared" si="11"/>
        <v>153.47921179049143</v>
      </c>
      <c r="AE17" s="36">
        <f t="shared" si="11"/>
        <v>155.09219724736872</v>
      </c>
      <c r="AF17" s="36">
        <f t="shared" si="11"/>
        <v>156.7213125588148</v>
      </c>
      <c r="AG17" s="36">
        <f t="shared" si="11"/>
        <v>158.3667190233753</v>
      </c>
      <c r="AH17" s="36">
        <f t="shared" si="11"/>
        <v>160.02857955258145</v>
      </c>
      <c r="AI17" s="36">
        <f t="shared" si="11"/>
        <v>161.70705868707964</v>
      </c>
      <c r="AJ17" s="36">
        <f t="shared" si="11"/>
        <v>163.4023226129228</v>
      </c>
      <c r="AK17" s="36">
        <f t="shared" si="11"/>
        <v>165.11453917802442</v>
      </c>
      <c r="AL17" s="36">
        <f t="shared" si="11"/>
        <v>166.84387790877705</v>
      </c>
      <c r="AM17" s="36">
        <f t="shared" si="11"/>
        <v>168.5905100268372</v>
      </c>
      <c r="AN17" s="36">
        <f t="shared" si="11"/>
        <v>170.35460846607793</v>
      </c>
      <c r="AO17" s="36">
        <f t="shared" si="11"/>
        <v>172.1363478897111</v>
      </c>
      <c r="AP17" s="36">
        <f t="shared" si="11"/>
        <v>173.9359047075806</v>
      </c>
      <c r="AQ17" s="36">
        <f t="shared" si="11"/>
        <v>175.75345709362878</v>
      </c>
      <c r="AR17" s="36">
        <f t="shared" si="11"/>
        <v>177.58918500353744</v>
      </c>
      <c r="AS17" s="36">
        <f aca="true" t="shared" si="12" ref="AS17:BX17">AS11-$K26*0.059*0.65</f>
        <v>179.44327019254519</v>
      </c>
      <c r="AT17" s="36">
        <f t="shared" si="12"/>
        <v>181.31589623344303</v>
      </c>
      <c r="AU17" s="36">
        <f t="shared" si="12"/>
        <v>183.20724853474982</v>
      </c>
      <c r="AV17" s="36">
        <f t="shared" si="12"/>
        <v>185.1175143590697</v>
      </c>
      <c r="AW17" s="36">
        <f t="shared" si="12"/>
        <v>187.04688284163277</v>
      </c>
      <c r="AX17" s="36">
        <f t="shared" si="12"/>
        <v>188.99554500902147</v>
      </c>
      <c r="AY17" s="36">
        <f t="shared" si="12"/>
        <v>190.96369379808405</v>
      </c>
      <c r="AZ17" s="36">
        <f t="shared" si="12"/>
        <v>192.95152407503727</v>
      </c>
      <c r="BA17" s="36">
        <f t="shared" si="12"/>
        <v>194.95923265476003</v>
      </c>
      <c r="BB17" s="36">
        <f t="shared" si="12"/>
        <v>196.98701832028001</v>
      </c>
      <c r="BC17" s="36">
        <f t="shared" si="12"/>
        <v>199.03508184245518</v>
      </c>
      <c r="BD17" s="36">
        <f t="shared" si="12"/>
        <v>201.1036259998521</v>
      </c>
      <c r="BE17" s="36">
        <f t="shared" si="12"/>
        <v>203.192855598823</v>
      </c>
      <c r="BF17" s="36">
        <f t="shared" si="12"/>
        <v>205.3029774937836</v>
      </c>
      <c r="BG17" s="36">
        <f t="shared" si="12"/>
        <v>207.4342006076938</v>
      </c>
      <c r="BH17" s="36">
        <f t="shared" si="12"/>
        <v>209.58673595274314</v>
      </c>
      <c r="BI17" s="36">
        <f t="shared" si="12"/>
        <v>211.76079665124294</v>
      </c>
      <c r="BJ17" s="36">
        <f t="shared" si="12"/>
        <v>213.95659795672776</v>
      </c>
      <c r="BK17" s="36">
        <f t="shared" si="12"/>
        <v>216.17435727526743</v>
      </c>
      <c r="BL17" s="36">
        <f t="shared" si="12"/>
        <v>218.4142941869925</v>
      </c>
      <c r="BM17" s="36">
        <f t="shared" si="12"/>
        <v>220.6766304678348</v>
      </c>
      <c r="BN17" s="36">
        <f t="shared" si="12"/>
        <v>222.96159011148552</v>
      </c>
      <c r="BO17" s="36">
        <f t="shared" si="12"/>
        <v>225.26939935157276</v>
      </c>
      <c r="BP17" s="36">
        <f t="shared" si="12"/>
        <v>227.60028668406088</v>
      </c>
      <c r="BQ17" s="36">
        <f t="shared" si="12"/>
        <v>229.95448288987387</v>
      </c>
      <c r="BR17" s="36">
        <f t="shared" si="12"/>
        <v>232.332221057745</v>
      </c>
      <c r="BS17" s="36">
        <f t="shared" si="12"/>
        <v>234.73373660729482</v>
      </c>
      <c r="BT17" s="36">
        <f t="shared" si="12"/>
        <v>237.15926731234015</v>
      </c>
      <c r="BU17" s="36">
        <f t="shared" si="12"/>
        <v>239.60905332443593</v>
      </c>
      <c r="BV17" s="36">
        <f t="shared" si="12"/>
        <v>242.08333719665268</v>
      </c>
      <c r="BW17" s="36">
        <f t="shared" si="12"/>
        <v>244.58236390759157</v>
      </c>
      <c r="BX17" s="36">
        <f t="shared" si="12"/>
        <v>247.10638088563988</v>
      </c>
      <c r="BY17" s="36">
        <f aca="true" t="shared" si="13" ref="BY17:CG17">BY11-$K26*0.059*0.65</f>
        <v>249.65563803346868</v>
      </c>
      <c r="BZ17" s="36">
        <f t="shared" si="13"/>
        <v>252.23038775277575</v>
      </c>
      <c r="CA17" s="36">
        <f t="shared" si="13"/>
        <v>254.83088496927587</v>
      </c>
      <c r="CB17" s="36">
        <f t="shared" si="13"/>
        <v>257.457387157941</v>
      </c>
      <c r="CC17" s="36">
        <f t="shared" si="13"/>
        <v>260.11015436849283</v>
      </c>
      <c r="CD17" s="36">
        <f t="shared" si="13"/>
        <v>262.78944925115013</v>
      </c>
      <c r="CE17" s="36">
        <f t="shared" si="13"/>
        <v>265.49553708263403</v>
      </c>
      <c r="CF17" s="36">
        <f t="shared" si="13"/>
        <v>268.22868579243277</v>
      </c>
      <c r="CG17" s="36">
        <f t="shared" si="13"/>
        <v>270.9891659893295</v>
      </c>
    </row>
    <row r="18" spans="2:11" s="36" customFormat="1" ht="10.5">
      <c r="B18" s="49" t="s">
        <v>19</v>
      </c>
      <c r="C18" s="51">
        <f>C17/135.27</f>
        <v>0.365</v>
      </c>
      <c r="D18" s="51">
        <f aca="true" t="shared" si="14" ref="D18:K18">D17/135.27</f>
        <v>0.373591515151083</v>
      </c>
      <c r="E18" s="51">
        <f t="shared" si="14"/>
        <v>0.40145461956897305</v>
      </c>
      <c r="F18" s="51">
        <f t="shared" si="14"/>
        <v>0.4336203768298625</v>
      </c>
      <c r="G18" s="51">
        <f t="shared" si="14"/>
        <v>0.46498311296565653</v>
      </c>
      <c r="H18" s="51">
        <f t="shared" si="14"/>
        <v>0.5001652043020726</v>
      </c>
      <c r="I18" s="51">
        <f t="shared" si="14"/>
        <v>0.5340702916849721</v>
      </c>
      <c r="J18" s="51">
        <f t="shared" si="14"/>
        <v>0.5691177633338684</v>
      </c>
      <c r="K18" s="51">
        <f t="shared" si="14"/>
        <v>0.9207610010213596</v>
      </c>
    </row>
    <row r="19" spans="2:11" s="36" customFormat="1" ht="10.5">
      <c r="B19" s="49" t="s">
        <v>18</v>
      </c>
      <c r="C19" s="52">
        <f>C17/C15</f>
        <v>0.6574374167776299</v>
      </c>
      <c r="D19" s="52">
        <f>D17/D15</f>
        <v>0.6574374167776299</v>
      </c>
      <c r="E19" s="52">
        <f aca="true" t="shared" si="15" ref="E19:K19">E17/E15</f>
        <v>0.6574374167776299</v>
      </c>
      <c r="F19" s="52">
        <f t="shared" si="15"/>
        <v>0.6574374167776299</v>
      </c>
      <c r="G19" s="52">
        <f t="shared" si="15"/>
        <v>0.6574374167776299</v>
      </c>
      <c r="H19" s="52">
        <f t="shared" si="15"/>
        <v>0.6574374167776299</v>
      </c>
      <c r="I19" s="52">
        <f t="shared" si="15"/>
        <v>0.6574374167776298</v>
      </c>
      <c r="J19" s="52">
        <f t="shared" si="15"/>
        <v>0.6574374167776298</v>
      </c>
      <c r="K19" s="52">
        <f t="shared" si="15"/>
        <v>1</v>
      </c>
    </row>
    <row r="22" spans="2:11" ht="12.75">
      <c r="B22" s="3" t="s">
        <v>12</v>
      </c>
      <c r="C22" s="4">
        <v>1999</v>
      </c>
      <c r="D22" s="4">
        <f>C22+1</f>
        <v>2000</v>
      </c>
      <c r="E22" s="4">
        <f aca="true" t="shared" si="16" ref="E22:K22">D22+1</f>
        <v>2001</v>
      </c>
      <c r="F22" s="4">
        <f t="shared" si="16"/>
        <v>2002</v>
      </c>
      <c r="G22" s="4">
        <f t="shared" si="16"/>
        <v>2003</v>
      </c>
      <c r="H22" s="4">
        <f t="shared" si="16"/>
        <v>2004</v>
      </c>
      <c r="I22" s="4">
        <f t="shared" si="16"/>
        <v>2005</v>
      </c>
      <c r="J22" s="4">
        <f t="shared" si="16"/>
        <v>2006</v>
      </c>
      <c r="K22" s="4">
        <f t="shared" si="16"/>
        <v>2007</v>
      </c>
    </row>
    <row r="23" spans="2:12" ht="12.75">
      <c r="B23" s="5" t="s">
        <v>16</v>
      </c>
      <c r="C23" s="6">
        <f>19.4+114.5-374.1-0.1</f>
        <v>-240.3</v>
      </c>
      <c r="D23" s="6">
        <f aca="true" t="shared" si="17" ref="D23:K23">C23+D9</f>
        <v>-240.69065786784947</v>
      </c>
      <c r="E23" s="6">
        <f t="shared" si="17"/>
        <v>-241.08732585674275</v>
      </c>
      <c r="F23" s="6">
        <f t="shared" si="17"/>
        <v>-241.4900039666799</v>
      </c>
      <c r="G23" s="6">
        <f t="shared" si="17"/>
        <v>-241.9047023187047</v>
      </c>
      <c r="H23" s="6">
        <f t="shared" si="17"/>
        <v>-242.32541079177335</v>
      </c>
      <c r="I23" s="6">
        <f t="shared" si="17"/>
        <v>-242.75212938588584</v>
      </c>
      <c r="J23" s="6">
        <f t="shared" si="17"/>
        <v>-243.190868222086</v>
      </c>
      <c r="K23" s="7">
        <f t="shared" si="17"/>
        <v>-243.63561717933</v>
      </c>
      <c r="L23" s="37"/>
    </row>
    <row r="24" spans="2:12" ht="12.75">
      <c r="B24" s="5" t="s">
        <v>23</v>
      </c>
      <c r="C24" s="6">
        <f>1333.9+22.8</f>
        <v>1356.7</v>
      </c>
      <c r="D24" s="6">
        <f aca="true" t="shared" si="18" ref="D24:K24">C24-D10-D7</f>
        <v>1329.2698075559242</v>
      </c>
      <c r="E24" s="6">
        <f t="shared" si="18"/>
        <v>1352.5409962376643</v>
      </c>
      <c r="F24" s="6">
        <f t="shared" si="18"/>
        <v>1378.5227495101751</v>
      </c>
      <c r="G24" s="6">
        <f t="shared" si="18"/>
        <v>1412.9246823651029</v>
      </c>
      <c r="H24" s="6">
        <f t="shared" si="18"/>
        <v>1409.703257485606</v>
      </c>
      <c r="I24" s="6">
        <f t="shared" si="18"/>
        <v>1406.4157212746268</v>
      </c>
      <c r="J24" s="6">
        <f t="shared" si="18"/>
        <v>1403.0620737321653</v>
      </c>
      <c r="K24" s="7">
        <f t="shared" si="18"/>
        <v>1404.1120737321653</v>
      </c>
      <c r="L24" s="37"/>
    </row>
    <row r="25" spans="2:11" ht="12.75">
      <c r="B25" s="8" t="s">
        <v>24</v>
      </c>
      <c r="C25" s="9">
        <f>C23+C24</f>
        <v>1116.4</v>
      </c>
      <c r="D25" s="9">
        <f aca="true" t="shared" si="19" ref="D25:K25">D23+D24</f>
        <v>1088.5791496880747</v>
      </c>
      <c r="E25" s="9">
        <f t="shared" si="19"/>
        <v>1111.4536703809215</v>
      </c>
      <c r="F25" s="9">
        <f t="shared" si="19"/>
        <v>1137.0327455434951</v>
      </c>
      <c r="G25" s="9">
        <f t="shared" si="19"/>
        <v>1171.0199800463981</v>
      </c>
      <c r="H25" s="9">
        <f t="shared" si="19"/>
        <v>1167.3778466938327</v>
      </c>
      <c r="I25" s="9">
        <f t="shared" si="19"/>
        <v>1163.663591888741</v>
      </c>
      <c r="J25" s="9">
        <f t="shared" si="19"/>
        <v>1159.8712055100793</v>
      </c>
      <c r="K25" s="10">
        <f t="shared" si="19"/>
        <v>1160.4764565528353</v>
      </c>
    </row>
    <row r="26" spans="2:11" ht="12.75">
      <c r="B26" s="5" t="s">
        <v>20</v>
      </c>
      <c r="C26" s="6">
        <v>395.6</v>
      </c>
      <c r="D26" s="6">
        <f aca="true" t="shared" si="20" ref="D26:K26">D25-D27-D28</f>
        <v>340.8461281728456</v>
      </c>
      <c r="E26" s="6">
        <f t="shared" si="20"/>
        <v>334.82374032949997</v>
      </c>
      <c r="F26" s="6">
        <f t="shared" si="20"/>
        <v>329.2387542274305</v>
      </c>
      <c r="G26" s="6">
        <f t="shared" si="20"/>
        <v>329.8513744162092</v>
      </c>
      <c r="H26" s="6">
        <f t="shared" si="20"/>
        <v>290.35487246551475</v>
      </c>
      <c r="I26" s="6">
        <f t="shared" si="20"/>
        <v>248.396502390234</v>
      </c>
      <c r="J26" s="6">
        <f t="shared" si="20"/>
        <v>203.88973491398156</v>
      </c>
      <c r="K26" s="11">
        <f t="shared" si="20"/>
        <v>203.8939738523536</v>
      </c>
    </row>
    <row r="27" spans="2:12" ht="12.75">
      <c r="B27" s="5" t="s">
        <v>21</v>
      </c>
      <c r="C27" s="6">
        <f>24.3-13.4</f>
        <v>10.9</v>
      </c>
      <c r="D27" s="6">
        <f aca="true" t="shared" si="21" ref="D27:K27">C27+D8</f>
        <v>11.501012104383783</v>
      </c>
      <c r="E27" s="6">
        <f t="shared" si="21"/>
        <v>12.102024208767565</v>
      </c>
      <c r="F27" s="6">
        <f t="shared" si="21"/>
        <v>12.703036313151348</v>
      </c>
      <c r="G27" s="6">
        <f t="shared" si="21"/>
        <v>13.30404841753513</v>
      </c>
      <c r="H27" s="6">
        <f t="shared" si="21"/>
        <v>13.905060521918912</v>
      </c>
      <c r="I27" s="6">
        <f t="shared" si="21"/>
        <v>14.506072626302695</v>
      </c>
      <c r="J27" s="6">
        <f t="shared" si="21"/>
        <v>15.107084730686477</v>
      </c>
      <c r="K27" s="7">
        <f t="shared" si="21"/>
        <v>15.70809683507026</v>
      </c>
      <c r="L27" s="38"/>
    </row>
    <row r="28" spans="2:12" ht="12.75">
      <c r="B28" s="5" t="s">
        <v>22</v>
      </c>
      <c r="C28" s="6">
        <v>709.9</v>
      </c>
      <c r="D28" s="6">
        <f aca="true" t="shared" si="22" ref="D28:K28">C28+D15-D17</f>
        <v>736.2320094108453</v>
      </c>
      <c r="E28" s="6">
        <f t="shared" si="22"/>
        <v>764.527905842654</v>
      </c>
      <c r="F28" s="6">
        <f t="shared" si="22"/>
        <v>795.0909550029132</v>
      </c>
      <c r="G28" s="6">
        <f t="shared" si="22"/>
        <v>827.8645572126538</v>
      </c>
      <c r="H28" s="6">
        <f t="shared" si="22"/>
        <v>863.1179137063991</v>
      </c>
      <c r="I28" s="6">
        <f t="shared" si="22"/>
        <v>900.7610168722042</v>
      </c>
      <c r="J28" s="6">
        <f t="shared" si="22"/>
        <v>940.8743858654113</v>
      </c>
      <c r="K28" s="7">
        <f t="shared" si="22"/>
        <v>940.8743858654113</v>
      </c>
      <c r="L28" s="38"/>
    </row>
    <row r="29" spans="2:11" ht="13.5" thickBot="1">
      <c r="B29" s="12" t="s">
        <v>24</v>
      </c>
      <c r="C29" s="13">
        <f>C26+C27+C28</f>
        <v>1116.4</v>
      </c>
      <c r="D29" s="13">
        <f aca="true" t="shared" si="23" ref="D29:K29">D26+D27+D28</f>
        <v>1088.5791496880747</v>
      </c>
      <c r="E29" s="13">
        <f t="shared" si="23"/>
        <v>1111.4536703809215</v>
      </c>
      <c r="F29" s="13">
        <f t="shared" si="23"/>
        <v>1137.0327455434951</v>
      </c>
      <c r="G29" s="13">
        <f t="shared" si="23"/>
        <v>1171.0199800463981</v>
      </c>
      <c r="H29" s="13">
        <f t="shared" si="23"/>
        <v>1167.377846693833</v>
      </c>
      <c r="I29" s="13">
        <f t="shared" si="23"/>
        <v>1163.663591888741</v>
      </c>
      <c r="J29" s="13">
        <f t="shared" si="23"/>
        <v>1159.8712055100793</v>
      </c>
      <c r="K29" s="14">
        <f t="shared" si="23"/>
        <v>1160.4764565528353</v>
      </c>
    </row>
    <row r="30" spans="2:11" ht="12.75">
      <c r="B30" s="5" t="s">
        <v>25</v>
      </c>
      <c r="C30" s="6">
        <f>C15</f>
        <v>75.1</v>
      </c>
      <c r="D30" s="6">
        <f aca="true" t="shared" si="24" ref="D30:K30">D15</f>
        <v>76.86773366533242</v>
      </c>
      <c r="E30" s="6">
        <f t="shared" si="24"/>
        <v>82.60066282090376</v>
      </c>
      <c r="F30" s="6">
        <f t="shared" si="24"/>
        <v>89.21887753403472</v>
      </c>
      <c r="G30" s="6">
        <f t="shared" si="24"/>
        <v>95.67186790060494</v>
      </c>
      <c r="H30" s="6">
        <f t="shared" si="24"/>
        <v>102.9107036796867</v>
      </c>
      <c r="I30" s="6">
        <f t="shared" si="24"/>
        <v>109.88679152203126</v>
      </c>
      <c r="J30" s="6">
        <f t="shared" si="24"/>
        <v>117.09792883937952</v>
      </c>
      <c r="K30" s="7">
        <f t="shared" si="24"/>
        <v>124.55134060815932</v>
      </c>
    </row>
    <row r="31" spans="2:11" ht="12.75">
      <c r="B31" s="5" t="str">
        <f>B19</f>
        <v>payout</v>
      </c>
      <c r="C31" s="15">
        <f aca="true" t="shared" si="25" ref="C31:K31">C19</f>
        <v>0.6574374167776299</v>
      </c>
      <c r="D31" s="15">
        <f t="shared" si="25"/>
        <v>0.6574374167776299</v>
      </c>
      <c r="E31" s="15">
        <f t="shared" si="25"/>
        <v>0.6574374167776299</v>
      </c>
      <c r="F31" s="15">
        <f t="shared" si="25"/>
        <v>0.6574374167776299</v>
      </c>
      <c r="G31" s="15">
        <f t="shared" si="25"/>
        <v>0.6574374167776299</v>
      </c>
      <c r="H31" s="15">
        <f t="shared" si="25"/>
        <v>0.6574374167776299</v>
      </c>
      <c r="I31" s="15">
        <f t="shared" si="25"/>
        <v>0.6574374167776298</v>
      </c>
      <c r="J31" s="15">
        <f t="shared" si="25"/>
        <v>0.6574374167776298</v>
      </c>
      <c r="K31" s="16">
        <f t="shared" si="25"/>
        <v>1</v>
      </c>
    </row>
    <row r="32" spans="2:228" ht="12.75">
      <c r="B32" s="5" t="str">
        <f>B17</f>
        <v>dividendo</v>
      </c>
      <c r="C32" s="17">
        <f aca="true" t="shared" si="26" ref="C32:K33">C17</f>
        <v>49.37355</v>
      </c>
      <c r="D32" s="17">
        <f t="shared" si="26"/>
        <v>50.53572425448701</v>
      </c>
      <c r="E32" s="17">
        <f t="shared" si="26"/>
        <v>54.304766389094986</v>
      </c>
      <c r="F32" s="17">
        <f t="shared" si="26"/>
        <v>58.655828373775506</v>
      </c>
      <c r="G32" s="17">
        <f t="shared" si="26"/>
        <v>62.89826569086436</v>
      </c>
      <c r="H32" s="17">
        <f t="shared" si="26"/>
        <v>67.65734718594136</v>
      </c>
      <c r="I32" s="17">
        <f t="shared" si="26"/>
        <v>72.24368835622619</v>
      </c>
      <c r="J32" s="17">
        <f t="shared" si="26"/>
        <v>76.98455984617239</v>
      </c>
      <c r="K32" s="18">
        <f t="shared" si="26"/>
        <v>124.55134060815932</v>
      </c>
      <c r="L32" s="35">
        <f>L17</f>
        <v>127.029043051544</v>
      </c>
      <c r="M32" s="35">
        <f aca="true" t="shared" si="27" ref="M32:BX32">M17</f>
        <v>128.3775268210318</v>
      </c>
      <c r="N32" s="35">
        <f t="shared" si="27"/>
        <v>129.7394954282145</v>
      </c>
      <c r="O32" s="35">
        <f t="shared" si="27"/>
        <v>131.11508372146903</v>
      </c>
      <c r="P32" s="35">
        <f t="shared" si="27"/>
        <v>132.50442789765611</v>
      </c>
      <c r="Q32" s="35">
        <f t="shared" si="27"/>
        <v>133.90766551560506</v>
      </c>
      <c r="R32" s="35">
        <f t="shared" si="27"/>
        <v>135.32493550973348</v>
      </c>
      <c r="S32" s="35">
        <f t="shared" si="27"/>
        <v>136.7563782038032</v>
      </c>
      <c r="T32" s="35">
        <f t="shared" si="27"/>
        <v>138.2021353248136</v>
      </c>
      <c r="U32" s="35">
        <f t="shared" si="27"/>
        <v>139.66235001703413</v>
      </c>
      <c r="V32" s="35">
        <f t="shared" si="27"/>
        <v>141.13716685617686</v>
      </c>
      <c r="W32" s="35">
        <f t="shared" si="27"/>
        <v>142.626731863711</v>
      </c>
      <c r="X32" s="35">
        <f t="shared" si="27"/>
        <v>144.1311925213205</v>
      </c>
      <c r="Y32" s="35">
        <f t="shared" si="27"/>
        <v>145.65069778550608</v>
      </c>
      <c r="Z32" s="35">
        <f t="shared" si="27"/>
        <v>147.18539810233352</v>
      </c>
      <c r="AA32" s="35">
        <f t="shared" si="27"/>
        <v>148.73544542232924</v>
      </c>
      <c r="AB32" s="35">
        <f t="shared" si="27"/>
        <v>150.3009932155249</v>
      </c>
      <c r="AC32" s="35">
        <f t="shared" si="27"/>
        <v>151.88219648665253</v>
      </c>
      <c r="AD32" s="35">
        <f t="shared" si="27"/>
        <v>153.47921179049143</v>
      </c>
      <c r="AE32" s="35">
        <f t="shared" si="27"/>
        <v>155.09219724736872</v>
      </c>
      <c r="AF32" s="35">
        <f t="shared" si="27"/>
        <v>156.7213125588148</v>
      </c>
      <c r="AG32" s="35">
        <f t="shared" si="27"/>
        <v>158.3667190233753</v>
      </c>
      <c r="AH32" s="35">
        <f t="shared" si="27"/>
        <v>160.02857955258145</v>
      </c>
      <c r="AI32" s="35">
        <f t="shared" si="27"/>
        <v>161.70705868707964</v>
      </c>
      <c r="AJ32" s="35">
        <f t="shared" si="27"/>
        <v>163.4023226129228</v>
      </c>
      <c r="AK32" s="35">
        <f t="shared" si="27"/>
        <v>165.11453917802442</v>
      </c>
      <c r="AL32" s="35">
        <f t="shared" si="27"/>
        <v>166.84387790877705</v>
      </c>
      <c r="AM32" s="35">
        <f t="shared" si="27"/>
        <v>168.5905100268372</v>
      </c>
      <c r="AN32" s="35">
        <f t="shared" si="27"/>
        <v>170.35460846607793</v>
      </c>
      <c r="AO32" s="35">
        <f t="shared" si="27"/>
        <v>172.1363478897111</v>
      </c>
      <c r="AP32" s="35">
        <f t="shared" si="27"/>
        <v>173.9359047075806</v>
      </c>
      <c r="AQ32" s="35">
        <f t="shared" si="27"/>
        <v>175.75345709362878</v>
      </c>
      <c r="AR32" s="35">
        <f t="shared" si="27"/>
        <v>177.58918500353744</v>
      </c>
      <c r="AS32" s="35">
        <f t="shared" si="27"/>
        <v>179.44327019254519</v>
      </c>
      <c r="AT32" s="35">
        <f t="shared" si="27"/>
        <v>181.31589623344303</v>
      </c>
      <c r="AU32" s="35">
        <f t="shared" si="27"/>
        <v>183.20724853474982</v>
      </c>
      <c r="AV32" s="35">
        <f t="shared" si="27"/>
        <v>185.1175143590697</v>
      </c>
      <c r="AW32" s="35">
        <f t="shared" si="27"/>
        <v>187.04688284163277</v>
      </c>
      <c r="AX32" s="35">
        <f t="shared" si="27"/>
        <v>188.99554500902147</v>
      </c>
      <c r="AY32" s="35">
        <f t="shared" si="27"/>
        <v>190.96369379808405</v>
      </c>
      <c r="AZ32" s="35">
        <f t="shared" si="27"/>
        <v>192.95152407503727</v>
      </c>
      <c r="BA32" s="35">
        <f t="shared" si="27"/>
        <v>194.95923265476003</v>
      </c>
      <c r="BB32" s="35">
        <f t="shared" si="27"/>
        <v>196.98701832028001</v>
      </c>
      <c r="BC32" s="35">
        <f t="shared" si="27"/>
        <v>199.03508184245518</v>
      </c>
      <c r="BD32" s="35">
        <f t="shared" si="27"/>
        <v>201.1036259998521</v>
      </c>
      <c r="BE32" s="35">
        <f t="shared" si="27"/>
        <v>203.192855598823</v>
      </c>
      <c r="BF32" s="35">
        <f t="shared" si="27"/>
        <v>205.3029774937836</v>
      </c>
      <c r="BG32" s="35">
        <f t="shared" si="27"/>
        <v>207.4342006076938</v>
      </c>
      <c r="BH32" s="35">
        <f t="shared" si="27"/>
        <v>209.58673595274314</v>
      </c>
      <c r="BI32" s="35">
        <f t="shared" si="27"/>
        <v>211.76079665124294</v>
      </c>
      <c r="BJ32" s="35">
        <f t="shared" si="27"/>
        <v>213.95659795672776</v>
      </c>
      <c r="BK32" s="35">
        <f t="shared" si="27"/>
        <v>216.17435727526743</v>
      </c>
      <c r="BL32" s="35">
        <f t="shared" si="27"/>
        <v>218.4142941869925</v>
      </c>
      <c r="BM32" s="35">
        <f t="shared" si="27"/>
        <v>220.6766304678348</v>
      </c>
      <c r="BN32" s="35">
        <f t="shared" si="27"/>
        <v>222.96159011148552</v>
      </c>
      <c r="BO32" s="35">
        <f t="shared" si="27"/>
        <v>225.26939935157276</v>
      </c>
      <c r="BP32" s="35">
        <f t="shared" si="27"/>
        <v>227.60028668406088</v>
      </c>
      <c r="BQ32" s="35">
        <f t="shared" si="27"/>
        <v>229.95448288987387</v>
      </c>
      <c r="BR32" s="35">
        <f t="shared" si="27"/>
        <v>232.332221057745</v>
      </c>
      <c r="BS32" s="35">
        <f t="shared" si="27"/>
        <v>234.73373660729482</v>
      </c>
      <c r="BT32" s="35">
        <f t="shared" si="27"/>
        <v>237.15926731234015</v>
      </c>
      <c r="BU32" s="35">
        <f t="shared" si="27"/>
        <v>239.60905332443593</v>
      </c>
      <c r="BV32" s="35">
        <f t="shared" si="27"/>
        <v>242.08333719665268</v>
      </c>
      <c r="BW32" s="35">
        <f t="shared" si="27"/>
        <v>244.58236390759157</v>
      </c>
      <c r="BX32" s="35">
        <f t="shared" si="27"/>
        <v>247.10638088563988</v>
      </c>
      <c r="BY32" s="35">
        <f aca="true" t="shared" si="28" ref="BY32:EJ32">BY17</f>
        <v>249.65563803346868</v>
      </c>
      <c r="BZ32" s="35">
        <f t="shared" si="28"/>
        <v>252.23038775277575</v>
      </c>
      <c r="CA32" s="35">
        <f t="shared" si="28"/>
        <v>254.83088496927587</v>
      </c>
      <c r="CB32" s="35">
        <f t="shared" si="28"/>
        <v>257.457387157941</v>
      </c>
      <c r="CC32" s="35">
        <f t="shared" si="28"/>
        <v>260.11015436849283</v>
      </c>
      <c r="CD32" s="35">
        <f t="shared" si="28"/>
        <v>262.78944925115013</v>
      </c>
      <c r="CE32" s="35">
        <f t="shared" si="28"/>
        <v>265.49553708263403</v>
      </c>
      <c r="CF32" s="35">
        <f t="shared" si="28"/>
        <v>268.22868579243277</v>
      </c>
      <c r="CG32" s="35">
        <f t="shared" si="28"/>
        <v>270.9891659893295</v>
      </c>
      <c r="CH32" s="35">
        <f t="shared" si="28"/>
        <v>0</v>
      </c>
      <c r="CI32" s="35">
        <f t="shared" si="28"/>
        <v>0</v>
      </c>
      <c r="CJ32" s="35">
        <f t="shared" si="28"/>
        <v>0</v>
      </c>
      <c r="CK32" s="35">
        <f t="shared" si="28"/>
        <v>0</v>
      </c>
      <c r="CL32" s="35">
        <f t="shared" si="28"/>
        <v>0</v>
      </c>
      <c r="CM32" s="35">
        <f t="shared" si="28"/>
        <v>0</v>
      </c>
      <c r="CN32" s="35">
        <f t="shared" si="28"/>
        <v>0</v>
      </c>
      <c r="CO32" s="35">
        <f t="shared" si="28"/>
        <v>0</v>
      </c>
      <c r="CP32" s="35">
        <f t="shared" si="28"/>
        <v>0</v>
      </c>
      <c r="CQ32" s="35">
        <f t="shared" si="28"/>
        <v>0</v>
      </c>
      <c r="CR32" s="35">
        <f t="shared" si="28"/>
        <v>0</v>
      </c>
      <c r="CS32" s="35">
        <f t="shared" si="28"/>
        <v>0</v>
      </c>
      <c r="CT32" s="35">
        <f t="shared" si="28"/>
        <v>0</v>
      </c>
      <c r="CU32" s="35">
        <f t="shared" si="28"/>
        <v>0</v>
      </c>
      <c r="CV32" s="35">
        <f t="shared" si="28"/>
        <v>0</v>
      </c>
      <c r="CW32" s="35">
        <f t="shared" si="28"/>
        <v>0</v>
      </c>
      <c r="CX32" s="35">
        <f t="shared" si="28"/>
        <v>0</v>
      </c>
      <c r="CY32" s="35">
        <f t="shared" si="28"/>
        <v>0</v>
      </c>
      <c r="CZ32" s="35">
        <f t="shared" si="28"/>
        <v>0</v>
      </c>
      <c r="DA32" s="35">
        <f t="shared" si="28"/>
        <v>0</v>
      </c>
      <c r="DB32" s="35">
        <f t="shared" si="28"/>
        <v>0</v>
      </c>
      <c r="DC32" s="35">
        <f t="shared" si="28"/>
        <v>0</v>
      </c>
      <c r="DD32" s="35">
        <f t="shared" si="28"/>
        <v>0</v>
      </c>
      <c r="DE32" s="35">
        <f t="shared" si="28"/>
        <v>0</v>
      </c>
      <c r="DF32" s="35">
        <f t="shared" si="28"/>
        <v>0</v>
      </c>
      <c r="DG32" s="35">
        <f t="shared" si="28"/>
        <v>0</v>
      </c>
      <c r="DH32" s="35">
        <f t="shared" si="28"/>
        <v>0</v>
      </c>
      <c r="DI32" s="35">
        <f t="shared" si="28"/>
        <v>0</v>
      </c>
      <c r="DJ32" s="35">
        <f t="shared" si="28"/>
        <v>0</v>
      </c>
      <c r="DK32" s="35">
        <f t="shared" si="28"/>
        <v>0</v>
      </c>
      <c r="DL32" s="35">
        <f t="shared" si="28"/>
        <v>0</v>
      </c>
      <c r="DM32" s="35">
        <f t="shared" si="28"/>
        <v>0</v>
      </c>
      <c r="DN32" s="35">
        <f t="shared" si="28"/>
        <v>0</v>
      </c>
      <c r="DO32" s="35">
        <f t="shared" si="28"/>
        <v>0</v>
      </c>
      <c r="DP32" s="35">
        <f t="shared" si="28"/>
        <v>0</v>
      </c>
      <c r="DQ32" s="35">
        <f t="shared" si="28"/>
        <v>0</v>
      </c>
      <c r="DR32" s="35">
        <f t="shared" si="28"/>
        <v>0</v>
      </c>
      <c r="DS32" s="35">
        <f t="shared" si="28"/>
        <v>0</v>
      </c>
      <c r="DT32" s="35">
        <f t="shared" si="28"/>
        <v>0</v>
      </c>
      <c r="DU32" s="35">
        <f t="shared" si="28"/>
        <v>0</v>
      </c>
      <c r="DV32" s="35">
        <f t="shared" si="28"/>
        <v>0</v>
      </c>
      <c r="DW32" s="35">
        <f t="shared" si="28"/>
        <v>0</v>
      </c>
      <c r="DX32" s="35">
        <f t="shared" si="28"/>
        <v>0</v>
      </c>
      <c r="DY32" s="35">
        <f t="shared" si="28"/>
        <v>0</v>
      </c>
      <c r="DZ32" s="35">
        <f t="shared" si="28"/>
        <v>0</v>
      </c>
      <c r="EA32" s="35">
        <f t="shared" si="28"/>
        <v>0</v>
      </c>
      <c r="EB32" s="35">
        <f t="shared" si="28"/>
        <v>0</v>
      </c>
      <c r="EC32" s="35">
        <f t="shared" si="28"/>
        <v>0</v>
      </c>
      <c r="ED32" s="35">
        <f t="shared" si="28"/>
        <v>0</v>
      </c>
      <c r="EE32" s="35">
        <f t="shared" si="28"/>
        <v>0</v>
      </c>
      <c r="EF32" s="35">
        <f t="shared" si="28"/>
        <v>0</v>
      </c>
      <c r="EG32" s="35">
        <f t="shared" si="28"/>
        <v>0</v>
      </c>
      <c r="EH32" s="35">
        <f t="shared" si="28"/>
        <v>0</v>
      </c>
      <c r="EI32" s="35">
        <f t="shared" si="28"/>
        <v>0</v>
      </c>
      <c r="EJ32" s="35">
        <f t="shared" si="28"/>
        <v>0</v>
      </c>
      <c r="EK32" s="35">
        <f aca="true" t="shared" si="29" ref="EK32:GV32">EK17</f>
        <v>0</v>
      </c>
      <c r="EL32" s="35">
        <f t="shared" si="29"/>
        <v>0</v>
      </c>
      <c r="EM32" s="35">
        <f t="shared" si="29"/>
        <v>0</v>
      </c>
      <c r="EN32" s="35">
        <f t="shared" si="29"/>
        <v>0</v>
      </c>
      <c r="EO32" s="35">
        <f t="shared" si="29"/>
        <v>0</v>
      </c>
      <c r="EP32" s="35">
        <f t="shared" si="29"/>
        <v>0</v>
      </c>
      <c r="EQ32" s="35">
        <f t="shared" si="29"/>
        <v>0</v>
      </c>
      <c r="ER32" s="35">
        <f t="shared" si="29"/>
        <v>0</v>
      </c>
      <c r="ES32" s="35">
        <f t="shared" si="29"/>
        <v>0</v>
      </c>
      <c r="ET32" s="35">
        <f t="shared" si="29"/>
        <v>0</v>
      </c>
      <c r="EU32" s="35">
        <f t="shared" si="29"/>
        <v>0</v>
      </c>
      <c r="EV32" s="35">
        <f t="shared" si="29"/>
        <v>0</v>
      </c>
      <c r="EW32" s="35">
        <f t="shared" si="29"/>
        <v>0</v>
      </c>
      <c r="EX32" s="35">
        <f t="shared" si="29"/>
        <v>0</v>
      </c>
      <c r="EY32" s="35">
        <f t="shared" si="29"/>
        <v>0</v>
      </c>
      <c r="EZ32" s="35">
        <f t="shared" si="29"/>
        <v>0</v>
      </c>
      <c r="FA32" s="35">
        <f t="shared" si="29"/>
        <v>0</v>
      </c>
      <c r="FB32" s="35">
        <f t="shared" si="29"/>
        <v>0</v>
      </c>
      <c r="FC32" s="35">
        <f t="shared" si="29"/>
        <v>0</v>
      </c>
      <c r="FD32" s="35">
        <f t="shared" si="29"/>
        <v>0</v>
      </c>
      <c r="FE32" s="35">
        <f t="shared" si="29"/>
        <v>0</v>
      </c>
      <c r="FF32" s="35">
        <f t="shared" si="29"/>
        <v>0</v>
      </c>
      <c r="FG32" s="35">
        <f t="shared" si="29"/>
        <v>0</v>
      </c>
      <c r="FH32" s="35">
        <f t="shared" si="29"/>
        <v>0</v>
      </c>
      <c r="FI32" s="35">
        <f t="shared" si="29"/>
        <v>0</v>
      </c>
      <c r="FJ32" s="35">
        <f t="shared" si="29"/>
        <v>0</v>
      </c>
      <c r="FK32" s="35">
        <f t="shared" si="29"/>
        <v>0</v>
      </c>
      <c r="FL32" s="35">
        <f t="shared" si="29"/>
        <v>0</v>
      </c>
      <c r="FM32" s="35">
        <f t="shared" si="29"/>
        <v>0</v>
      </c>
      <c r="FN32" s="35">
        <f t="shared" si="29"/>
        <v>0</v>
      </c>
      <c r="FO32" s="35">
        <f t="shared" si="29"/>
        <v>0</v>
      </c>
      <c r="FP32" s="35">
        <f t="shared" si="29"/>
        <v>0</v>
      </c>
      <c r="FQ32" s="35">
        <f t="shared" si="29"/>
        <v>0</v>
      </c>
      <c r="FR32" s="35">
        <f t="shared" si="29"/>
        <v>0</v>
      </c>
      <c r="FS32" s="35">
        <f t="shared" si="29"/>
        <v>0</v>
      </c>
      <c r="FT32" s="35">
        <f t="shared" si="29"/>
        <v>0</v>
      </c>
      <c r="FU32" s="35">
        <f t="shared" si="29"/>
        <v>0</v>
      </c>
      <c r="FV32" s="35">
        <f t="shared" si="29"/>
        <v>0</v>
      </c>
      <c r="FW32" s="35">
        <f t="shared" si="29"/>
        <v>0</v>
      </c>
      <c r="FX32" s="35">
        <f t="shared" si="29"/>
        <v>0</v>
      </c>
      <c r="FY32" s="35">
        <f t="shared" si="29"/>
        <v>0</v>
      </c>
      <c r="FZ32" s="35">
        <f t="shared" si="29"/>
        <v>0</v>
      </c>
      <c r="GA32" s="35">
        <f t="shared" si="29"/>
        <v>0</v>
      </c>
      <c r="GB32" s="35">
        <f t="shared" si="29"/>
        <v>0</v>
      </c>
      <c r="GC32" s="35">
        <f t="shared" si="29"/>
        <v>0</v>
      </c>
      <c r="GD32" s="35">
        <f t="shared" si="29"/>
        <v>0</v>
      </c>
      <c r="GE32" s="35">
        <f t="shared" si="29"/>
        <v>0</v>
      </c>
      <c r="GF32" s="35">
        <f t="shared" si="29"/>
        <v>0</v>
      </c>
      <c r="GG32" s="35">
        <f t="shared" si="29"/>
        <v>0</v>
      </c>
      <c r="GH32" s="35">
        <f t="shared" si="29"/>
        <v>0</v>
      </c>
      <c r="GI32" s="35">
        <f t="shared" si="29"/>
        <v>0</v>
      </c>
      <c r="GJ32" s="35">
        <f t="shared" si="29"/>
        <v>0</v>
      </c>
      <c r="GK32" s="35">
        <f t="shared" si="29"/>
        <v>0</v>
      </c>
      <c r="GL32" s="35">
        <f t="shared" si="29"/>
        <v>0</v>
      </c>
      <c r="GM32" s="35">
        <f t="shared" si="29"/>
        <v>0</v>
      </c>
      <c r="GN32" s="35">
        <f t="shared" si="29"/>
        <v>0</v>
      </c>
      <c r="GO32" s="35">
        <f t="shared" si="29"/>
        <v>0</v>
      </c>
      <c r="GP32" s="35">
        <f t="shared" si="29"/>
        <v>0</v>
      </c>
      <c r="GQ32" s="35">
        <f t="shared" si="29"/>
        <v>0</v>
      </c>
      <c r="GR32" s="35">
        <f t="shared" si="29"/>
        <v>0</v>
      </c>
      <c r="GS32" s="35">
        <f t="shared" si="29"/>
        <v>0</v>
      </c>
      <c r="GT32" s="35">
        <f t="shared" si="29"/>
        <v>0</v>
      </c>
      <c r="GU32" s="35">
        <f t="shared" si="29"/>
        <v>0</v>
      </c>
      <c r="GV32" s="35">
        <f t="shared" si="29"/>
        <v>0</v>
      </c>
      <c r="GW32" s="35">
        <f aca="true" t="shared" si="30" ref="GW32:HT32">GW17</f>
        <v>0</v>
      </c>
      <c r="GX32" s="35">
        <f t="shared" si="30"/>
        <v>0</v>
      </c>
      <c r="GY32" s="35">
        <f t="shared" si="30"/>
        <v>0</v>
      </c>
      <c r="GZ32" s="35">
        <f t="shared" si="30"/>
        <v>0</v>
      </c>
      <c r="HA32" s="35">
        <f t="shared" si="30"/>
        <v>0</v>
      </c>
      <c r="HB32" s="35">
        <f t="shared" si="30"/>
        <v>0</v>
      </c>
      <c r="HC32" s="35">
        <f t="shared" si="30"/>
        <v>0</v>
      </c>
      <c r="HD32" s="35">
        <f t="shared" si="30"/>
        <v>0</v>
      </c>
      <c r="HE32" s="35">
        <f t="shared" si="30"/>
        <v>0</v>
      </c>
      <c r="HF32" s="35">
        <f t="shared" si="30"/>
        <v>0</v>
      </c>
      <c r="HG32" s="35">
        <f t="shared" si="30"/>
        <v>0</v>
      </c>
      <c r="HH32" s="35">
        <f t="shared" si="30"/>
        <v>0</v>
      </c>
      <c r="HI32" s="35">
        <f t="shared" si="30"/>
        <v>0</v>
      </c>
      <c r="HJ32" s="35">
        <f t="shared" si="30"/>
        <v>0</v>
      </c>
      <c r="HK32" s="35">
        <f t="shared" si="30"/>
        <v>0</v>
      </c>
      <c r="HL32" s="35">
        <f t="shared" si="30"/>
        <v>0</v>
      </c>
      <c r="HM32" s="35">
        <f t="shared" si="30"/>
        <v>0</v>
      </c>
      <c r="HN32" s="35">
        <f t="shared" si="30"/>
        <v>0</v>
      </c>
      <c r="HO32" s="35">
        <f t="shared" si="30"/>
        <v>0</v>
      </c>
      <c r="HP32" s="35">
        <f t="shared" si="30"/>
        <v>0</v>
      </c>
      <c r="HQ32" s="35">
        <f t="shared" si="30"/>
        <v>0</v>
      </c>
      <c r="HR32" s="35">
        <f t="shared" si="30"/>
        <v>0</v>
      </c>
      <c r="HS32" s="35">
        <f t="shared" si="30"/>
        <v>0</v>
      </c>
      <c r="HT32" s="35">
        <f t="shared" si="30"/>
        <v>0</v>
      </c>
    </row>
    <row r="33" spans="2:228" ht="13.5" thickBot="1">
      <c r="B33" s="12" t="s">
        <v>29</v>
      </c>
      <c r="C33" s="19">
        <f t="shared" si="26"/>
        <v>0.365</v>
      </c>
      <c r="D33" s="19">
        <f t="shared" si="26"/>
        <v>0.373591515151083</v>
      </c>
      <c r="E33" s="19">
        <f t="shared" si="26"/>
        <v>0.40145461956897305</v>
      </c>
      <c r="F33" s="19">
        <f t="shared" si="26"/>
        <v>0.4336203768298625</v>
      </c>
      <c r="G33" s="19">
        <f t="shared" si="26"/>
        <v>0.46498311296565653</v>
      </c>
      <c r="H33" s="19">
        <f t="shared" si="26"/>
        <v>0.5001652043020726</v>
      </c>
      <c r="I33" s="19">
        <f t="shared" si="26"/>
        <v>0.5340702916849721</v>
      </c>
      <c r="J33" s="19">
        <f t="shared" si="26"/>
        <v>0.5691177633338684</v>
      </c>
      <c r="K33" s="20">
        <f t="shared" si="26"/>
        <v>0.9207610010213596</v>
      </c>
      <c r="L33" s="39">
        <f>L32/135.27</f>
        <v>0.9390777190178456</v>
      </c>
      <c r="M33" s="39">
        <f aca="true" t="shared" si="31" ref="M33:BX33">M32/135.27</f>
        <v>0.9490465500187166</v>
      </c>
      <c r="N33" s="39">
        <f t="shared" si="31"/>
        <v>0.9591150693295962</v>
      </c>
      <c r="O33" s="39">
        <f t="shared" si="31"/>
        <v>0.9692842738335848</v>
      </c>
      <c r="P33" s="39">
        <f t="shared" si="31"/>
        <v>0.9795551703826133</v>
      </c>
      <c r="Q33" s="39">
        <f t="shared" si="31"/>
        <v>0.989928775897132</v>
      </c>
      <c r="R33" s="39">
        <f t="shared" si="31"/>
        <v>1.0004061174667958</v>
      </c>
      <c r="S33" s="39">
        <f t="shared" si="31"/>
        <v>1.0109882324521564</v>
      </c>
      <c r="T33" s="39">
        <f t="shared" si="31"/>
        <v>1.0216761685873705</v>
      </c>
      <c r="U33" s="39">
        <f t="shared" si="31"/>
        <v>1.0324709840839368</v>
      </c>
      <c r="V33" s="39">
        <f t="shared" si="31"/>
        <v>1.0433737477354688</v>
      </c>
      <c r="W33" s="39">
        <f t="shared" si="31"/>
        <v>1.054385539023516</v>
      </c>
      <c r="X33" s="39">
        <f t="shared" si="31"/>
        <v>1.0655074482244435</v>
      </c>
      <c r="Y33" s="39">
        <f t="shared" si="31"/>
        <v>1.0767405765173805</v>
      </c>
      <c r="Z33" s="39">
        <f t="shared" si="31"/>
        <v>1.088086036093247</v>
      </c>
      <c r="AA33" s="39">
        <f t="shared" si="31"/>
        <v>1.099544950264872</v>
      </c>
      <c r="AB33" s="39">
        <f t="shared" si="31"/>
        <v>1.111118453578213</v>
      </c>
      <c r="AC33" s="39">
        <f t="shared" si="31"/>
        <v>1.1228076919246879</v>
      </c>
      <c r="AD33" s="39">
        <f t="shared" si="31"/>
        <v>1.1346138226546272</v>
      </c>
      <c r="AE33" s="39">
        <f t="shared" si="31"/>
        <v>1.146538014691866</v>
      </c>
      <c r="AF33" s="39">
        <f t="shared" si="31"/>
        <v>1.1585814486494772</v>
      </c>
      <c r="AG33" s="39">
        <f t="shared" si="31"/>
        <v>1.1707453169466644</v>
      </c>
      <c r="AH33" s="39">
        <f t="shared" si="31"/>
        <v>1.1830308239268237</v>
      </c>
      <c r="AI33" s="39">
        <f t="shared" si="31"/>
        <v>1.1954391859767843</v>
      </c>
      <c r="AJ33" s="39">
        <f t="shared" si="31"/>
        <v>1.2079716316472446</v>
      </c>
      <c r="AK33" s="39">
        <f t="shared" si="31"/>
        <v>1.2206294017744097</v>
      </c>
      <c r="AL33" s="39">
        <f t="shared" si="31"/>
        <v>1.2334137496028463</v>
      </c>
      <c r="AM33" s="39">
        <f t="shared" si="31"/>
        <v>1.2463259409095675</v>
      </c>
      <c r="AN33" s="39">
        <f t="shared" si="31"/>
        <v>1.2593672541293555</v>
      </c>
      <c r="AO33" s="39">
        <f t="shared" si="31"/>
        <v>1.2725389804813416</v>
      </c>
      <c r="AP33" s="39">
        <f t="shared" si="31"/>
        <v>1.2858424240968476</v>
      </c>
      <c r="AQ33" s="39">
        <f t="shared" si="31"/>
        <v>1.2992789021485087</v>
      </c>
      <c r="AR33" s="39">
        <f t="shared" si="31"/>
        <v>1.3128497449806862</v>
      </c>
      <c r="AS33" s="39">
        <f t="shared" si="31"/>
        <v>1.3265562962411857</v>
      </c>
      <c r="AT33" s="39">
        <f t="shared" si="31"/>
        <v>1.34039991301429</v>
      </c>
      <c r="AU33" s="39">
        <f t="shared" si="31"/>
        <v>1.3543819659551253</v>
      </c>
      <c r="AV33" s="39">
        <f t="shared" si="31"/>
        <v>1.3685038394253692</v>
      </c>
      <c r="AW33" s="39">
        <f t="shared" si="31"/>
        <v>1.3827669316303153</v>
      </c>
      <c r="AX33" s="39">
        <f t="shared" si="31"/>
        <v>1.397172654757311</v>
      </c>
      <c r="AY33" s="39">
        <f t="shared" si="31"/>
        <v>1.4117224351155766</v>
      </c>
      <c r="AZ33" s="39">
        <f t="shared" si="31"/>
        <v>1.4264177132774247</v>
      </c>
      <c r="BA33" s="39">
        <f t="shared" si="31"/>
        <v>1.4412599442208918</v>
      </c>
      <c r="BB33" s="39">
        <f t="shared" si="31"/>
        <v>1.4562505974737932</v>
      </c>
      <c r="BC33" s="39">
        <f t="shared" si="31"/>
        <v>1.4713911572592235</v>
      </c>
      <c r="BD33" s="39">
        <f t="shared" si="31"/>
        <v>1.4866831226425083</v>
      </c>
      <c r="BE33" s="39">
        <f t="shared" si="31"/>
        <v>1.5021280076796257</v>
      </c>
      <c r="BF33" s="39">
        <f t="shared" si="31"/>
        <v>1.5177273415671146</v>
      </c>
      <c r="BG33" s="39">
        <f t="shared" si="31"/>
        <v>1.5334826687934782</v>
      </c>
      <c r="BH33" s="39">
        <f t="shared" si="31"/>
        <v>1.5493955492921057</v>
      </c>
      <c r="BI33" s="39">
        <f t="shared" si="31"/>
        <v>1.5654675585957192</v>
      </c>
      <c r="BJ33" s="39">
        <f t="shared" si="31"/>
        <v>1.581700287992369</v>
      </c>
      <c r="BK33" s="39">
        <f t="shared" si="31"/>
        <v>1.5980953446829853</v>
      </c>
      <c r="BL33" s="39">
        <f t="shared" si="31"/>
        <v>1.6146543519405077</v>
      </c>
      <c r="BM33" s="39">
        <f t="shared" si="31"/>
        <v>1.6313789492706052</v>
      </c>
      <c r="BN33" s="39">
        <f t="shared" si="31"/>
        <v>1.6482707925740039</v>
      </c>
      <c r="BO33" s="39">
        <f t="shared" si="31"/>
        <v>1.6653315543104366</v>
      </c>
      <c r="BP33" s="39">
        <f t="shared" si="31"/>
        <v>1.6825629236642334</v>
      </c>
      <c r="BQ33" s="39">
        <f t="shared" si="31"/>
        <v>1.6999666067115684</v>
      </c>
      <c r="BR33" s="39">
        <f t="shared" si="31"/>
        <v>1.7175443265893766</v>
      </c>
      <c r="BS33" s="39">
        <f t="shared" si="31"/>
        <v>1.7352978236659629</v>
      </c>
      <c r="BT33" s="39">
        <f t="shared" si="31"/>
        <v>1.753228855713315</v>
      </c>
      <c r="BU33" s="39">
        <f t="shared" si="31"/>
        <v>1.7713391980811408</v>
      </c>
      <c r="BV33" s="39">
        <f t="shared" si="31"/>
        <v>1.7896306438726448</v>
      </c>
      <c r="BW33" s="39">
        <f t="shared" si="31"/>
        <v>1.8081050041220637</v>
      </c>
      <c r="BX33" s="39">
        <f t="shared" si="31"/>
        <v>1.826764107973977</v>
      </c>
      <c r="BY33" s="39">
        <f aca="true" t="shared" si="32" ref="BY33:EJ33">BY32/135.27</f>
        <v>1.8456098028644095</v>
      </c>
      <c r="BZ33" s="39">
        <f t="shared" si="32"/>
        <v>1.864643954703746</v>
      </c>
      <c r="CA33" s="39">
        <f t="shared" si="32"/>
        <v>1.883868448061476</v>
      </c>
      <c r="CB33" s="39">
        <f t="shared" si="32"/>
        <v>1.9032851863527833</v>
      </c>
      <c r="CC33" s="39">
        <f t="shared" si="32"/>
        <v>1.9228960920270037</v>
      </c>
      <c r="CD33" s="39">
        <f t="shared" si="32"/>
        <v>1.9427031067579663</v>
      </c>
      <c r="CE33" s="39">
        <f t="shared" si="32"/>
        <v>1.9627081916362388</v>
      </c>
      <c r="CF33" s="39">
        <f t="shared" si="32"/>
        <v>1.9829133273632937</v>
      </c>
      <c r="CG33" s="39">
        <f t="shared" si="32"/>
        <v>2.003320514447619</v>
      </c>
      <c r="CH33" s="39">
        <f t="shared" si="32"/>
        <v>0</v>
      </c>
      <c r="CI33" s="39">
        <f t="shared" si="32"/>
        <v>0</v>
      </c>
      <c r="CJ33" s="39">
        <f t="shared" si="32"/>
        <v>0</v>
      </c>
      <c r="CK33" s="39">
        <f t="shared" si="32"/>
        <v>0</v>
      </c>
      <c r="CL33" s="39">
        <f t="shared" si="32"/>
        <v>0</v>
      </c>
      <c r="CM33" s="39">
        <f t="shared" si="32"/>
        <v>0</v>
      </c>
      <c r="CN33" s="39">
        <f t="shared" si="32"/>
        <v>0</v>
      </c>
      <c r="CO33" s="39">
        <f t="shared" si="32"/>
        <v>0</v>
      </c>
      <c r="CP33" s="39">
        <f t="shared" si="32"/>
        <v>0</v>
      </c>
      <c r="CQ33" s="39">
        <f t="shared" si="32"/>
        <v>0</v>
      </c>
      <c r="CR33" s="39">
        <f t="shared" si="32"/>
        <v>0</v>
      </c>
      <c r="CS33" s="39">
        <f t="shared" si="32"/>
        <v>0</v>
      </c>
      <c r="CT33" s="39">
        <f t="shared" si="32"/>
        <v>0</v>
      </c>
      <c r="CU33" s="39">
        <f t="shared" si="32"/>
        <v>0</v>
      </c>
      <c r="CV33" s="39">
        <f t="shared" si="32"/>
        <v>0</v>
      </c>
      <c r="CW33" s="39">
        <f t="shared" si="32"/>
        <v>0</v>
      </c>
      <c r="CX33" s="39">
        <f t="shared" si="32"/>
        <v>0</v>
      </c>
      <c r="CY33" s="39">
        <f t="shared" si="32"/>
        <v>0</v>
      </c>
      <c r="CZ33" s="39">
        <f t="shared" si="32"/>
        <v>0</v>
      </c>
      <c r="DA33" s="39">
        <f t="shared" si="32"/>
        <v>0</v>
      </c>
      <c r="DB33" s="39">
        <f t="shared" si="32"/>
        <v>0</v>
      </c>
      <c r="DC33" s="39">
        <f t="shared" si="32"/>
        <v>0</v>
      </c>
      <c r="DD33" s="39">
        <f t="shared" si="32"/>
        <v>0</v>
      </c>
      <c r="DE33" s="39">
        <f t="shared" si="32"/>
        <v>0</v>
      </c>
      <c r="DF33" s="39">
        <f t="shared" si="32"/>
        <v>0</v>
      </c>
      <c r="DG33" s="39">
        <f t="shared" si="32"/>
        <v>0</v>
      </c>
      <c r="DH33" s="39">
        <f t="shared" si="32"/>
        <v>0</v>
      </c>
      <c r="DI33" s="39">
        <f t="shared" si="32"/>
        <v>0</v>
      </c>
      <c r="DJ33" s="39">
        <f t="shared" si="32"/>
        <v>0</v>
      </c>
      <c r="DK33" s="39">
        <f t="shared" si="32"/>
        <v>0</v>
      </c>
      <c r="DL33" s="39">
        <f t="shared" si="32"/>
        <v>0</v>
      </c>
      <c r="DM33" s="39">
        <f t="shared" si="32"/>
        <v>0</v>
      </c>
      <c r="DN33" s="39">
        <f t="shared" si="32"/>
        <v>0</v>
      </c>
      <c r="DO33" s="39">
        <f t="shared" si="32"/>
        <v>0</v>
      </c>
      <c r="DP33" s="39">
        <f t="shared" si="32"/>
        <v>0</v>
      </c>
      <c r="DQ33" s="39">
        <f t="shared" si="32"/>
        <v>0</v>
      </c>
      <c r="DR33" s="39">
        <f t="shared" si="32"/>
        <v>0</v>
      </c>
      <c r="DS33" s="39">
        <f t="shared" si="32"/>
        <v>0</v>
      </c>
      <c r="DT33" s="39">
        <f t="shared" si="32"/>
        <v>0</v>
      </c>
      <c r="DU33" s="39">
        <f t="shared" si="32"/>
        <v>0</v>
      </c>
      <c r="DV33" s="39">
        <f t="shared" si="32"/>
        <v>0</v>
      </c>
      <c r="DW33" s="39">
        <f t="shared" si="32"/>
        <v>0</v>
      </c>
      <c r="DX33" s="39">
        <f t="shared" si="32"/>
        <v>0</v>
      </c>
      <c r="DY33" s="39">
        <f t="shared" si="32"/>
        <v>0</v>
      </c>
      <c r="DZ33" s="39">
        <f t="shared" si="32"/>
        <v>0</v>
      </c>
      <c r="EA33" s="39">
        <f t="shared" si="32"/>
        <v>0</v>
      </c>
      <c r="EB33" s="39">
        <f t="shared" si="32"/>
        <v>0</v>
      </c>
      <c r="EC33" s="39">
        <f t="shared" si="32"/>
        <v>0</v>
      </c>
      <c r="ED33" s="39">
        <f t="shared" si="32"/>
        <v>0</v>
      </c>
      <c r="EE33" s="39">
        <f t="shared" si="32"/>
        <v>0</v>
      </c>
      <c r="EF33" s="39">
        <f t="shared" si="32"/>
        <v>0</v>
      </c>
      <c r="EG33" s="39">
        <f t="shared" si="32"/>
        <v>0</v>
      </c>
      <c r="EH33" s="39">
        <f t="shared" si="32"/>
        <v>0</v>
      </c>
      <c r="EI33" s="39">
        <f t="shared" si="32"/>
        <v>0</v>
      </c>
      <c r="EJ33" s="39">
        <f t="shared" si="32"/>
        <v>0</v>
      </c>
      <c r="EK33" s="39">
        <f aca="true" t="shared" si="33" ref="EK33:GV33">EK32/135.27</f>
        <v>0</v>
      </c>
      <c r="EL33" s="39">
        <f t="shared" si="33"/>
        <v>0</v>
      </c>
      <c r="EM33" s="39">
        <f t="shared" si="33"/>
        <v>0</v>
      </c>
      <c r="EN33" s="39">
        <f t="shared" si="33"/>
        <v>0</v>
      </c>
      <c r="EO33" s="39">
        <f t="shared" si="33"/>
        <v>0</v>
      </c>
      <c r="EP33" s="39">
        <f t="shared" si="33"/>
        <v>0</v>
      </c>
      <c r="EQ33" s="39">
        <f t="shared" si="33"/>
        <v>0</v>
      </c>
      <c r="ER33" s="39">
        <f t="shared" si="33"/>
        <v>0</v>
      </c>
      <c r="ES33" s="39">
        <f t="shared" si="33"/>
        <v>0</v>
      </c>
      <c r="ET33" s="39">
        <f t="shared" si="33"/>
        <v>0</v>
      </c>
      <c r="EU33" s="39">
        <f t="shared" si="33"/>
        <v>0</v>
      </c>
      <c r="EV33" s="39">
        <f t="shared" si="33"/>
        <v>0</v>
      </c>
      <c r="EW33" s="39">
        <f t="shared" si="33"/>
        <v>0</v>
      </c>
      <c r="EX33" s="39">
        <f t="shared" si="33"/>
        <v>0</v>
      </c>
      <c r="EY33" s="39">
        <f t="shared" si="33"/>
        <v>0</v>
      </c>
      <c r="EZ33" s="39">
        <f t="shared" si="33"/>
        <v>0</v>
      </c>
      <c r="FA33" s="39">
        <f t="shared" si="33"/>
        <v>0</v>
      </c>
      <c r="FB33" s="39">
        <f t="shared" si="33"/>
        <v>0</v>
      </c>
      <c r="FC33" s="39">
        <f t="shared" si="33"/>
        <v>0</v>
      </c>
      <c r="FD33" s="39">
        <f t="shared" si="33"/>
        <v>0</v>
      </c>
      <c r="FE33" s="39">
        <f t="shared" si="33"/>
        <v>0</v>
      </c>
      <c r="FF33" s="39">
        <f t="shared" si="33"/>
        <v>0</v>
      </c>
      <c r="FG33" s="39">
        <f t="shared" si="33"/>
        <v>0</v>
      </c>
      <c r="FH33" s="39">
        <f t="shared" si="33"/>
        <v>0</v>
      </c>
      <c r="FI33" s="39">
        <f t="shared" si="33"/>
        <v>0</v>
      </c>
      <c r="FJ33" s="39">
        <f t="shared" si="33"/>
        <v>0</v>
      </c>
      <c r="FK33" s="39">
        <f t="shared" si="33"/>
        <v>0</v>
      </c>
      <c r="FL33" s="39">
        <f t="shared" si="33"/>
        <v>0</v>
      </c>
      <c r="FM33" s="39">
        <f t="shared" si="33"/>
        <v>0</v>
      </c>
      <c r="FN33" s="39">
        <f t="shared" si="33"/>
        <v>0</v>
      </c>
      <c r="FO33" s="39">
        <f t="shared" si="33"/>
        <v>0</v>
      </c>
      <c r="FP33" s="39">
        <f t="shared" si="33"/>
        <v>0</v>
      </c>
      <c r="FQ33" s="39">
        <f t="shared" si="33"/>
        <v>0</v>
      </c>
      <c r="FR33" s="39">
        <f t="shared" si="33"/>
        <v>0</v>
      </c>
      <c r="FS33" s="39">
        <f t="shared" si="33"/>
        <v>0</v>
      </c>
      <c r="FT33" s="39">
        <f t="shared" si="33"/>
        <v>0</v>
      </c>
      <c r="FU33" s="39">
        <f t="shared" si="33"/>
        <v>0</v>
      </c>
      <c r="FV33" s="39">
        <f t="shared" si="33"/>
        <v>0</v>
      </c>
      <c r="FW33" s="39">
        <f t="shared" si="33"/>
        <v>0</v>
      </c>
      <c r="FX33" s="39">
        <f t="shared" si="33"/>
        <v>0</v>
      </c>
      <c r="FY33" s="39">
        <f t="shared" si="33"/>
        <v>0</v>
      </c>
      <c r="FZ33" s="39">
        <f t="shared" si="33"/>
        <v>0</v>
      </c>
      <c r="GA33" s="39">
        <f t="shared" si="33"/>
        <v>0</v>
      </c>
      <c r="GB33" s="39">
        <f t="shared" si="33"/>
        <v>0</v>
      </c>
      <c r="GC33" s="39">
        <f t="shared" si="33"/>
        <v>0</v>
      </c>
      <c r="GD33" s="39">
        <f t="shared" si="33"/>
        <v>0</v>
      </c>
      <c r="GE33" s="39">
        <f t="shared" si="33"/>
        <v>0</v>
      </c>
      <c r="GF33" s="39">
        <f t="shared" si="33"/>
        <v>0</v>
      </c>
      <c r="GG33" s="39">
        <f t="shared" si="33"/>
        <v>0</v>
      </c>
      <c r="GH33" s="39">
        <f t="shared" si="33"/>
        <v>0</v>
      </c>
      <c r="GI33" s="39">
        <f t="shared" si="33"/>
        <v>0</v>
      </c>
      <c r="GJ33" s="39">
        <f t="shared" si="33"/>
        <v>0</v>
      </c>
      <c r="GK33" s="39">
        <f t="shared" si="33"/>
        <v>0</v>
      </c>
      <c r="GL33" s="39">
        <f t="shared" si="33"/>
        <v>0</v>
      </c>
      <c r="GM33" s="39">
        <f t="shared" si="33"/>
        <v>0</v>
      </c>
      <c r="GN33" s="39">
        <f t="shared" si="33"/>
        <v>0</v>
      </c>
      <c r="GO33" s="39">
        <f t="shared" si="33"/>
        <v>0</v>
      </c>
      <c r="GP33" s="39">
        <f t="shared" si="33"/>
        <v>0</v>
      </c>
      <c r="GQ33" s="39">
        <f t="shared" si="33"/>
        <v>0</v>
      </c>
      <c r="GR33" s="39">
        <f t="shared" si="33"/>
        <v>0</v>
      </c>
      <c r="GS33" s="39">
        <f t="shared" si="33"/>
        <v>0</v>
      </c>
      <c r="GT33" s="39">
        <f t="shared" si="33"/>
        <v>0</v>
      </c>
      <c r="GU33" s="39">
        <f t="shared" si="33"/>
        <v>0</v>
      </c>
      <c r="GV33" s="39">
        <f t="shared" si="33"/>
        <v>0</v>
      </c>
      <c r="GW33" s="39">
        <f aca="true" t="shared" si="34" ref="GW33:HT33">GW32/135.27</f>
        <v>0</v>
      </c>
      <c r="GX33" s="39">
        <f t="shared" si="34"/>
        <v>0</v>
      </c>
      <c r="GY33" s="39">
        <f t="shared" si="34"/>
        <v>0</v>
      </c>
      <c r="GZ33" s="39">
        <f t="shared" si="34"/>
        <v>0</v>
      </c>
      <c r="HA33" s="39">
        <f t="shared" si="34"/>
        <v>0</v>
      </c>
      <c r="HB33" s="39">
        <f t="shared" si="34"/>
        <v>0</v>
      </c>
      <c r="HC33" s="39">
        <f t="shared" si="34"/>
        <v>0</v>
      </c>
      <c r="HD33" s="39">
        <f t="shared" si="34"/>
        <v>0</v>
      </c>
      <c r="HE33" s="39">
        <f t="shared" si="34"/>
        <v>0</v>
      </c>
      <c r="HF33" s="39">
        <f t="shared" si="34"/>
        <v>0</v>
      </c>
      <c r="HG33" s="39">
        <f t="shared" si="34"/>
        <v>0</v>
      </c>
      <c r="HH33" s="39">
        <f t="shared" si="34"/>
        <v>0</v>
      </c>
      <c r="HI33" s="39">
        <f t="shared" si="34"/>
        <v>0</v>
      </c>
      <c r="HJ33" s="39">
        <f t="shared" si="34"/>
        <v>0</v>
      </c>
      <c r="HK33" s="39">
        <f t="shared" si="34"/>
        <v>0</v>
      </c>
      <c r="HL33" s="39">
        <f t="shared" si="34"/>
        <v>0</v>
      </c>
      <c r="HM33" s="39">
        <f t="shared" si="34"/>
        <v>0</v>
      </c>
      <c r="HN33" s="39">
        <f t="shared" si="34"/>
        <v>0</v>
      </c>
      <c r="HO33" s="39">
        <f t="shared" si="34"/>
        <v>0</v>
      </c>
      <c r="HP33" s="39">
        <f t="shared" si="34"/>
        <v>0</v>
      </c>
      <c r="HQ33" s="39">
        <f t="shared" si="34"/>
        <v>0</v>
      </c>
      <c r="HR33" s="39">
        <f t="shared" si="34"/>
        <v>0</v>
      </c>
      <c r="HS33" s="39">
        <f t="shared" si="34"/>
        <v>0</v>
      </c>
      <c r="HT33" s="39">
        <f t="shared" si="34"/>
        <v>0</v>
      </c>
    </row>
    <row r="34" spans="2:228" ht="13.5" thickBot="1">
      <c r="B34" s="1"/>
      <c r="C34" s="21"/>
      <c r="D34" s="21"/>
      <c r="E34" s="21"/>
      <c r="F34" s="21"/>
      <c r="G34" s="21"/>
      <c r="H34" s="21"/>
      <c r="I34" s="21"/>
      <c r="J34" s="21"/>
      <c r="K34" s="21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</row>
    <row r="35" spans="1:11" ht="15.75">
      <c r="A35" s="25"/>
      <c r="B35" s="22"/>
      <c r="C35" s="23">
        <v>1999</v>
      </c>
      <c r="D35" s="23">
        <f>C35+1</f>
        <v>2000</v>
      </c>
      <c r="E35" s="23">
        <f aca="true" t="shared" si="35" ref="E35:K35">D35+1</f>
        <v>2001</v>
      </c>
      <c r="F35" s="23">
        <f t="shared" si="35"/>
        <v>2002</v>
      </c>
      <c r="G35" s="23">
        <f t="shared" si="35"/>
        <v>2003</v>
      </c>
      <c r="H35" s="23">
        <f t="shared" si="35"/>
        <v>2004</v>
      </c>
      <c r="I35" s="23">
        <f t="shared" si="35"/>
        <v>2005</v>
      </c>
      <c r="J35" s="23">
        <f t="shared" si="35"/>
        <v>2006</v>
      </c>
      <c r="K35" s="24">
        <f t="shared" si="35"/>
        <v>2007</v>
      </c>
    </row>
    <row r="36" spans="1:228" ht="15.75">
      <c r="A36" s="25"/>
      <c r="B36" s="26" t="s">
        <v>20</v>
      </c>
      <c r="C36" s="27">
        <f>C26</f>
        <v>395.6</v>
      </c>
      <c r="D36" s="27">
        <f aca="true" t="shared" si="36" ref="D36:K36">D26</f>
        <v>340.8461281728456</v>
      </c>
      <c r="E36" s="27">
        <f t="shared" si="36"/>
        <v>334.82374032949997</v>
      </c>
      <c r="F36" s="27">
        <f t="shared" si="36"/>
        <v>329.2387542274305</v>
      </c>
      <c r="G36" s="27">
        <f t="shared" si="36"/>
        <v>329.8513744162092</v>
      </c>
      <c r="H36" s="27">
        <f t="shared" si="36"/>
        <v>290.35487246551475</v>
      </c>
      <c r="I36" s="27">
        <f t="shared" si="36"/>
        <v>248.396502390234</v>
      </c>
      <c r="J36" s="27">
        <f t="shared" si="36"/>
        <v>203.88973491398156</v>
      </c>
      <c r="K36" s="28">
        <f t="shared" si="36"/>
        <v>203.8939738523536</v>
      </c>
      <c r="L36" s="37">
        <f>K36</f>
        <v>203.8939738523536</v>
      </c>
      <c r="M36" s="37">
        <f>L36</f>
        <v>203.8939738523536</v>
      </c>
      <c r="N36" s="37">
        <f aca="true" t="shared" si="37" ref="N36:BY36">M36</f>
        <v>203.8939738523536</v>
      </c>
      <c r="O36" s="37">
        <f t="shared" si="37"/>
        <v>203.8939738523536</v>
      </c>
      <c r="P36" s="37">
        <f t="shared" si="37"/>
        <v>203.8939738523536</v>
      </c>
      <c r="Q36" s="37">
        <f t="shared" si="37"/>
        <v>203.8939738523536</v>
      </c>
      <c r="R36" s="37">
        <f t="shared" si="37"/>
        <v>203.8939738523536</v>
      </c>
      <c r="S36" s="37">
        <f t="shared" si="37"/>
        <v>203.8939738523536</v>
      </c>
      <c r="T36" s="37">
        <f t="shared" si="37"/>
        <v>203.8939738523536</v>
      </c>
      <c r="U36" s="37">
        <f t="shared" si="37"/>
        <v>203.8939738523536</v>
      </c>
      <c r="V36" s="37">
        <f t="shared" si="37"/>
        <v>203.8939738523536</v>
      </c>
      <c r="W36" s="37">
        <f t="shared" si="37"/>
        <v>203.8939738523536</v>
      </c>
      <c r="X36" s="37">
        <f t="shared" si="37"/>
        <v>203.8939738523536</v>
      </c>
      <c r="Y36" s="37">
        <f t="shared" si="37"/>
        <v>203.8939738523536</v>
      </c>
      <c r="Z36" s="37">
        <f t="shared" si="37"/>
        <v>203.8939738523536</v>
      </c>
      <c r="AA36" s="37">
        <f t="shared" si="37"/>
        <v>203.8939738523536</v>
      </c>
      <c r="AB36" s="37">
        <f t="shared" si="37"/>
        <v>203.8939738523536</v>
      </c>
      <c r="AC36" s="37">
        <f t="shared" si="37"/>
        <v>203.8939738523536</v>
      </c>
      <c r="AD36" s="37">
        <f t="shared" si="37"/>
        <v>203.8939738523536</v>
      </c>
      <c r="AE36" s="37">
        <f t="shared" si="37"/>
        <v>203.8939738523536</v>
      </c>
      <c r="AF36" s="37">
        <f t="shared" si="37"/>
        <v>203.8939738523536</v>
      </c>
      <c r="AG36" s="37">
        <f t="shared" si="37"/>
        <v>203.8939738523536</v>
      </c>
      <c r="AH36" s="37">
        <f t="shared" si="37"/>
        <v>203.8939738523536</v>
      </c>
      <c r="AI36" s="37">
        <f t="shared" si="37"/>
        <v>203.8939738523536</v>
      </c>
      <c r="AJ36" s="37">
        <f t="shared" si="37"/>
        <v>203.8939738523536</v>
      </c>
      <c r="AK36" s="37">
        <f t="shared" si="37"/>
        <v>203.8939738523536</v>
      </c>
      <c r="AL36" s="37">
        <f t="shared" si="37"/>
        <v>203.8939738523536</v>
      </c>
      <c r="AM36" s="37">
        <f t="shared" si="37"/>
        <v>203.8939738523536</v>
      </c>
      <c r="AN36" s="37">
        <f t="shared" si="37"/>
        <v>203.8939738523536</v>
      </c>
      <c r="AO36" s="37">
        <f t="shared" si="37"/>
        <v>203.8939738523536</v>
      </c>
      <c r="AP36" s="37">
        <f t="shared" si="37"/>
        <v>203.8939738523536</v>
      </c>
      <c r="AQ36" s="37">
        <f t="shared" si="37"/>
        <v>203.8939738523536</v>
      </c>
      <c r="AR36" s="37">
        <f t="shared" si="37"/>
        <v>203.8939738523536</v>
      </c>
      <c r="AS36" s="37">
        <f t="shared" si="37"/>
        <v>203.8939738523536</v>
      </c>
      <c r="AT36" s="37">
        <f t="shared" si="37"/>
        <v>203.8939738523536</v>
      </c>
      <c r="AU36" s="37">
        <f t="shared" si="37"/>
        <v>203.8939738523536</v>
      </c>
      <c r="AV36" s="37">
        <f t="shared" si="37"/>
        <v>203.8939738523536</v>
      </c>
      <c r="AW36" s="37">
        <f t="shared" si="37"/>
        <v>203.8939738523536</v>
      </c>
      <c r="AX36" s="37">
        <f t="shared" si="37"/>
        <v>203.8939738523536</v>
      </c>
      <c r="AY36" s="37">
        <f t="shared" si="37"/>
        <v>203.8939738523536</v>
      </c>
      <c r="AZ36" s="37">
        <f t="shared" si="37"/>
        <v>203.8939738523536</v>
      </c>
      <c r="BA36" s="37">
        <f t="shared" si="37"/>
        <v>203.8939738523536</v>
      </c>
      <c r="BB36" s="37">
        <f t="shared" si="37"/>
        <v>203.8939738523536</v>
      </c>
      <c r="BC36" s="37">
        <f t="shared" si="37"/>
        <v>203.8939738523536</v>
      </c>
      <c r="BD36" s="37">
        <f t="shared" si="37"/>
        <v>203.8939738523536</v>
      </c>
      <c r="BE36" s="37">
        <f t="shared" si="37"/>
        <v>203.8939738523536</v>
      </c>
      <c r="BF36" s="37">
        <f t="shared" si="37"/>
        <v>203.8939738523536</v>
      </c>
      <c r="BG36" s="37">
        <f t="shared" si="37"/>
        <v>203.8939738523536</v>
      </c>
      <c r="BH36" s="37">
        <f t="shared" si="37"/>
        <v>203.8939738523536</v>
      </c>
      <c r="BI36" s="37">
        <f t="shared" si="37"/>
        <v>203.8939738523536</v>
      </c>
      <c r="BJ36" s="37">
        <f t="shared" si="37"/>
        <v>203.8939738523536</v>
      </c>
      <c r="BK36" s="37">
        <f t="shared" si="37"/>
        <v>203.8939738523536</v>
      </c>
      <c r="BL36" s="37">
        <f t="shared" si="37"/>
        <v>203.8939738523536</v>
      </c>
      <c r="BM36" s="37">
        <f t="shared" si="37"/>
        <v>203.8939738523536</v>
      </c>
      <c r="BN36" s="37">
        <f t="shared" si="37"/>
        <v>203.8939738523536</v>
      </c>
      <c r="BO36" s="37">
        <f t="shared" si="37"/>
        <v>203.8939738523536</v>
      </c>
      <c r="BP36" s="37">
        <f t="shared" si="37"/>
        <v>203.8939738523536</v>
      </c>
      <c r="BQ36" s="37">
        <f t="shared" si="37"/>
        <v>203.8939738523536</v>
      </c>
      <c r="BR36" s="37">
        <f t="shared" si="37"/>
        <v>203.8939738523536</v>
      </c>
      <c r="BS36" s="37">
        <f t="shared" si="37"/>
        <v>203.8939738523536</v>
      </c>
      <c r="BT36" s="37">
        <f t="shared" si="37"/>
        <v>203.8939738523536</v>
      </c>
      <c r="BU36" s="37">
        <f t="shared" si="37"/>
        <v>203.8939738523536</v>
      </c>
      <c r="BV36" s="37">
        <f t="shared" si="37"/>
        <v>203.8939738523536</v>
      </c>
      <c r="BW36" s="37">
        <f t="shared" si="37"/>
        <v>203.8939738523536</v>
      </c>
      <c r="BX36" s="37">
        <f t="shared" si="37"/>
        <v>203.8939738523536</v>
      </c>
      <c r="BY36" s="37">
        <f t="shared" si="37"/>
        <v>203.8939738523536</v>
      </c>
      <c r="BZ36" s="37">
        <f aca="true" t="shared" si="38" ref="BZ36:EK36">BY36</f>
        <v>203.8939738523536</v>
      </c>
      <c r="CA36" s="37">
        <f t="shared" si="38"/>
        <v>203.8939738523536</v>
      </c>
      <c r="CB36" s="37">
        <f t="shared" si="38"/>
        <v>203.8939738523536</v>
      </c>
      <c r="CC36" s="37">
        <f t="shared" si="38"/>
        <v>203.8939738523536</v>
      </c>
      <c r="CD36" s="37">
        <f t="shared" si="38"/>
        <v>203.8939738523536</v>
      </c>
      <c r="CE36" s="37">
        <f t="shared" si="38"/>
        <v>203.8939738523536</v>
      </c>
      <c r="CF36" s="37">
        <f t="shared" si="38"/>
        <v>203.8939738523536</v>
      </c>
      <c r="CG36" s="37">
        <f t="shared" si="38"/>
        <v>203.8939738523536</v>
      </c>
      <c r="CH36" s="37">
        <f t="shared" si="38"/>
        <v>203.8939738523536</v>
      </c>
      <c r="CI36" s="37">
        <f t="shared" si="38"/>
        <v>203.8939738523536</v>
      </c>
      <c r="CJ36" s="37">
        <f t="shared" si="38"/>
        <v>203.8939738523536</v>
      </c>
      <c r="CK36" s="37">
        <f t="shared" si="38"/>
        <v>203.8939738523536</v>
      </c>
      <c r="CL36" s="37">
        <f t="shared" si="38"/>
        <v>203.8939738523536</v>
      </c>
      <c r="CM36" s="37">
        <f t="shared" si="38"/>
        <v>203.8939738523536</v>
      </c>
      <c r="CN36" s="37">
        <f t="shared" si="38"/>
        <v>203.8939738523536</v>
      </c>
      <c r="CO36" s="37">
        <f t="shared" si="38"/>
        <v>203.8939738523536</v>
      </c>
      <c r="CP36" s="37">
        <f t="shared" si="38"/>
        <v>203.8939738523536</v>
      </c>
      <c r="CQ36" s="37">
        <f t="shared" si="38"/>
        <v>203.8939738523536</v>
      </c>
      <c r="CR36" s="37">
        <f t="shared" si="38"/>
        <v>203.8939738523536</v>
      </c>
      <c r="CS36" s="37">
        <f t="shared" si="38"/>
        <v>203.8939738523536</v>
      </c>
      <c r="CT36" s="37">
        <f t="shared" si="38"/>
        <v>203.8939738523536</v>
      </c>
      <c r="CU36" s="37">
        <f t="shared" si="38"/>
        <v>203.8939738523536</v>
      </c>
      <c r="CV36" s="37">
        <f t="shared" si="38"/>
        <v>203.8939738523536</v>
      </c>
      <c r="CW36" s="37">
        <f t="shared" si="38"/>
        <v>203.8939738523536</v>
      </c>
      <c r="CX36" s="37">
        <f t="shared" si="38"/>
        <v>203.8939738523536</v>
      </c>
      <c r="CY36" s="37">
        <f t="shared" si="38"/>
        <v>203.8939738523536</v>
      </c>
      <c r="CZ36" s="37">
        <f t="shared" si="38"/>
        <v>203.8939738523536</v>
      </c>
      <c r="DA36" s="37">
        <f t="shared" si="38"/>
        <v>203.8939738523536</v>
      </c>
      <c r="DB36" s="37">
        <f t="shared" si="38"/>
        <v>203.8939738523536</v>
      </c>
      <c r="DC36" s="37">
        <f t="shared" si="38"/>
        <v>203.8939738523536</v>
      </c>
      <c r="DD36" s="37">
        <f t="shared" si="38"/>
        <v>203.8939738523536</v>
      </c>
      <c r="DE36" s="37">
        <f t="shared" si="38"/>
        <v>203.8939738523536</v>
      </c>
      <c r="DF36" s="37">
        <f t="shared" si="38"/>
        <v>203.8939738523536</v>
      </c>
      <c r="DG36" s="37">
        <f t="shared" si="38"/>
        <v>203.8939738523536</v>
      </c>
      <c r="DH36" s="37">
        <f t="shared" si="38"/>
        <v>203.8939738523536</v>
      </c>
      <c r="DI36" s="37">
        <f t="shared" si="38"/>
        <v>203.8939738523536</v>
      </c>
      <c r="DJ36" s="37">
        <f t="shared" si="38"/>
        <v>203.8939738523536</v>
      </c>
      <c r="DK36" s="37">
        <f t="shared" si="38"/>
        <v>203.8939738523536</v>
      </c>
      <c r="DL36" s="37">
        <f t="shared" si="38"/>
        <v>203.8939738523536</v>
      </c>
      <c r="DM36" s="37">
        <f t="shared" si="38"/>
        <v>203.8939738523536</v>
      </c>
      <c r="DN36" s="37">
        <f t="shared" si="38"/>
        <v>203.8939738523536</v>
      </c>
      <c r="DO36" s="37">
        <f t="shared" si="38"/>
        <v>203.8939738523536</v>
      </c>
      <c r="DP36" s="37">
        <f t="shared" si="38"/>
        <v>203.8939738523536</v>
      </c>
      <c r="DQ36" s="37">
        <f t="shared" si="38"/>
        <v>203.8939738523536</v>
      </c>
      <c r="DR36" s="37">
        <f t="shared" si="38"/>
        <v>203.8939738523536</v>
      </c>
      <c r="DS36" s="37">
        <f t="shared" si="38"/>
        <v>203.8939738523536</v>
      </c>
      <c r="DT36" s="37">
        <f t="shared" si="38"/>
        <v>203.8939738523536</v>
      </c>
      <c r="DU36" s="37">
        <f t="shared" si="38"/>
        <v>203.8939738523536</v>
      </c>
      <c r="DV36" s="37">
        <f t="shared" si="38"/>
        <v>203.8939738523536</v>
      </c>
      <c r="DW36" s="37">
        <f t="shared" si="38"/>
        <v>203.8939738523536</v>
      </c>
      <c r="DX36" s="37">
        <f t="shared" si="38"/>
        <v>203.8939738523536</v>
      </c>
      <c r="DY36" s="37">
        <f t="shared" si="38"/>
        <v>203.8939738523536</v>
      </c>
      <c r="DZ36" s="37">
        <f t="shared" si="38"/>
        <v>203.8939738523536</v>
      </c>
      <c r="EA36" s="37">
        <f t="shared" si="38"/>
        <v>203.8939738523536</v>
      </c>
      <c r="EB36" s="37">
        <f t="shared" si="38"/>
        <v>203.8939738523536</v>
      </c>
      <c r="EC36" s="37">
        <f t="shared" si="38"/>
        <v>203.8939738523536</v>
      </c>
      <c r="ED36" s="37">
        <f t="shared" si="38"/>
        <v>203.8939738523536</v>
      </c>
      <c r="EE36" s="37">
        <f t="shared" si="38"/>
        <v>203.8939738523536</v>
      </c>
      <c r="EF36" s="37">
        <f t="shared" si="38"/>
        <v>203.8939738523536</v>
      </c>
      <c r="EG36" s="37">
        <f t="shared" si="38"/>
        <v>203.8939738523536</v>
      </c>
      <c r="EH36" s="37">
        <f t="shared" si="38"/>
        <v>203.8939738523536</v>
      </c>
      <c r="EI36" s="37">
        <f t="shared" si="38"/>
        <v>203.8939738523536</v>
      </c>
      <c r="EJ36" s="37">
        <f t="shared" si="38"/>
        <v>203.8939738523536</v>
      </c>
      <c r="EK36" s="37">
        <f t="shared" si="38"/>
        <v>203.8939738523536</v>
      </c>
      <c r="EL36" s="37">
        <f aca="true" t="shared" si="39" ref="EL36:GW36">EK36</f>
        <v>203.8939738523536</v>
      </c>
      <c r="EM36" s="37">
        <f t="shared" si="39"/>
        <v>203.8939738523536</v>
      </c>
      <c r="EN36" s="37">
        <f t="shared" si="39"/>
        <v>203.8939738523536</v>
      </c>
      <c r="EO36" s="37">
        <f t="shared" si="39"/>
        <v>203.8939738523536</v>
      </c>
      <c r="EP36" s="37">
        <f t="shared" si="39"/>
        <v>203.8939738523536</v>
      </c>
      <c r="EQ36" s="37">
        <f t="shared" si="39"/>
        <v>203.8939738523536</v>
      </c>
      <c r="ER36" s="37">
        <f t="shared" si="39"/>
        <v>203.8939738523536</v>
      </c>
      <c r="ES36" s="37">
        <f t="shared" si="39"/>
        <v>203.8939738523536</v>
      </c>
      <c r="ET36" s="37">
        <f t="shared" si="39"/>
        <v>203.8939738523536</v>
      </c>
      <c r="EU36" s="37">
        <f t="shared" si="39"/>
        <v>203.8939738523536</v>
      </c>
      <c r="EV36" s="37">
        <f t="shared" si="39"/>
        <v>203.8939738523536</v>
      </c>
      <c r="EW36" s="37">
        <f t="shared" si="39"/>
        <v>203.8939738523536</v>
      </c>
      <c r="EX36" s="37">
        <f t="shared" si="39"/>
        <v>203.8939738523536</v>
      </c>
      <c r="EY36" s="37">
        <f t="shared" si="39"/>
        <v>203.8939738523536</v>
      </c>
      <c r="EZ36" s="37">
        <f t="shared" si="39"/>
        <v>203.8939738523536</v>
      </c>
      <c r="FA36" s="37">
        <f t="shared" si="39"/>
        <v>203.8939738523536</v>
      </c>
      <c r="FB36" s="37">
        <f t="shared" si="39"/>
        <v>203.8939738523536</v>
      </c>
      <c r="FC36" s="37">
        <f t="shared" si="39"/>
        <v>203.8939738523536</v>
      </c>
      <c r="FD36" s="37">
        <f t="shared" si="39"/>
        <v>203.8939738523536</v>
      </c>
      <c r="FE36" s="37">
        <f t="shared" si="39"/>
        <v>203.8939738523536</v>
      </c>
      <c r="FF36" s="37">
        <f t="shared" si="39"/>
        <v>203.8939738523536</v>
      </c>
      <c r="FG36" s="37">
        <f t="shared" si="39"/>
        <v>203.8939738523536</v>
      </c>
      <c r="FH36" s="37">
        <f t="shared" si="39"/>
        <v>203.8939738523536</v>
      </c>
      <c r="FI36" s="37">
        <f t="shared" si="39"/>
        <v>203.8939738523536</v>
      </c>
      <c r="FJ36" s="37">
        <f t="shared" si="39"/>
        <v>203.8939738523536</v>
      </c>
      <c r="FK36" s="37">
        <f t="shared" si="39"/>
        <v>203.8939738523536</v>
      </c>
      <c r="FL36" s="37">
        <f t="shared" si="39"/>
        <v>203.8939738523536</v>
      </c>
      <c r="FM36" s="37">
        <f t="shared" si="39"/>
        <v>203.8939738523536</v>
      </c>
      <c r="FN36" s="37">
        <f t="shared" si="39"/>
        <v>203.8939738523536</v>
      </c>
      <c r="FO36" s="37">
        <f t="shared" si="39"/>
        <v>203.8939738523536</v>
      </c>
      <c r="FP36" s="37">
        <f t="shared" si="39"/>
        <v>203.8939738523536</v>
      </c>
      <c r="FQ36" s="37">
        <f t="shared" si="39"/>
        <v>203.8939738523536</v>
      </c>
      <c r="FR36" s="37">
        <f t="shared" si="39"/>
        <v>203.8939738523536</v>
      </c>
      <c r="FS36" s="37">
        <f t="shared" si="39"/>
        <v>203.8939738523536</v>
      </c>
      <c r="FT36" s="37">
        <f t="shared" si="39"/>
        <v>203.8939738523536</v>
      </c>
      <c r="FU36" s="37">
        <f t="shared" si="39"/>
        <v>203.8939738523536</v>
      </c>
      <c r="FV36" s="37">
        <f t="shared" si="39"/>
        <v>203.8939738523536</v>
      </c>
      <c r="FW36" s="37">
        <f t="shared" si="39"/>
        <v>203.8939738523536</v>
      </c>
      <c r="FX36" s="37">
        <f t="shared" si="39"/>
        <v>203.8939738523536</v>
      </c>
      <c r="FY36" s="37">
        <f t="shared" si="39"/>
        <v>203.8939738523536</v>
      </c>
      <c r="FZ36" s="37">
        <f t="shared" si="39"/>
        <v>203.8939738523536</v>
      </c>
      <c r="GA36" s="37">
        <f t="shared" si="39"/>
        <v>203.8939738523536</v>
      </c>
      <c r="GB36" s="37">
        <f t="shared" si="39"/>
        <v>203.8939738523536</v>
      </c>
      <c r="GC36" s="37">
        <f t="shared" si="39"/>
        <v>203.8939738523536</v>
      </c>
      <c r="GD36" s="37">
        <f t="shared" si="39"/>
        <v>203.8939738523536</v>
      </c>
      <c r="GE36" s="37">
        <f t="shared" si="39"/>
        <v>203.8939738523536</v>
      </c>
      <c r="GF36" s="37">
        <f t="shared" si="39"/>
        <v>203.8939738523536</v>
      </c>
      <c r="GG36" s="37">
        <f t="shared" si="39"/>
        <v>203.8939738523536</v>
      </c>
      <c r="GH36" s="37">
        <f t="shared" si="39"/>
        <v>203.8939738523536</v>
      </c>
      <c r="GI36" s="37">
        <f t="shared" si="39"/>
        <v>203.8939738523536</v>
      </c>
      <c r="GJ36" s="37">
        <f t="shared" si="39"/>
        <v>203.8939738523536</v>
      </c>
      <c r="GK36" s="37">
        <f t="shared" si="39"/>
        <v>203.8939738523536</v>
      </c>
      <c r="GL36" s="37">
        <f t="shared" si="39"/>
        <v>203.8939738523536</v>
      </c>
      <c r="GM36" s="37">
        <f t="shared" si="39"/>
        <v>203.8939738523536</v>
      </c>
      <c r="GN36" s="37">
        <f t="shared" si="39"/>
        <v>203.8939738523536</v>
      </c>
      <c r="GO36" s="37">
        <f t="shared" si="39"/>
        <v>203.8939738523536</v>
      </c>
      <c r="GP36" s="37">
        <f t="shared" si="39"/>
        <v>203.8939738523536</v>
      </c>
      <c r="GQ36" s="37">
        <f t="shared" si="39"/>
        <v>203.8939738523536</v>
      </c>
      <c r="GR36" s="37">
        <f t="shared" si="39"/>
        <v>203.8939738523536</v>
      </c>
      <c r="GS36" s="37">
        <f t="shared" si="39"/>
        <v>203.8939738523536</v>
      </c>
      <c r="GT36" s="37">
        <f t="shared" si="39"/>
        <v>203.8939738523536</v>
      </c>
      <c r="GU36" s="37">
        <f t="shared" si="39"/>
        <v>203.8939738523536</v>
      </c>
      <c r="GV36" s="37">
        <f t="shared" si="39"/>
        <v>203.8939738523536</v>
      </c>
      <c r="GW36" s="37">
        <f t="shared" si="39"/>
        <v>203.8939738523536</v>
      </c>
      <c r="GX36" s="37">
        <f aca="true" t="shared" si="40" ref="GX36:HT36">GW36</f>
        <v>203.8939738523536</v>
      </c>
      <c r="GY36" s="37">
        <f t="shared" si="40"/>
        <v>203.8939738523536</v>
      </c>
      <c r="GZ36" s="37">
        <f t="shared" si="40"/>
        <v>203.8939738523536</v>
      </c>
      <c r="HA36" s="37">
        <f t="shared" si="40"/>
        <v>203.8939738523536</v>
      </c>
      <c r="HB36" s="37">
        <f t="shared" si="40"/>
        <v>203.8939738523536</v>
      </c>
      <c r="HC36" s="37">
        <f t="shared" si="40"/>
        <v>203.8939738523536</v>
      </c>
      <c r="HD36" s="37">
        <f t="shared" si="40"/>
        <v>203.8939738523536</v>
      </c>
      <c r="HE36" s="37">
        <f t="shared" si="40"/>
        <v>203.8939738523536</v>
      </c>
      <c r="HF36" s="37">
        <f t="shared" si="40"/>
        <v>203.8939738523536</v>
      </c>
      <c r="HG36" s="37">
        <f t="shared" si="40"/>
        <v>203.8939738523536</v>
      </c>
      <c r="HH36" s="37">
        <f t="shared" si="40"/>
        <v>203.8939738523536</v>
      </c>
      <c r="HI36" s="37">
        <f t="shared" si="40"/>
        <v>203.8939738523536</v>
      </c>
      <c r="HJ36" s="37">
        <f t="shared" si="40"/>
        <v>203.8939738523536</v>
      </c>
      <c r="HK36" s="37">
        <f t="shared" si="40"/>
        <v>203.8939738523536</v>
      </c>
      <c r="HL36" s="37">
        <f t="shared" si="40"/>
        <v>203.8939738523536</v>
      </c>
      <c r="HM36" s="37">
        <f t="shared" si="40"/>
        <v>203.8939738523536</v>
      </c>
      <c r="HN36" s="37">
        <f t="shared" si="40"/>
        <v>203.8939738523536</v>
      </c>
      <c r="HO36" s="37">
        <f t="shared" si="40"/>
        <v>203.8939738523536</v>
      </c>
      <c r="HP36" s="37">
        <f t="shared" si="40"/>
        <v>203.8939738523536</v>
      </c>
      <c r="HQ36" s="37">
        <f t="shared" si="40"/>
        <v>203.8939738523536</v>
      </c>
      <c r="HR36" s="37">
        <f t="shared" si="40"/>
        <v>203.8939738523536</v>
      </c>
      <c r="HS36" s="37">
        <f t="shared" si="40"/>
        <v>203.8939738523536</v>
      </c>
      <c r="HT36" s="37">
        <f t="shared" si="40"/>
        <v>203.8939738523536</v>
      </c>
    </row>
    <row r="37" spans="1:228" ht="15.75">
      <c r="A37" s="25"/>
      <c r="B37" s="26" t="s">
        <v>26</v>
      </c>
      <c r="C37" s="27">
        <f>C44*135.27</f>
        <v>1342.961551326096</v>
      </c>
      <c r="D37" s="27">
        <f>C37*(1+C39)-D32</f>
        <v>1408.2913781168543</v>
      </c>
      <c r="E37" s="27">
        <f aca="true" t="shared" si="41" ref="E37:K37">D37*(1+D39)-E32</f>
        <v>1474.2259732617028</v>
      </c>
      <c r="F37" s="27">
        <f t="shared" si="41"/>
        <v>1541.0639352848127</v>
      </c>
      <c r="G37" s="27">
        <f t="shared" si="41"/>
        <v>1608.9947505798452</v>
      </c>
      <c r="H37" s="27">
        <f t="shared" si="41"/>
        <v>1677.6963159544928</v>
      </c>
      <c r="I37" s="27">
        <f t="shared" si="41"/>
        <v>1746.719633281012</v>
      </c>
      <c r="J37" s="27">
        <f t="shared" si="41"/>
        <v>1815.894308960955</v>
      </c>
      <c r="K37" s="28">
        <f t="shared" si="41"/>
        <v>1842.3632495578431</v>
      </c>
      <c r="L37" s="35">
        <f>K37*(1+K39)-L32</f>
        <v>1868.5051614617298</v>
      </c>
      <c r="M37" s="35">
        <f aca="true" t="shared" si="42" ref="M37:BX37">L37*(1+L39)-M32</f>
        <v>1895.4226199383195</v>
      </c>
      <c r="N37" s="35">
        <f t="shared" si="42"/>
        <v>1923.1651533089494</v>
      </c>
      <c r="O37" s="35">
        <f t="shared" si="42"/>
        <v>1951.7861792226886</v>
      </c>
      <c r="P37" s="35">
        <f t="shared" si="42"/>
        <v>1981.3433193157316</v>
      </c>
      <c r="Q37" s="35">
        <f t="shared" si="42"/>
        <v>2011.8987394233855</v>
      </c>
      <c r="R37" s="35">
        <f t="shared" si="42"/>
        <v>2043.5195174206576</v>
      </c>
      <c r="S37" s="35">
        <f t="shared" si="42"/>
        <v>2076.2780409361385</v>
      </c>
      <c r="T37" s="35">
        <f t="shared" si="42"/>
        <v>2110.252437366242</v>
      </c>
      <c r="U37" s="35">
        <f t="shared" si="42"/>
        <v>2145.527038814071</v>
      </c>
      <c r="V37" s="35">
        <f t="shared" si="42"/>
        <v>2182.1928847903932</v>
      </c>
      <c r="W37" s="35">
        <f t="shared" si="42"/>
        <v>2220.3482657447576</v>
      </c>
      <c r="X37" s="35">
        <f t="shared" si="42"/>
        <v>2260.0993107440545</v>
      </c>
      <c r="Y37" s="35">
        <f t="shared" si="42"/>
        <v>2301.560622885359</v>
      </c>
      <c r="Z37" s="35">
        <f t="shared" si="42"/>
        <v>2344.8559663213164</v>
      </c>
      <c r="AA37" s="35">
        <f t="shared" si="42"/>
        <v>2390.11900909145</v>
      </c>
      <c r="AB37" s="35">
        <f t="shared" si="42"/>
        <v>2437.4941262934612</v>
      </c>
      <c r="AC37" s="35">
        <f t="shared" si="42"/>
        <v>2487.1372684970083</v>
      </c>
      <c r="AD37" s="35">
        <f t="shared" si="42"/>
        <v>2539.216900700755</v>
      </c>
      <c r="AE37" s="35">
        <f t="shared" si="42"/>
        <v>2593.9150175641785</v>
      </c>
      <c r="AF37" s="35">
        <f t="shared" si="42"/>
        <v>2651.428241111309</v>
      </c>
      <c r="AG37" s="35">
        <f t="shared" si="42"/>
        <v>2711.9690076070833</v>
      </c>
      <c r="AH37" s="35">
        <f t="shared" si="42"/>
        <v>2775.7668508514334</v>
      </c>
      <c r="AI37" s="35">
        <f t="shared" si="42"/>
        <v>2843.0697897248883</v>
      </c>
      <c r="AJ37" s="35">
        <f t="shared" si="42"/>
        <v>2914.1458284559685</v>
      </c>
      <c r="AK37" s="35">
        <f t="shared" si="42"/>
        <v>2989.2845787688475</v>
      </c>
      <c r="AL37" s="35">
        <f t="shared" si="42"/>
        <v>3068.7990138138957</v>
      </c>
      <c r="AM37" s="35">
        <f t="shared" si="42"/>
        <v>3153.027364588293</v>
      </c>
      <c r="AN37" s="35">
        <f t="shared" si="42"/>
        <v>3242.3351704238694</v>
      </c>
      <c r="AO37" s="35">
        <f t="shared" si="42"/>
        <v>3337.1174960599533</v>
      </c>
      <c r="AP37" s="35">
        <f t="shared" si="42"/>
        <v>3437.8013288361</v>
      </c>
      <c r="AQ37" s="35">
        <f t="shared" si="42"/>
        <v>3544.8481706392604</v>
      </c>
      <c r="AR37" s="35">
        <f t="shared" si="42"/>
        <v>3658.756840429019</v>
      </c>
      <c r="AS37" s="35">
        <f t="shared" si="42"/>
        <v>3780.066504450187</v>
      </c>
      <c r="AT37" s="35">
        <f t="shared" si="42"/>
        <v>3909.359952632177</v>
      </c>
      <c r="AU37" s="35">
        <f t="shared" si="42"/>
        <v>4047.2671411776473</v>
      </c>
      <c r="AV37" s="35">
        <f t="shared" si="42"/>
        <v>4194.469022968117</v>
      </c>
      <c r="AW37" s="35">
        <f t="shared" si="42"/>
        <v>4351.7016891715</v>
      </c>
      <c r="AX37" s="35">
        <f t="shared" si="42"/>
        <v>4519.760847336519</v>
      </c>
      <c r="AY37" s="35">
        <f t="shared" si="42"/>
        <v>4699.506663313383</v>
      </c>
      <c r="AZ37" s="35">
        <f t="shared" si="42"/>
        <v>4891.868996561414</v>
      </c>
      <c r="BA37" s="35">
        <f t="shared" si="42"/>
        <v>5097.853060806125</v>
      </c>
      <c r="BB37" s="35">
        <f t="shared" si="42"/>
        <v>5318.545544605198</v>
      </c>
      <c r="BC37" s="35">
        <f t="shared" si="42"/>
        <v>5555.121229190771</v>
      </c>
      <c r="BD37" s="35">
        <f t="shared" si="42"/>
        <v>5808.850143991525</v>
      </c>
      <c r="BE37" s="35">
        <f t="shared" si="42"/>
        <v>6081.105303520869</v>
      </c>
      <c r="BF37" s="35">
        <f t="shared" si="42"/>
        <v>6373.371072867012</v>
      </c>
      <c r="BG37" s="35">
        <f t="shared" si="42"/>
        <v>6687.252212858619</v>
      </c>
      <c r="BH37" s="35">
        <f t="shared" si="42"/>
        <v>7024.483660129494</v>
      </c>
      <c r="BI37" s="35">
        <f t="shared" si="42"/>
        <v>7386.941101792628</v>
      </c>
      <c r="BJ37" s="35">
        <f t="shared" si="42"/>
        <v>7776.652409285407</v>
      </c>
      <c r="BK37" s="35">
        <f t="shared" si="42"/>
        <v>8195.810001193435</v>
      </c>
      <c r="BL37" s="35">
        <f t="shared" si="42"/>
        <v>8646.784210532265</v>
      </c>
      <c r="BM37" s="35">
        <f t="shared" si="42"/>
        <v>9132.137738099033</v>
      </c>
      <c r="BN37" s="35">
        <f t="shared" si="42"/>
        <v>9654.64128013695</v>
      </c>
      <c r="BO37" s="35">
        <f t="shared" si="42"/>
        <v>10217.290425725361</v>
      </c>
      <c r="BP37" s="35">
        <f t="shared" si="42"/>
        <v>10823.323927060343</v>
      </c>
      <c r="BQ37" s="35">
        <f t="shared" si="42"/>
        <v>11476.243454172976</v>
      </c>
      <c r="BR37" s="35">
        <f t="shared" si="42"/>
        <v>12179.834954695643</v>
      </c>
      <c r="BS37" s="35">
        <f t="shared" si="42"/>
        <v>12938.191749086223</v>
      </c>
      <c r="BT37" s="35">
        <f t="shared" si="42"/>
        <v>13755.739502315995</v>
      </c>
      <c r="BU37" s="35">
        <f t="shared" si="42"/>
        <v>14637.26322448359</v>
      </c>
      <c r="BV37" s="35">
        <f t="shared" si="42"/>
        <v>15587.936465205083</v>
      </c>
      <c r="BW37" s="35">
        <f t="shared" si="42"/>
        <v>16613.352880024264</v>
      </c>
      <c r="BX37" s="35">
        <f t="shared" si="42"/>
        <v>17719.56036156945</v>
      </c>
      <c r="BY37" s="35">
        <f aca="true" t="shared" si="43" ref="BY37:EJ37">BX37*(1+BX39)-BY32</f>
        <v>18913.097943842353</v>
      </c>
      <c r="BZ37" s="35">
        <f t="shared" si="43"/>
        <v>20201.035704955622</v>
      </c>
      <c r="CA37" s="35">
        <f t="shared" si="43"/>
        <v>21591.017911942843</v>
      </c>
      <c r="CB37" s="35">
        <f t="shared" si="43"/>
        <v>23091.309671059113</v>
      </c>
      <c r="CC37" s="35">
        <f t="shared" si="43"/>
        <v>24710.847368393028</v>
      </c>
      <c r="CD37" s="35">
        <f t="shared" si="43"/>
        <v>26459.293208752664</v>
      </c>
      <c r="CE37" s="35">
        <f t="shared" si="43"/>
        <v>28347.094185810038</v>
      </c>
      <c r="CF37" s="35">
        <f t="shared" si="43"/>
        <v>30385.54584354353</v>
      </c>
      <c r="CG37" s="35">
        <f t="shared" si="43"/>
        <v>32586.861218270966</v>
      </c>
      <c r="CH37" s="35">
        <f t="shared" si="43"/>
        <v>35238.02263318434</v>
      </c>
      <c r="CI37" s="35">
        <f t="shared" si="43"/>
        <v>38104.590913059415</v>
      </c>
      <c r="CJ37" s="35">
        <f t="shared" si="43"/>
        <v>41204.06786567435</v>
      </c>
      <c r="CK37" s="35">
        <f t="shared" si="43"/>
        <v>44555.377320689244</v>
      </c>
      <c r="CL37" s="35">
        <f t="shared" si="43"/>
        <v>48178.980668924094</v>
      </c>
      <c r="CM37" s="35">
        <f t="shared" si="43"/>
        <v>52097.00178920303</v>
      </c>
      <c r="CN37" s="35">
        <f t="shared" si="43"/>
        <v>56333.36212550463</v>
      </c>
      <c r="CO37" s="35">
        <f t="shared" si="43"/>
        <v>60913.926739130744</v>
      </c>
      <c r="CP37" s="35">
        <f t="shared" si="43"/>
        <v>65866.66222761398</v>
      </c>
      <c r="CQ37" s="35">
        <f t="shared" si="43"/>
        <v>71221.80747453647</v>
      </c>
      <c r="CR37" s="35">
        <f t="shared" si="43"/>
        <v>77012.0582727714</v>
      </c>
      <c r="CS37" s="35">
        <f t="shared" si="43"/>
        <v>83272.76694836294</v>
      </c>
      <c r="CT37" s="35">
        <f t="shared" si="43"/>
        <v>90042.15820384628</v>
      </c>
      <c r="CU37" s="35">
        <f t="shared" si="43"/>
        <v>97361.56249883765</v>
      </c>
      <c r="CV37" s="35">
        <f t="shared" si="43"/>
        <v>105275.66839279706</v>
      </c>
      <c r="CW37" s="35">
        <f t="shared" si="43"/>
        <v>113832.79539064068</v>
      </c>
      <c r="CX37" s="35">
        <f t="shared" si="43"/>
        <v>123085.18895705909</v>
      </c>
      <c r="CY37" s="35">
        <f t="shared" si="43"/>
        <v>133089.339500749</v>
      </c>
      <c r="CZ37" s="35">
        <f t="shared" si="43"/>
        <v>143906.3272761137</v>
      </c>
      <c r="DA37" s="35">
        <f t="shared" si="43"/>
        <v>155602.1953082268</v>
      </c>
      <c r="DB37" s="35">
        <f t="shared" si="43"/>
        <v>168248.35261794907</v>
      </c>
      <c r="DC37" s="35">
        <f t="shared" si="43"/>
        <v>181922.0102090863</v>
      </c>
      <c r="DD37" s="35">
        <f t="shared" si="43"/>
        <v>196706.65247950342</v>
      </c>
      <c r="DE37" s="35">
        <f t="shared" si="43"/>
        <v>212692.54693439192</v>
      </c>
      <c r="DF37" s="35">
        <f t="shared" si="43"/>
        <v>229977.29531374015</v>
      </c>
      <c r="DG37" s="35">
        <f t="shared" si="43"/>
        <v>248666.4294989104</v>
      </c>
      <c r="DH37" s="35">
        <f t="shared" si="43"/>
        <v>268874.05583662575</v>
      </c>
      <c r="DI37" s="35">
        <f t="shared" si="43"/>
        <v>290723.55181428045</v>
      </c>
      <c r="DJ37" s="35">
        <f t="shared" si="43"/>
        <v>314348.3193401196</v>
      </c>
      <c r="DK37" s="35">
        <f t="shared" si="43"/>
        <v>339892.59922743315</v>
      </c>
      <c r="DL37" s="35">
        <f t="shared" si="43"/>
        <v>367512.35185559094</v>
      </c>
      <c r="DM37" s="35">
        <f t="shared" si="43"/>
        <v>397376.2093847866</v>
      </c>
      <c r="DN37" s="35">
        <f t="shared" si="43"/>
        <v>429666.50533822936</v>
      </c>
      <c r="DO37" s="35">
        <f t="shared" si="43"/>
        <v>464580.3878378894</v>
      </c>
      <c r="DP37" s="35">
        <f t="shared" si="43"/>
        <v>502331.0232906468</v>
      </c>
      <c r="DQ37" s="35">
        <f t="shared" si="43"/>
        <v>543148.8978739408</v>
      </c>
      <c r="DR37" s="35">
        <f t="shared" si="43"/>
        <v>587283.2247671273</v>
      </c>
      <c r="DS37" s="35">
        <f t="shared" si="43"/>
        <v>635003.4657203853</v>
      </c>
      <c r="DT37" s="35">
        <f t="shared" si="43"/>
        <v>686600.9762510955</v>
      </c>
      <c r="DU37" s="35">
        <f t="shared" si="43"/>
        <v>742390.7845124259</v>
      </c>
      <c r="DV37" s="35">
        <f t="shared" si="43"/>
        <v>802713.5146949893</v>
      </c>
      <c r="DW37" s="35">
        <f t="shared" si="43"/>
        <v>867937.466704886</v>
      </c>
      <c r="DX37" s="35">
        <f t="shared" si="43"/>
        <v>938460.864815587</v>
      </c>
      <c r="DY37" s="35">
        <f t="shared" si="43"/>
        <v>1014714.2890227822</v>
      </c>
      <c r="DZ37" s="35">
        <f t="shared" si="43"/>
        <v>1097163.3039468122</v>
      </c>
      <c r="EA37" s="35">
        <f t="shared" si="43"/>
        <v>1186311.3013334195</v>
      </c>
      <c r="EB37" s="35">
        <f t="shared" si="43"/>
        <v>1282702.5735076885</v>
      </c>
      <c r="EC37" s="35">
        <f t="shared" si="43"/>
        <v>1386925.636546117</v>
      </c>
      <c r="ED37" s="35">
        <f t="shared" si="43"/>
        <v>1499616.823456418</v>
      </c>
      <c r="EE37" s="35">
        <f t="shared" si="43"/>
        <v>1621464.1693031809</v>
      </c>
      <c r="EF37" s="35">
        <f t="shared" si="43"/>
        <v>1753211.6119999934</v>
      </c>
      <c r="EG37" s="35">
        <f t="shared" si="43"/>
        <v>1895663.5344159217</v>
      </c>
      <c r="EH37" s="35">
        <f t="shared" si="43"/>
        <v>2049689.6755281442</v>
      </c>
      <c r="EI37" s="35">
        <f t="shared" si="43"/>
        <v>2216230.440605735</v>
      </c>
      <c r="EJ37" s="35">
        <f t="shared" si="43"/>
        <v>2396302.64284588</v>
      </c>
      <c r="EK37" s="35">
        <f aca="true" t="shared" si="44" ref="EK37:GV37">EJ37*(1+EJ39)-EK32</f>
        <v>2591005.711518036</v>
      </c>
      <c r="EL37" s="35">
        <f t="shared" si="44"/>
        <v>2801528.404519805</v>
      </c>
      <c r="EM37" s="35">
        <f t="shared" si="44"/>
        <v>3029156.066327968</v>
      </c>
      <c r="EN37" s="35">
        <f t="shared" si="44"/>
        <v>3275278.4756580447</v>
      </c>
      <c r="EO37" s="35">
        <f t="shared" si="44"/>
        <v>3541398.3307461897</v>
      </c>
      <c r="EP37" s="35">
        <f t="shared" si="44"/>
        <v>3829140.4240602464</v>
      </c>
      <c r="EQ37" s="35">
        <f t="shared" si="44"/>
        <v>4140261.56245607</v>
      </c>
      <c r="ER37" s="35">
        <f t="shared" si="44"/>
        <v>4476661.293346554</v>
      </c>
      <c r="ES37" s="35">
        <f t="shared" si="44"/>
        <v>4840393.5023718905</v>
      </c>
      <c r="ET37" s="35">
        <f t="shared" si="44"/>
        <v>5233678.953380535</v>
      </c>
      <c r="EU37" s="35">
        <f t="shared" si="44"/>
        <v>5658918.8472836325</v>
      </c>
      <c r="EV37" s="35">
        <f t="shared" si="44"/>
        <v>6118709.482566356</v>
      </c>
      <c r="EW37" s="35">
        <f t="shared" si="44"/>
        <v>6615858.106965802</v>
      </c>
      <c r="EX37" s="35">
        <f t="shared" si="44"/>
        <v>7153400.057097701</v>
      </c>
      <c r="EY37" s="35">
        <f t="shared" si="44"/>
        <v>7734617.290677819</v>
      </c>
      <c r="EZ37" s="35">
        <f t="shared" si="44"/>
        <v>8363058.424486321</v>
      </c>
      <c r="FA37" s="35">
        <f t="shared" si="44"/>
        <v>9042560.400416763</v>
      </c>
      <c r="FB37" s="35">
        <f t="shared" si="44"/>
        <v>9777271.911891554</v>
      </c>
      <c r="FC37" s="35">
        <f t="shared" si="44"/>
        <v>10571678.73367367</v>
      </c>
      <c r="FD37" s="35">
        <f t="shared" si="44"/>
        <v>11430631.109725583</v>
      </c>
      <c r="FE37" s="35">
        <f t="shared" si="44"/>
        <v>12359373.366331715</v>
      </c>
      <c r="FF37" s="35">
        <f t="shared" si="44"/>
        <v>13363575.931287095</v>
      </c>
      <c r="FG37" s="35">
        <f t="shared" si="44"/>
        <v>14449369.9546451</v>
      </c>
      <c r="FH37" s="35">
        <f t="shared" si="44"/>
        <v>15623384.742400942</v>
      </c>
      <c r="FI37" s="35">
        <f t="shared" si="44"/>
        <v>16892788.231661946</v>
      </c>
      <c r="FJ37" s="35">
        <f t="shared" si="44"/>
        <v>18265330.754425406</v>
      </c>
      <c r="FK37" s="35">
        <f t="shared" si="44"/>
        <v>19749392.3571634</v>
      </c>
      <c r="FL37" s="35">
        <f t="shared" si="44"/>
        <v>21354033.965123855</v>
      </c>
      <c r="FM37" s="35">
        <f t="shared" si="44"/>
        <v>23089052.703731097</v>
      </c>
      <c r="FN37" s="35">
        <f t="shared" si="44"/>
        <v>24965041.71485018</v>
      </c>
      <c r="FO37" s="35">
        <f t="shared" si="44"/>
        <v>26993454.83312268</v>
      </c>
      <c r="FP37" s="35">
        <f t="shared" si="44"/>
        <v>29186676.517254826</v>
      </c>
      <c r="FQ37" s="35">
        <f t="shared" si="44"/>
        <v>31558097.46322271</v>
      </c>
      <c r="FR37" s="35">
        <f t="shared" si="44"/>
        <v>34122196.36105048</v>
      </c>
      <c r="FS37" s="35">
        <f t="shared" si="44"/>
        <v>36894628.29432676</v>
      </c>
      <c r="FT37" s="35">
        <f t="shared" si="44"/>
        <v>39892320.32218174</v>
      </c>
      <c r="FU37" s="35">
        <f t="shared" si="44"/>
        <v>43133574.82729994</v>
      </c>
      <c r="FV37" s="35">
        <f t="shared" si="44"/>
        <v>46638181.26095899</v>
      </c>
      <c r="FW37" s="35">
        <f t="shared" si="44"/>
        <v>50427536.96735284</v>
      </c>
      <c r="FX37" s="35">
        <f t="shared" si="44"/>
        <v>54524777.82489119</v>
      </c>
      <c r="FY37" s="35">
        <f t="shared" si="44"/>
        <v>58954919.50210453</v>
      </c>
      <c r="FZ37" s="35">
        <f t="shared" si="44"/>
        <v>63745010.19059145</v>
      </c>
      <c r="GA37" s="35">
        <f t="shared" si="44"/>
        <v>68924295.74751793</v>
      </c>
      <c r="GB37" s="35">
        <f t="shared" si="44"/>
        <v>74524398.25594468</v>
      </c>
      <c r="GC37" s="35">
        <f t="shared" si="44"/>
        <v>80579509.09318112</v>
      </c>
      <c r="GD37" s="35">
        <f t="shared" si="44"/>
        <v>87126597.68594301</v>
      </c>
      <c r="GE37" s="35">
        <f t="shared" si="44"/>
        <v>94205637.2268668</v>
      </c>
      <c r="GF37" s="35">
        <f t="shared" si="44"/>
        <v>101859848.73049065</v>
      </c>
      <c r="GG37" s="35">
        <f t="shared" si="44"/>
        <v>110135964.91878396</v>
      </c>
      <c r="GH37" s="35">
        <f t="shared" si="44"/>
        <v>119084515.54737608</v>
      </c>
      <c r="GI37" s="35">
        <f t="shared" si="44"/>
        <v>128760135.91454132</v>
      </c>
      <c r="GJ37" s="35">
        <f t="shared" si="44"/>
        <v>139221900.43653873</v>
      </c>
      <c r="GK37" s="35">
        <f t="shared" si="44"/>
        <v>150533683.32594842</v>
      </c>
      <c r="GL37" s="35">
        <f t="shared" si="44"/>
        <v>162764548.57512268</v>
      </c>
      <c r="GM37" s="35">
        <f t="shared" si="44"/>
        <v>175989171.62579235</v>
      </c>
      <c r="GN37" s="35">
        <f t="shared" si="44"/>
        <v>190288295.2993289</v>
      </c>
      <c r="GO37" s="35">
        <f t="shared" si="44"/>
        <v>205749222.7713403</v>
      </c>
      <c r="GP37" s="35">
        <f t="shared" si="44"/>
        <v>222466350.60045263</v>
      </c>
      <c r="GQ37" s="35">
        <f t="shared" si="44"/>
        <v>240541745.06568035</v>
      </c>
      <c r="GR37" s="35">
        <f t="shared" si="44"/>
        <v>260085765.3312078</v>
      </c>
      <c r="GS37" s="35">
        <f t="shared" si="44"/>
        <v>281217737.2433094</v>
      </c>
      <c r="GT37" s="35">
        <f t="shared" si="44"/>
        <v>304066681.8732692</v>
      </c>
      <c r="GU37" s="35">
        <f t="shared" si="44"/>
        <v>328772103.25441325</v>
      </c>
      <c r="GV37" s="35">
        <f t="shared" si="44"/>
        <v>355484840.1227752</v>
      </c>
      <c r="GW37" s="35">
        <f aca="true" t="shared" si="45" ref="GW37:HT37">GV37*(1+GV39)-GW32</f>
        <v>384367986.8616916</v>
      </c>
      <c r="GX37" s="35">
        <f t="shared" si="45"/>
        <v>415597889.27314496</v>
      </c>
      <c r="GY37" s="35">
        <f t="shared" si="45"/>
        <v>449365221.2555289</v>
      </c>
      <c r="GZ37" s="35">
        <f t="shared" si="45"/>
        <v>485876148.9614816</v>
      </c>
      <c r="HA37" s="35">
        <f t="shared" si="45"/>
        <v>525353589.5435429</v>
      </c>
      <c r="HB37" s="35">
        <f t="shared" si="45"/>
        <v>568038572.1728967</v>
      </c>
      <c r="HC37" s="35">
        <f t="shared" si="45"/>
        <v>614191709.6408855</v>
      </c>
      <c r="HD37" s="35">
        <f t="shared" si="45"/>
        <v>664094789.5281484</v>
      </c>
      <c r="HE37" s="35">
        <f t="shared" si="45"/>
        <v>718052494.6562513</v>
      </c>
      <c r="HF37" s="35">
        <f t="shared" si="45"/>
        <v>776394263.3260126</v>
      </c>
      <c r="HG37" s="35">
        <f t="shared" si="45"/>
        <v>839476300.700192</v>
      </c>
      <c r="HH37" s="35">
        <f t="shared" si="45"/>
        <v>907683753.6110234</v>
      </c>
      <c r="HI37" s="35">
        <f t="shared" si="45"/>
        <v>981433062.07086</v>
      </c>
      <c r="HJ37" s="35">
        <f t="shared" si="45"/>
        <v>1061174501.8430585</v>
      </c>
      <c r="HK37" s="35">
        <f t="shared" si="45"/>
        <v>1147394933.5967479</v>
      </c>
      <c r="HL37" s="35">
        <f t="shared" si="45"/>
        <v>1240620775.4304247</v>
      </c>
      <c r="HM37" s="35">
        <f t="shared" si="45"/>
        <v>1341421216.9130876</v>
      </c>
      <c r="HN37" s="35">
        <f t="shared" si="45"/>
        <v>1450411694.266217</v>
      </c>
      <c r="HO37" s="35">
        <f t="shared" si="45"/>
        <v>1568257647.9042883</v>
      </c>
      <c r="HP37" s="35">
        <f t="shared" si="45"/>
        <v>1695678585.2754526</v>
      </c>
      <c r="HQ37" s="35">
        <f t="shared" si="45"/>
        <v>1833452473.808024</v>
      </c>
      <c r="HR37" s="35">
        <f t="shared" si="45"/>
        <v>1982420490.783867</v>
      </c>
      <c r="HS37" s="35">
        <f t="shared" si="45"/>
        <v>2143492159.138997</v>
      </c>
      <c r="HT37" s="35">
        <f t="shared" si="45"/>
        <v>2317650900.5479817</v>
      </c>
    </row>
    <row r="38" spans="1:228" ht="15.75">
      <c r="A38" s="25"/>
      <c r="B38" s="26" t="s">
        <v>9</v>
      </c>
      <c r="C38" s="29">
        <f>0.75*(C36*0.65+C37)/C37</f>
        <v>0.8936042601588757</v>
      </c>
      <c r="D38" s="29">
        <f>0.75*(D36*0.65+D37)/D37</f>
        <v>0.8679887131784135</v>
      </c>
      <c r="E38" s="29">
        <f aca="true" t="shared" si="46" ref="E38:BP38">0.75*(E36*0.65+E37)/E37</f>
        <v>0.860720185623575</v>
      </c>
      <c r="F38" s="29">
        <f t="shared" si="46"/>
        <v>0.8541513521995495</v>
      </c>
      <c r="G38" s="29">
        <f t="shared" si="46"/>
        <v>0.8499397573981844</v>
      </c>
      <c r="H38" s="29">
        <f t="shared" si="46"/>
        <v>0.8343704542835617</v>
      </c>
      <c r="I38" s="29">
        <f t="shared" si="46"/>
        <v>0.8193261200068949</v>
      </c>
      <c r="J38" s="29">
        <f t="shared" si="46"/>
        <v>0.8047368011894039</v>
      </c>
      <c r="K38" s="30">
        <f t="shared" si="46"/>
        <v>0.8039515278959659</v>
      </c>
      <c r="L38" s="38">
        <f t="shared" si="46"/>
        <v>0.803196701996404</v>
      </c>
      <c r="M38" s="38">
        <f t="shared" si="46"/>
        <v>0.8024412398625153</v>
      </c>
      <c r="N38" s="38">
        <f t="shared" si="46"/>
        <v>0.8016847510896297</v>
      </c>
      <c r="O38" s="38">
        <f t="shared" si="46"/>
        <v>0.8009268450156811</v>
      </c>
      <c r="P38" s="38">
        <f t="shared" si="46"/>
        <v>0.8001671322097526</v>
      </c>
      <c r="Q38" s="38">
        <f t="shared" si="46"/>
        <v>0.799405226170334</v>
      </c>
      <c r="R38" s="38">
        <f t="shared" si="46"/>
        <v>0.7986407452464578</v>
      </c>
      <c r="S38" s="38">
        <f t="shared" si="46"/>
        <v>0.7978733147937193</v>
      </c>
      <c r="T38" s="38">
        <f t="shared" si="46"/>
        <v>0.7971025695755524</v>
      </c>
      <c r="U38" s="38">
        <f t="shared" si="46"/>
        <v>0.7963281564179048</v>
      </c>
      <c r="V38" s="38">
        <f t="shared" si="46"/>
        <v>0.7955497371226053</v>
      </c>
      <c r="W38" s="38">
        <f t="shared" si="46"/>
        <v>0.7947669916411432</v>
      </c>
      <c r="X38" s="38">
        <f t="shared" si="46"/>
        <v>0.7939796215062334</v>
      </c>
      <c r="Y38" s="38">
        <f t="shared" si="46"/>
        <v>0.7931873535133789</v>
      </c>
      <c r="Z38" s="38">
        <f t="shared" si="46"/>
        <v>0.7923899436386115</v>
      </c>
      <c r="AA38" s="38">
        <f t="shared" si="46"/>
        <v>0.791587181171705</v>
      </c>
      <c r="AB38" s="38">
        <f t="shared" si="46"/>
        <v>0.7907788930364197</v>
      </c>
      <c r="AC38" s="38">
        <f t="shared" si="46"/>
        <v>0.7899649482608129</v>
      </c>
      <c r="AD38" s="38">
        <f t="shared" si="46"/>
        <v>0.7891452625514548</v>
      </c>
      <c r="AE38" s="38">
        <f t="shared" si="46"/>
        <v>0.7883198029156571</v>
      </c>
      <c r="AF38" s="38">
        <f t="shared" si="46"/>
        <v>0.78748859226579</v>
      </c>
      <c r="AG38" s="38">
        <f t="shared" si="46"/>
        <v>0.7866517139296982</v>
      </c>
      <c r="AH38" s="38">
        <f t="shared" si="46"/>
        <v>0.7858093159814676</v>
      </c>
      <c r="AI38" s="38">
        <f t="shared" si="46"/>
        <v>0.784961615297752</v>
      </c>
      <c r="AJ38" s="38">
        <f t="shared" si="46"/>
        <v>0.7841089012370007</v>
      </c>
      <c r="AK38" s="38">
        <f t="shared" si="46"/>
        <v>0.783251538832733</v>
      </c>
      <c r="AL38" s="38">
        <f t="shared" si="46"/>
        <v>0.7823899713880221</v>
      </c>
      <c r="AM38" s="38">
        <f t="shared" si="46"/>
        <v>0.781524722357112</v>
      </c>
      <c r="AN38" s="38">
        <f t="shared" si="46"/>
        <v>0.7806563964021116</v>
      </c>
      <c r="AO38" s="38">
        <f t="shared" si="46"/>
        <v>0.7797856795184405</v>
      </c>
      <c r="AP38" s="38">
        <f t="shared" si="46"/>
        <v>0.7789133381325077</v>
      </c>
      <c r="AQ38" s="38">
        <f t="shared" si="46"/>
        <v>0.7780402170892124</v>
      </c>
      <c r="AR38" s="38">
        <f t="shared" si="46"/>
        <v>0.7771672364653146</v>
      </c>
      <c r="AS38" s="38">
        <f t="shared" si="46"/>
        <v>0.7762953871673959</v>
      </c>
      <c r="AT38" s="38">
        <f t="shared" si="46"/>
        <v>0.7754257252996356</v>
      </c>
      <c r="AU38" s="38">
        <f t="shared" si="46"/>
        <v>0.7745593653163453</v>
      </c>
      <c r="AV38" s="38">
        <f t="shared" si="46"/>
        <v>0.7736974720062864</v>
      </c>
      <c r="AW38" s="38">
        <f t="shared" si="46"/>
        <v>0.7728412513891655</v>
      </c>
      <c r="AX38" s="38">
        <f t="shared" si="46"/>
        <v>0.7719919406380976</v>
      </c>
      <c r="AY38" s="38">
        <f t="shared" si="46"/>
        <v>0.7711507971738766</v>
      </c>
      <c r="AZ38" s="38">
        <f t="shared" si="46"/>
        <v>0.7703190871061534</v>
      </c>
      <c r="BA38" s="38">
        <f t="shared" si="46"/>
        <v>0.7694980732216915</v>
      </c>
      <c r="BB38" s="38">
        <f t="shared" si="46"/>
        <v>0.7686890027394512</v>
      </c>
      <c r="BC38" s="38">
        <f t="shared" si="46"/>
        <v>0.7678930950652723</v>
      </c>
      <c r="BD38" s="38">
        <f t="shared" si="46"/>
        <v>0.7671115297845713</v>
      </c>
      <c r="BE38" s="38">
        <f t="shared" si="46"/>
        <v>0.7663454351292802</v>
      </c>
      <c r="BF38" s="38">
        <f t="shared" si="46"/>
        <v>0.7655958771451713</v>
      </c>
      <c r="BG38" s="38">
        <f t="shared" si="46"/>
        <v>0.7648638497680548</v>
      </c>
      <c r="BH38" s="38">
        <f t="shared" si="46"/>
        <v>0.764150265992816</v>
      </c>
      <c r="BI38" s="38">
        <f t="shared" si="46"/>
        <v>0.7634559502889363</v>
      </c>
      <c r="BJ38" s="38">
        <f t="shared" si="46"/>
        <v>0.7627816323813496</v>
      </c>
      <c r="BK38" s="38">
        <f t="shared" si="46"/>
        <v>0.7621279424777476</v>
      </c>
      <c r="BL38" s="38">
        <f t="shared" si="46"/>
        <v>0.7614954079843869</v>
      </c>
      <c r="BM38" s="38">
        <f t="shared" si="46"/>
        <v>0.760884451713681</v>
      </c>
      <c r="BN38" s="38">
        <f t="shared" si="46"/>
        <v>0.7602953915499192</v>
      </c>
      <c r="BO38" s="38">
        <f t="shared" si="46"/>
        <v>0.7597284415056613</v>
      </c>
      <c r="BP38" s="38">
        <f t="shared" si="46"/>
        <v>0.7591837140718396</v>
      </c>
      <c r="BQ38" s="38">
        <f aca="true" t="shared" si="47" ref="BQ38:EB38">0.75*(BQ36*0.65+BQ37)/BQ37</f>
        <v>0.7586612237401499</v>
      </c>
      <c r="BR38" s="38">
        <f t="shared" si="47"/>
        <v>0.7581608915574594</v>
      </c>
      <c r="BS38" s="38">
        <f t="shared" si="47"/>
        <v>0.7576825505588943</v>
      </c>
      <c r="BT38" s="38">
        <f t="shared" si="47"/>
        <v>0.7572259519189273</v>
      </c>
      <c r="BU38" s="38">
        <f t="shared" si="47"/>
        <v>0.7567907716578302</v>
      </c>
      <c r="BV38" s="38">
        <f t="shared" si="47"/>
        <v>0.7563766177437852</v>
      </c>
      <c r="BW38" s="38">
        <f t="shared" si="47"/>
        <v>0.7559830374380682</v>
      </c>
      <c r="BX38" s="38">
        <f t="shared" si="47"/>
        <v>0.7556095247412908</v>
      </c>
      <c r="BY38" s="38">
        <f t="shared" si="47"/>
        <v>0.7552555278118984</v>
      </c>
      <c r="BZ38" s="38">
        <f t="shared" si="47"/>
        <v>0.7549204562431736</v>
      </c>
      <c r="CA38" s="38">
        <f t="shared" si="47"/>
        <v>0.7546036881011543</v>
      </c>
      <c r="CB38" s="38">
        <f t="shared" si="47"/>
        <v>0.754304576642424</v>
      </c>
      <c r="CC38" s="38">
        <f t="shared" si="47"/>
        <v>0.7540224566471224</v>
      </c>
      <c r="CD38" s="38">
        <f t="shared" si="47"/>
        <v>0.7537566503182382</v>
      </c>
      <c r="CE38" s="38">
        <f t="shared" si="47"/>
        <v>0.7535064727129167</v>
      </c>
      <c r="CF38" s="38">
        <f t="shared" si="47"/>
        <v>0.7532712366848642</v>
      </c>
      <c r="CG38" s="38">
        <f t="shared" si="47"/>
        <v>0.7530502573287817</v>
      </c>
      <c r="CH38" s="38">
        <f t="shared" si="47"/>
        <v>0.7528207687272276</v>
      </c>
      <c r="CI38" s="38">
        <f t="shared" si="47"/>
        <v>0.752608565263955</v>
      </c>
      <c r="CJ38" s="38">
        <f t="shared" si="47"/>
        <v>0.7524123422128384</v>
      </c>
      <c r="CK38" s="38">
        <f t="shared" si="47"/>
        <v>0.7522308937378669</v>
      </c>
      <c r="CL38" s="38">
        <f t="shared" si="47"/>
        <v>0.7520631053391533</v>
      </c>
      <c r="CM38" s="38">
        <f t="shared" si="47"/>
        <v>0.7519079468844525</v>
      </c>
      <c r="CN38" s="38">
        <f t="shared" si="47"/>
        <v>0.7517644661795895</v>
      </c>
      <c r="CO38" s="38">
        <f t="shared" si="47"/>
        <v>0.75163178303508</v>
      </c>
      <c r="CP38" s="38">
        <f t="shared" si="47"/>
        <v>0.7515090837897559</v>
      </c>
      <c r="CQ38" s="38">
        <f t="shared" si="47"/>
        <v>0.7513956162554363</v>
      </c>
      <c r="CR38" s="38">
        <f t="shared" si="47"/>
        <v>0.7512906850496185</v>
      </c>
      <c r="CS38" s="38">
        <f t="shared" si="47"/>
        <v>0.7511936472858487</v>
      </c>
      <c r="CT38" s="38">
        <f t="shared" si="47"/>
        <v>0.7511039085938833</v>
      </c>
      <c r="CU38" s="38">
        <f t="shared" si="47"/>
        <v>0.7510209194439973</v>
      </c>
      <c r="CV38" s="38">
        <f t="shared" si="47"/>
        <v>0.7509441717518445</v>
      </c>
      <c r="CW38" s="38">
        <f t="shared" si="47"/>
        <v>0.7508731957421577</v>
      </c>
      <c r="CX38" s="38">
        <f t="shared" si="47"/>
        <v>0.7508075570513012</v>
      </c>
      <c r="CY38" s="38">
        <f t="shared" si="47"/>
        <v>0.7507468540502635</v>
      </c>
      <c r="CZ38" s="38">
        <f t="shared" si="47"/>
        <v>0.7506907153711337</v>
      </c>
      <c r="DA38" s="38">
        <f t="shared" si="47"/>
        <v>0.7506387976214354</v>
      </c>
      <c r="DB38" s="38">
        <f t="shared" si="47"/>
        <v>0.7505907832719095</v>
      </c>
      <c r="DC38" s="38">
        <f t="shared" si="47"/>
        <v>0.7505463787044722</v>
      </c>
      <c r="DD38" s="38">
        <f t="shared" si="47"/>
        <v>0.7505053124080966</v>
      </c>
      <c r="DE38" s="38">
        <f t="shared" si="47"/>
        <v>0.7504673333113251</v>
      </c>
      <c r="DF38" s="38">
        <f t="shared" si="47"/>
        <v>0.7504322092409923</v>
      </c>
      <c r="DG38" s="38">
        <f t="shared" si="47"/>
        <v>0.7503997254975403</v>
      </c>
      <c r="DH38" s="38">
        <f t="shared" si="47"/>
        <v>0.7503696835380556</v>
      </c>
      <c r="DI38" s="38">
        <f t="shared" si="47"/>
        <v>0.7503418997588351</v>
      </c>
      <c r="DJ38" s="38">
        <f t="shared" si="47"/>
        <v>0.7503162043699221</v>
      </c>
      <c r="DK38" s="38">
        <f t="shared" si="47"/>
        <v>0.7502924403546266</v>
      </c>
      <c r="DL38" s="38">
        <f t="shared" si="47"/>
        <v>0.7502704625075896</v>
      </c>
      <c r="DM38" s="38">
        <f t="shared" si="47"/>
        <v>0.7502501365454337</v>
      </c>
      <c r="DN38" s="38">
        <f t="shared" si="47"/>
        <v>0.7502313382845023</v>
      </c>
      <c r="DO38" s="38">
        <f t="shared" si="47"/>
        <v>0.7502139528806104</v>
      </c>
      <c r="DP38" s="38">
        <f t="shared" si="47"/>
        <v>0.7501978741261128</v>
      </c>
      <c r="DQ38" s="38">
        <f t="shared" si="47"/>
        <v>0.7501830037999564</v>
      </c>
      <c r="DR38" s="38">
        <f t="shared" si="47"/>
        <v>0.7501692510667106</v>
      </c>
      <c r="DS38" s="38">
        <f t="shared" si="47"/>
        <v>0.7501565319208775</v>
      </c>
      <c r="DT38" s="38">
        <f t="shared" si="47"/>
        <v>0.7501447686730592</v>
      </c>
      <c r="DU38" s="38">
        <f t="shared" si="47"/>
        <v>0.7501338894748247</v>
      </c>
      <c r="DV38" s="38">
        <f t="shared" si="47"/>
        <v>0.7501238278793535</v>
      </c>
      <c r="DW38" s="38">
        <f t="shared" si="47"/>
        <v>0.7501145224351594</v>
      </c>
      <c r="DX38" s="38">
        <f t="shared" si="47"/>
        <v>0.7501059163103969</v>
      </c>
      <c r="DY38" s="38">
        <f t="shared" si="47"/>
        <v>0.7500979569454459</v>
      </c>
      <c r="DZ38" s="38">
        <f t="shared" si="47"/>
        <v>0.7500905957316432</v>
      </c>
      <c r="EA38" s="38">
        <f t="shared" si="47"/>
        <v>0.7500837877141872</v>
      </c>
      <c r="EB38" s="38">
        <f t="shared" si="47"/>
        <v>0.7500774913173996</v>
      </c>
      <c r="EC38" s="38">
        <f aca="true" t="shared" si="48" ref="EC38:GN38">0.75*(EC36*0.65+EC37)/EC37</f>
        <v>0.750071668090656</v>
      </c>
      <c r="ED38" s="38">
        <f t="shared" si="48"/>
        <v>0.7500662824734281</v>
      </c>
      <c r="EE38" s="38">
        <f t="shared" si="48"/>
        <v>0.7500613015780027</v>
      </c>
      <c r="EF38" s="38">
        <f t="shared" si="48"/>
        <v>0.7500566949885414</v>
      </c>
      <c r="EG38" s="38">
        <f t="shared" si="48"/>
        <v>0.7500524345752547</v>
      </c>
      <c r="EH38" s="38">
        <f t="shared" si="48"/>
        <v>0.7500484943225503</v>
      </c>
      <c r="EI38" s="38">
        <f t="shared" si="48"/>
        <v>0.750044850170105</v>
      </c>
      <c r="EJ38" s="38">
        <f t="shared" si="48"/>
        <v>0.7500414798658883</v>
      </c>
      <c r="EK38" s="38">
        <f t="shared" si="48"/>
        <v>0.7500383628302366</v>
      </c>
      <c r="EL38" s="38">
        <f t="shared" si="48"/>
        <v>0.750035480030148</v>
      </c>
      <c r="EM38" s="38">
        <f t="shared" si="48"/>
        <v>0.7500328138630287</v>
      </c>
      <c r="EN38" s="38">
        <f t="shared" si="48"/>
        <v>0.7500303480491787</v>
      </c>
      <c r="EO38" s="38">
        <f t="shared" si="48"/>
        <v>0.7500280675323615</v>
      </c>
      <c r="EP38" s="38">
        <f t="shared" si="48"/>
        <v>0.7500259583878482</v>
      </c>
      <c r="EQ38" s="38">
        <f t="shared" si="48"/>
        <v>0.7500240077373744</v>
      </c>
      <c r="ER38" s="38">
        <f t="shared" si="48"/>
        <v>0.75002220367049</v>
      </c>
      <c r="ES38" s="38">
        <f t="shared" si="48"/>
        <v>0.750020535171821</v>
      </c>
      <c r="ET38" s="38">
        <f t="shared" si="48"/>
        <v>0.7500189920537996</v>
      </c>
      <c r="EU38" s="38">
        <f t="shared" si="48"/>
        <v>0.7500175648944499</v>
      </c>
      <c r="EV38" s="38">
        <f t="shared" si="48"/>
        <v>0.7500162449798501</v>
      </c>
      <c r="EW38" s="38">
        <f t="shared" si="48"/>
        <v>0.7500150242509204</v>
      </c>
      <c r="EX38" s="38">
        <f t="shared" si="48"/>
        <v>0.750013895254209</v>
      </c>
      <c r="EY38" s="38">
        <f t="shared" si="48"/>
        <v>0.7500128510963785</v>
      </c>
      <c r="EZ38" s="38">
        <f t="shared" si="48"/>
        <v>0.750011885402111</v>
      </c>
      <c r="FA38" s="38">
        <f t="shared" si="48"/>
        <v>0.75001099227518</v>
      </c>
      <c r="FB38" s="38">
        <f t="shared" si="48"/>
        <v>0.7500101662624451</v>
      </c>
      <c r="FC38" s="38">
        <f t="shared" si="48"/>
        <v>0.7500094023205546</v>
      </c>
      <c r="FD38" s="38">
        <f t="shared" si="48"/>
        <v>0.7500086957851495</v>
      </c>
      <c r="FE38" s="38">
        <f t="shared" si="48"/>
        <v>0.7500080423423832</v>
      </c>
      <c r="FF38" s="38">
        <f t="shared" si="48"/>
        <v>0.75000743800258</v>
      </c>
      <c r="FG38" s="38">
        <f t="shared" si="48"/>
        <v>0.7500068790758744</v>
      </c>
      <c r="FH38" s="38">
        <f t="shared" si="48"/>
        <v>0.7500063621496809</v>
      </c>
      <c r="FI38" s="38">
        <f t="shared" si="48"/>
        <v>0.7500058840678572</v>
      </c>
      <c r="FJ38" s="38">
        <f t="shared" si="48"/>
        <v>0.7500054419114326</v>
      </c>
      <c r="FK38" s="38">
        <f t="shared" si="48"/>
        <v>0.7500050329807851</v>
      </c>
      <c r="FL38" s="38">
        <f t="shared" si="48"/>
        <v>0.7500046547791586</v>
      </c>
      <c r="FM38" s="38">
        <f t="shared" si="48"/>
        <v>0.750004304997417</v>
      </c>
      <c r="FN38" s="38">
        <f t="shared" si="48"/>
        <v>0.7500039814999466</v>
      </c>
      <c r="FO38" s="38">
        <f t="shared" si="48"/>
        <v>0.7500036823116146</v>
      </c>
      <c r="FP38" s="38">
        <f t="shared" si="48"/>
        <v>0.7500034056057117</v>
      </c>
      <c r="FQ38" s="38">
        <f t="shared" si="48"/>
        <v>0.7500031496927965</v>
      </c>
      <c r="FR38" s="38">
        <f t="shared" si="48"/>
        <v>0.7500029130103819</v>
      </c>
      <c r="FS38" s="38">
        <f t="shared" si="48"/>
        <v>0.7500026941133939</v>
      </c>
      <c r="FT38" s="38">
        <f t="shared" si="48"/>
        <v>0.7500024916653493</v>
      </c>
      <c r="FU38" s="38">
        <f t="shared" si="48"/>
        <v>0.750002304430195</v>
      </c>
      <c r="FV38" s="38">
        <f t="shared" si="48"/>
        <v>0.7500021312647613</v>
      </c>
      <c r="FW38" s="38">
        <f t="shared" si="48"/>
        <v>0.7500019711117819</v>
      </c>
      <c r="FX38" s="38">
        <f t="shared" si="48"/>
        <v>0.7500018229934392</v>
      </c>
      <c r="FY38" s="38">
        <f t="shared" si="48"/>
        <v>0.7500016860053934</v>
      </c>
      <c r="FZ38" s="38">
        <f t="shared" si="48"/>
        <v>0.7500015593112614</v>
      </c>
      <c r="GA38" s="38">
        <f t="shared" si="48"/>
        <v>0.7500014421375101</v>
      </c>
      <c r="GB38" s="38">
        <f t="shared" si="48"/>
        <v>0.7500013337687331</v>
      </c>
      <c r="GC38" s="38">
        <f t="shared" si="48"/>
        <v>0.7500012335432837</v>
      </c>
      <c r="GD38" s="38">
        <f t="shared" si="48"/>
        <v>0.7500011408492343</v>
      </c>
      <c r="GE38" s="38">
        <f t="shared" si="48"/>
        <v>0.75000105512064</v>
      </c>
      <c r="GF38" s="38">
        <f t="shared" si="48"/>
        <v>0.7500009758340846</v>
      </c>
      <c r="GG38" s="38">
        <f t="shared" si="48"/>
        <v>0.7500009025054833</v>
      </c>
      <c r="GH38" s="38">
        <f t="shared" si="48"/>
        <v>0.7500008346871279</v>
      </c>
      <c r="GI38" s="38">
        <f t="shared" si="48"/>
        <v>0.7500007719649529</v>
      </c>
      <c r="GJ38" s="38">
        <f t="shared" si="48"/>
        <v>0.750000713956008</v>
      </c>
      <c r="GK38" s="38">
        <f t="shared" si="48"/>
        <v>0.7500006603061192</v>
      </c>
      <c r="GL38" s="38">
        <f t="shared" si="48"/>
        <v>0.7500006106877274</v>
      </c>
      <c r="GM38" s="38">
        <f t="shared" si="48"/>
        <v>0.750000564797887</v>
      </c>
      <c r="GN38" s="38">
        <f t="shared" si="48"/>
        <v>0.7500005223564177</v>
      </c>
      <c r="GO38" s="38">
        <f aca="true" t="shared" si="49" ref="GO38:HT38">0.75*(GO36*0.65+GO37)/GO37</f>
        <v>0.7500004831041931</v>
      </c>
      <c r="GP38" s="38">
        <f t="shared" si="49"/>
        <v>0.750000446801559</v>
      </c>
      <c r="GQ38" s="38">
        <f t="shared" si="49"/>
        <v>0.7500004132268694</v>
      </c>
      <c r="GR38" s="38">
        <f t="shared" si="49"/>
        <v>0.7500003821751341</v>
      </c>
      <c r="GS38" s="38">
        <f t="shared" si="49"/>
        <v>0.7500003534567671</v>
      </c>
      <c r="GT38" s="38">
        <f t="shared" si="49"/>
        <v>0.7500003268964283</v>
      </c>
      <c r="GU38" s="38">
        <f t="shared" si="49"/>
        <v>0.7500003023319535</v>
      </c>
      <c r="GV38" s="38">
        <f t="shared" si="49"/>
        <v>0.7500002796133647</v>
      </c>
      <c r="GW38" s="38">
        <f t="shared" si="49"/>
        <v>0.7500002586019534</v>
      </c>
      <c r="GX38" s="38">
        <f t="shared" si="49"/>
        <v>0.7500002391694348</v>
      </c>
      <c r="GY38" s="38">
        <f t="shared" si="49"/>
        <v>0.7500002211971633</v>
      </c>
      <c r="GZ38" s="38">
        <f t="shared" si="49"/>
        <v>0.7500002045754096</v>
      </c>
      <c r="HA38" s="38">
        <f t="shared" si="49"/>
        <v>0.7500001892026897</v>
      </c>
      <c r="HB38" s="38">
        <f t="shared" si="49"/>
        <v>0.7500001749851456</v>
      </c>
      <c r="HC38" s="38">
        <f t="shared" si="49"/>
        <v>0.7500001618359718</v>
      </c>
      <c r="HD38" s="38">
        <f t="shared" si="49"/>
        <v>0.7500001496748865</v>
      </c>
      <c r="HE38" s="38">
        <f t="shared" si="49"/>
        <v>0.7500001384276401</v>
      </c>
      <c r="HF38" s="38">
        <f t="shared" si="49"/>
        <v>0.7500001280255624</v>
      </c>
      <c r="HG38" s="38">
        <f t="shared" si="49"/>
        <v>0.7500001184051439</v>
      </c>
      <c r="HH38" s="38">
        <f t="shared" si="49"/>
        <v>0.7500001095076472</v>
      </c>
      <c r="HI38" s="38">
        <f t="shared" si="49"/>
        <v>0.7500001012787485</v>
      </c>
      <c r="HJ38" s="38">
        <f t="shared" si="49"/>
        <v>0.7500000936682063</v>
      </c>
      <c r="HK38" s="38">
        <f t="shared" si="49"/>
        <v>0.7500000866295549</v>
      </c>
      <c r="HL38" s="38">
        <f t="shared" si="49"/>
        <v>0.7500000801198193</v>
      </c>
      <c r="HM38" s="38">
        <f t="shared" si="49"/>
        <v>0.7500000740992546</v>
      </c>
      <c r="HN38" s="38">
        <f t="shared" si="49"/>
        <v>0.7500000685311023</v>
      </c>
      <c r="HO38" s="38">
        <f t="shared" si="49"/>
        <v>0.7500000633813663</v>
      </c>
      <c r="HP38" s="38">
        <f t="shared" si="49"/>
        <v>0.7500000586186045</v>
      </c>
      <c r="HQ38" s="38">
        <f t="shared" si="49"/>
        <v>0.750000054213738</v>
      </c>
      <c r="HR38" s="38">
        <f t="shared" si="49"/>
        <v>0.7500000501398734</v>
      </c>
      <c r="HS38" s="38">
        <f t="shared" si="49"/>
        <v>0.7500000463721371</v>
      </c>
      <c r="HT38" s="38">
        <f t="shared" si="49"/>
        <v>0.7500000428875255</v>
      </c>
    </row>
    <row r="39" spans="1:228" ht="15.75">
      <c r="A39" s="25"/>
      <c r="B39" s="26" t="s">
        <v>10</v>
      </c>
      <c r="C39" s="31">
        <f>0.055+0.035*C38</f>
        <v>0.08627614910556065</v>
      </c>
      <c r="D39" s="31">
        <f>0.055+0.035*D38</f>
        <v>0.08537960496124447</v>
      </c>
      <c r="E39" s="31">
        <f aca="true" t="shared" si="50" ref="E39:BP39">0.055+0.035*E38</f>
        <v>0.08512520649682513</v>
      </c>
      <c r="F39" s="31">
        <f t="shared" si="50"/>
        <v>0.08489529732698424</v>
      </c>
      <c r="G39" s="31">
        <f t="shared" si="50"/>
        <v>0.08474789150893645</v>
      </c>
      <c r="H39" s="31">
        <f t="shared" si="50"/>
        <v>0.08420296589992467</v>
      </c>
      <c r="I39" s="31">
        <f t="shared" si="50"/>
        <v>0.08367641420024133</v>
      </c>
      <c r="J39" s="31">
        <f t="shared" si="50"/>
        <v>0.08316578804162914</v>
      </c>
      <c r="K39" s="32">
        <f t="shared" si="50"/>
        <v>0.08313830347635881</v>
      </c>
      <c r="L39" s="41">
        <f t="shared" si="50"/>
        <v>0.08311188456987414</v>
      </c>
      <c r="M39" s="41">
        <f t="shared" si="50"/>
        <v>0.08308544339518803</v>
      </c>
      <c r="N39" s="41">
        <f t="shared" si="50"/>
        <v>0.08305896628813704</v>
      </c>
      <c r="O39" s="41">
        <f t="shared" si="50"/>
        <v>0.08303243957554884</v>
      </c>
      <c r="P39" s="41">
        <f t="shared" si="50"/>
        <v>0.08300584962734134</v>
      </c>
      <c r="Q39" s="41">
        <f t="shared" si="50"/>
        <v>0.0829791829159617</v>
      </c>
      <c r="R39" s="41">
        <f t="shared" si="50"/>
        <v>0.08295242608362602</v>
      </c>
      <c r="S39" s="41">
        <f t="shared" si="50"/>
        <v>0.08292556601778017</v>
      </c>
      <c r="T39" s="41">
        <f t="shared" si="50"/>
        <v>0.08289858993514433</v>
      </c>
      <c r="U39" s="41">
        <f t="shared" si="50"/>
        <v>0.08287148547462667</v>
      </c>
      <c r="V39" s="41">
        <f t="shared" si="50"/>
        <v>0.08284424079929119</v>
      </c>
      <c r="W39" s="41">
        <f t="shared" si="50"/>
        <v>0.08281684470744001</v>
      </c>
      <c r="X39" s="41">
        <f t="shared" si="50"/>
        <v>0.08278928675271817</v>
      </c>
      <c r="Y39" s="41">
        <f t="shared" si="50"/>
        <v>0.08276155737296827</v>
      </c>
      <c r="Z39" s="41">
        <f t="shared" si="50"/>
        <v>0.0827336480273514</v>
      </c>
      <c r="AA39" s="41">
        <f t="shared" si="50"/>
        <v>0.08270555134100968</v>
      </c>
      <c r="AB39" s="41">
        <f t="shared" si="50"/>
        <v>0.0826772612562747</v>
      </c>
      <c r="AC39" s="41">
        <f t="shared" si="50"/>
        <v>0.08264877318912846</v>
      </c>
      <c r="AD39" s="41">
        <f t="shared" si="50"/>
        <v>0.08262008418930092</v>
      </c>
      <c r="AE39" s="41">
        <f t="shared" si="50"/>
        <v>0.082591193102048</v>
      </c>
      <c r="AF39" s="41">
        <f t="shared" si="50"/>
        <v>0.08256210072930266</v>
      </c>
      <c r="AG39" s="41">
        <f t="shared" si="50"/>
        <v>0.08253280998753944</v>
      </c>
      <c r="AH39" s="41">
        <f t="shared" si="50"/>
        <v>0.08250332605935137</v>
      </c>
      <c r="AI39" s="41">
        <f t="shared" si="50"/>
        <v>0.08247365653542132</v>
      </c>
      <c r="AJ39" s="41">
        <f t="shared" si="50"/>
        <v>0.08244381154329503</v>
      </c>
      <c r="AK39" s="41">
        <f t="shared" si="50"/>
        <v>0.08241380385914565</v>
      </c>
      <c r="AL39" s="41">
        <f t="shared" si="50"/>
        <v>0.08238364899858078</v>
      </c>
      <c r="AM39" s="41">
        <f t="shared" si="50"/>
        <v>0.08235336528249892</v>
      </c>
      <c r="AN39" s="41">
        <f t="shared" si="50"/>
        <v>0.0823229738740739</v>
      </c>
      <c r="AO39" s="41">
        <f t="shared" si="50"/>
        <v>0.08229249878314542</v>
      </c>
      <c r="AP39" s="41">
        <f t="shared" si="50"/>
        <v>0.08226196683463777</v>
      </c>
      <c r="AQ39" s="41">
        <f t="shared" si="50"/>
        <v>0.08223140759812245</v>
      </c>
      <c r="AR39" s="41">
        <f t="shared" si="50"/>
        <v>0.08220085327628601</v>
      </c>
      <c r="AS39" s="41">
        <f t="shared" si="50"/>
        <v>0.08217033855085885</v>
      </c>
      <c r="AT39" s="41">
        <f t="shared" si="50"/>
        <v>0.08213990038548724</v>
      </c>
      <c r="AU39" s="41">
        <f t="shared" si="50"/>
        <v>0.08210957778607209</v>
      </c>
      <c r="AV39" s="41">
        <f t="shared" si="50"/>
        <v>0.08207941152022002</v>
      </c>
      <c r="AW39" s="41">
        <f t="shared" si="50"/>
        <v>0.0820494437986208</v>
      </c>
      <c r="AX39" s="41">
        <f t="shared" si="50"/>
        <v>0.08201971792233342</v>
      </c>
      <c r="AY39" s="41">
        <f t="shared" si="50"/>
        <v>0.08199027790108568</v>
      </c>
      <c r="AZ39" s="41">
        <f t="shared" si="50"/>
        <v>0.08196116804871537</v>
      </c>
      <c r="BA39" s="41">
        <f t="shared" si="50"/>
        <v>0.0819324325627592</v>
      </c>
      <c r="BB39" s="41">
        <f t="shared" si="50"/>
        <v>0.08190411509588079</v>
      </c>
      <c r="BC39" s="41">
        <f t="shared" si="50"/>
        <v>0.08187625832728454</v>
      </c>
      <c r="BD39" s="41">
        <f t="shared" si="50"/>
        <v>0.08184890354246</v>
      </c>
      <c r="BE39" s="41">
        <f t="shared" si="50"/>
        <v>0.0818220902295248</v>
      </c>
      <c r="BF39" s="41">
        <f t="shared" si="50"/>
        <v>0.081795855700081</v>
      </c>
      <c r="BG39" s="41">
        <f t="shared" si="50"/>
        <v>0.08177023474188191</v>
      </c>
      <c r="BH39" s="41">
        <f t="shared" si="50"/>
        <v>0.08174525930974856</v>
      </c>
      <c r="BI39" s="41">
        <f t="shared" si="50"/>
        <v>0.08172095826011277</v>
      </c>
      <c r="BJ39" s="41">
        <f t="shared" si="50"/>
        <v>0.08169735713334723</v>
      </c>
      <c r="BK39" s="41">
        <f t="shared" si="50"/>
        <v>0.08167447798672117</v>
      </c>
      <c r="BL39" s="41">
        <f t="shared" si="50"/>
        <v>0.08165233927945355</v>
      </c>
      <c r="BM39" s="41">
        <f t="shared" si="50"/>
        <v>0.08163095580997884</v>
      </c>
      <c r="BN39" s="41">
        <f t="shared" si="50"/>
        <v>0.08161033870424718</v>
      </c>
      <c r="BO39" s="41">
        <f t="shared" si="50"/>
        <v>0.08159049545269814</v>
      </c>
      <c r="BP39" s="41">
        <f t="shared" si="50"/>
        <v>0.08157142999251439</v>
      </c>
      <c r="BQ39" s="41">
        <f aca="true" t="shared" si="51" ref="BQ39:EB39">0.055+0.035*BQ38</f>
        <v>0.08155314283090526</v>
      </c>
      <c r="BR39" s="41">
        <f t="shared" si="51"/>
        <v>0.08153563120451107</v>
      </c>
      <c r="BS39" s="41">
        <f t="shared" si="51"/>
        <v>0.0815188892695613</v>
      </c>
      <c r="BT39" s="41">
        <f t="shared" si="51"/>
        <v>0.08150290831716246</v>
      </c>
      <c r="BU39" s="41">
        <f t="shared" si="51"/>
        <v>0.08148767700802406</v>
      </c>
      <c r="BV39" s="41">
        <f t="shared" si="51"/>
        <v>0.08147318162103248</v>
      </c>
      <c r="BW39" s="41">
        <f t="shared" si="51"/>
        <v>0.08145940631033238</v>
      </c>
      <c r="BX39" s="41">
        <f t="shared" si="51"/>
        <v>0.08144633336594519</v>
      </c>
      <c r="BY39" s="41">
        <f t="shared" si="51"/>
        <v>0.08143394347341645</v>
      </c>
      <c r="BZ39" s="41">
        <f t="shared" si="51"/>
        <v>0.08142221596851108</v>
      </c>
      <c r="CA39" s="41">
        <f t="shared" si="51"/>
        <v>0.0814111290835404</v>
      </c>
      <c r="CB39" s="41">
        <f t="shared" si="51"/>
        <v>0.08140066018248485</v>
      </c>
      <c r="CC39" s="41">
        <f t="shared" si="51"/>
        <v>0.08139078598264929</v>
      </c>
      <c r="CD39" s="41">
        <f t="shared" si="51"/>
        <v>0.08138148276113834</v>
      </c>
      <c r="CE39" s="41">
        <f t="shared" si="51"/>
        <v>0.08137272654495209</v>
      </c>
      <c r="CF39" s="41">
        <f t="shared" si="51"/>
        <v>0.08136449328397025</v>
      </c>
      <c r="CG39" s="41">
        <f t="shared" si="51"/>
        <v>0.08135675900650736</v>
      </c>
      <c r="CH39" s="41">
        <f t="shared" si="51"/>
        <v>0.08134872690545297</v>
      </c>
      <c r="CI39" s="41">
        <f t="shared" si="51"/>
        <v>0.08134129978423843</v>
      </c>
      <c r="CJ39" s="41">
        <f t="shared" si="51"/>
        <v>0.08133443197744934</v>
      </c>
      <c r="CK39" s="41">
        <f t="shared" si="51"/>
        <v>0.08132808128082535</v>
      </c>
      <c r="CL39" s="41">
        <f t="shared" si="51"/>
        <v>0.08132220868687037</v>
      </c>
      <c r="CM39" s="41">
        <f t="shared" si="51"/>
        <v>0.08131677814095584</v>
      </c>
      <c r="CN39" s="41">
        <f t="shared" si="51"/>
        <v>0.08131175631628564</v>
      </c>
      <c r="CO39" s="41">
        <f t="shared" si="51"/>
        <v>0.0813071124062278</v>
      </c>
      <c r="CP39" s="41">
        <f t="shared" si="51"/>
        <v>0.08130281793264146</v>
      </c>
      <c r="CQ39" s="41">
        <f t="shared" si="51"/>
        <v>0.08129884656894026</v>
      </c>
      <c r="CR39" s="41">
        <f t="shared" si="51"/>
        <v>0.08129517397673665</v>
      </c>
      <c r="CS39" s="41">
        <f t="shared" si="51"/>
        <v>0.0812917776550047</v>
      </c>
      <c r="CT39" s="41">
        <f t="shared" si="51"/>
        <v>0.08128863680078592</v>
      </c>
      <c r="CU39" s="41">
        <f t="shared" si="51"/>
        <v>0.08128573218053992</v>
      </c>
      <c r="CV39" s="41">
        <f t="shared" si="51"/>
        <v>0.08128304601131456</v>
      </c>
      <c r="CW39" s="41">
        <f t="shared" si="51"/>
        <v>0.08128056185097553</v>
      </c>
      <c r="CX39" s="41">
        <f t="shared" si="51"/>
        <v>0.08127826449679554</v>
      </c>
      <c r="CY39" s="41">
        <f t="shared" si="51"/>
        <v>0.08127613989175922</v>
      </c>
      <c r="CZ39" s="41">
        <f t="shared" si="51"/>
        <v>0.08127417503798968</v>
      </c>
      <c r="DA39" s="41">
        <f t="shared" si="51"/>
        <v>0.08127235791675025</v>
      </c>
      <c r="DB39" s="41">
        <f t="shared" si="51"/>
        <v>0.08127067741451684</v>
      </c>
      <c r="DC39" s="41">
        <f t="shared" si="51"/>
        <v>0.08126912325465653</v>
      </c>
      <c r="DD39" s="41">
        <f t="shared" si="51"/>
        <v>0.08126768593428338</v>
      </c>
      <c r="DE39" s="41">
        <f t="shared" si="51"/>
        <v>0.08126635666589638</v>
      </c>
      <c r="DF39" s="41">
        <f t="shared" si="51"/>
        <v>0.08126512732343473</v>
      </c>
      <c r="DG39" s="41">
        <f t="shared" si="51"/>
        <v>0.08126399039241392</v>
      </c>
      <c r="DH39" s="41">
        <f t="shared" si="51"/>
        <v>0.08126293892383195</v>
      </c>
      <c r="DI39" s="41">
        <f t="shared" si="51"/>
        <v>0.08126196649155923</v>
      </c>
      <c r="DJ39" s="41">
        <f t="shared" si="51"/>
        <v>0.08126106715294727</v>
      </c>
      <c r="DK39" s="41">
        <f t="shared" si="51"/>
        <v>0.08126023541241194</v>
      </c>
      <c r="DL39" s="41">
        <f t="shared" si="51"/>
        <v>0.08125946618776564</v>
      </c>
      <c r="DM39" s="41">
        <f t="shared" si="51"/>
        <v>0.08125875477909018</v>
      </c>
      <c r="DN39" s="41">
        <f t="shared" si="51"/>
        <v>0.08125809683995758</v>
      </c>
      <c r="DO39" s="41">
        <f t="shared" si="51"/>
        <v>0.08125748835082136</v>
      </c>
      <c r="DP39" s="41">
        <f t="shared" si="51"/>
        <v>0.08125692559441396</v>
      </c>
      <c r="DQ39" s="41">
        <f t="shared" si="51"/>
        <v>0.08125640513299848</v>
      </c>
      <c r="DR39" s="41">
        <f t="shared" si="51"/>
        <v>0.08125592378733487</v>
      </c>
      <c r="DS39" s="41">
        <f t="shared" si="51"/>
        <v>0.08125547861723072</v>
      </c>
      <c r="DT39" s="41">
        <f t="shared" si="51"/>
        <v>0.08125506690355708</v>
      </c>
      <c r="DU39" s="41">
        <f t="shared" si="51"/>
        <v>0.08125468613161888</v>
      </c>
      <c r="DV39" s="41">
        <f t="shared" si="51"/>
        <v>0.08125433397577737</v>
      </c>
      <c r="DW39" s="41">
        <f t="shared" si="51"/>
        <v>0.08125400828523058</v>
      </c>
      <c r="DX39" s="41">
        <f t="shared" si="51"/>
        <v>0.08125370707086389</v>
      </c>
      <c r="DY39" s="41">
        <f t="shared" si="51"/>
        <v>0.08125342849309061</v>
      </c>
      <c r="DZ39" s="41">
        <f t="shared" si="51"/>
        <v>0.08125317085060751</v>
      </c>
      <c r="EA39" s="41">
        <f t="shared" si="51"/>
        <v>0.08125293256999655</v>
      </c>
      <c r="EB39" s="41">
        <f t="shared" si="51"/>
        <v>0.081252712196109</v>
      </c>
      <c r="EC39" s="41">
        <f aca="true" t="shared" si="52" ref="EC39:GN39">0.055+0.035*EC38</f>
        <v>0.08125250838317297</v>
      </c>
      <c r="ED39" s="41">
        <f t="shared" si="52"/>
        <v>0.08125231988656999</v>
      </c>
      <c r="EE39" s="41">
        <f t="shared" si="52"/>
        <v>0.0812521455552301</v>
      </c>
      <c r="EF39" s="41">
        <f t="shared" si="52"/>
        <v>0.08125198432459896</v>
      </c>
      <c r="EG39" s="41">
        <f t="shared" si="52"/>
        <v>0.08125183521013392</v>
      </c>
      <c r="EH39" s="41">
        <f t="shared" si="52"/>
        <v>0.08125169730128926</v>
      </c>
      <c r="EI39" s="41">
        <f t="shared" si="52"/>
        <v>0.08125156975595368</v>
      </c>
      <c r="EJ39" s="41">
        <f t="shared" si="52"/>
        <v>0.0812514517953061</v>
      </c>
      <c r="EK39" s="41">
        <f t="shared" si="52"/>
        <v>0.08125134269905829</v>
      </c>
      <c r="EL39" s="41">
        <f t="shared" si="52"/>
        <v>0.08125124180105518</v>
      </c>
      <c r="EM39" s="41">
        <f t="shared" si="52"/>
        <v>0.08125114848520601</v>
      </c>
      <c r="EN39" s="41">
        <f t="shared" si="52"/>
        <v>0.08125106218172126</v>
      </c>
      <c r="EO39" s="41">
        <f t="shared" si="52"/>
        <v>0.08125098236363265</v>
      </c>
      <c r="EP39" s="41">
        <f t="shared" si="52"/>
        <v>0.0812509085435747</v>
      </c>
      <c r="EQ39" s="41">
        <f t="shared" si="52"/>
        <v>0.0812508402708081</v>
      </c>
      <c r="ER39" s="41">
        <f t="shared" si="52"/>
        <v>0.08125077712846715</v>
      </c>
      <c r="ES39" s="41">
        <f t="shared" si="52"/>
        <v>0.08125071873101374</v>
      </c>
      <c r="ET39" s="41">
        <f t="shared" si="52"/>
        <v>0.081250664721883</v>
      </c>
      <c r="EU39" s="41">
        <f t="shared" si="52"/>
        <v>0.08125061477130575</v>
      </c>
      <c r="EV39" s="41">
        <f t="shared" si="52"/>
        <v>0.08125056857429476</v>
      </c>
      <c r="EW39" s="41">
        <f t="shared" si="52"/>
        <v>0.08125052584878222</v>
      </c>
      <c r="EX39" s="41">
        <f t="shared" si="52"/>
        <v>0.08125048633389732</v>
      </c>
      <c r="EY39" s="41">
        <f t="shared" si="52"/>
        <v>0.08125044978837326</v>
      </c>
      <c r="EZ39" s="41">
        <f t="shared" si="52"/>
        <v>0.08125041598907388</v>
      </c>
      <c r="FA39" s="41">
        <f t="shared" si="52"/>
        <v>0.08125038472963131</v>
      </c>
      <c r="FB39" s="41">
        <f t="shared" si="52"/>
        <v>0.08125035581918558</v>
      </c>
      <c r="FC39" s="41">
        <f t="shared" si="52"/>
        <v>0.08125032908121942</v>
      </c>
      <c r="FD39" s="41">
        <f t="shared" si="52"/>
        <v>0.08125030435248023</v>
      </c>
      <c r="FE39" s="41">
        <f t="shared" si="52"/>
        <v>0.0812502814819834</v>
      </c>
      <c r="FF39" s="41">
        <f t="shared" si="52"/>
        <v>0.08125026033009031</v>
      </c>
      <c r="FG39" s="41">
        <f t="shared" si="52"/>
        <v>0.08125024076765561</v>
      </c>
      <c r="FH39" s="41">
        <f t="shared" si="52"/>
        <v>0.08125022267523883</v>
      </c>
      <c r="FI39" s="41">
        <f t="shared" si="52"/>
        <v>0.081250205942375</v>
      </c>
      <c r="FJ39" s="41">
        <f t="shared" si="52"/>
        <v>0.08125019046690014</v>
      </c>
      <c r="FK39" s="41">
        <f t="shared" si="52"/>
        <v>0.08125017615432747</v>
      </c>
      <c r="FL39" s="41">
        <f t="shared" si="52"/>
        <v>0.08125016291727055</v>
      </c>
      <c r="FM39" s="41">
        <f t="shared" si="52"/>
        <v>0.0812501506749096</v>
      </c>
      <c r="FN39" s="41">
        <f t="shared" si="52"/>
        <v>0.08125013935249814</v>
      </c>
      <c r="FO39" s="41">
        <f t="shared" si="52"/>
        <v>0.08125012888090652</v>
      </c>
      <c r="FP39" s="41">
        <f t="shared" si="52"/>
        <v>0.08125011919619991</v>
      </c>
      <c r="FQ39" s="41">
        <f t="shared" si="52"/>
        <v>0.08125011023924789</v>
      </c>
      <c r="FR39" s="41">
        <f t="shared" si="52"/>
        <v>0.08125010195536336</v>
      </c>
      <c r="FS39" s="41">
        <f t="shared" si="52"/>
        <v>0.08125009429396879</v>
      </c>
      <c r="FT39" s="41">
        <f t="shared" si="52"/>
        <v>0.08125008720828722</v>
      </c>
      <c r="FU39" s="41">
        <f t="shared" si="52"/>
        <v>0.08125008065505683</v>
      </c>
      <c r="FV39" s="41">
        <f t="shared" si="52"/>
        <v>0.08125007459426664</v>
      </c>
      <c r="FW39" s="41">
        <f t="shared" si="52"/>
        <v>0.08125006898891238</v>
      </c>
      <c r="FX39" s="41">
        <f t="shared" si="52"/>
        <v>0.08125006380477037</v>
      </c>
      <c r="FY39" s="41">
        <f t="shared" si="52"/>
        <v>0.08125005901018878</v>
      </c>
      <c r="FZ39" s="41">
        <f t="shared" si="52"/>
        <v>0.08125005457589415</v>
      </c>
      <c r="GA39" s="41">
        <f t="shared" si="52"/>
        <v>0.08125005047481286</v>
      </c>
      <c r="GB39" s="41">
        <f t="shared" si="52"/>
        <v>0.08125004668190566</v>
      </c>
      <c r="GC39" s="41">
        <f t="shared" si="52"/>
        <v>0.08125004317401494</v>
      </c>
      <c r="GD39" s="41">
        <f t="shared" si="52"/>
        <v>0.08125003992972321</v>
      </c>
      <c r="GE39" s="41">
        <f t="shared" si="52"/>
        <v>0.0812500369292224</v>
      </c>
      <c r="GF39" s="41">
        <f t="shared" si="52"/>
        <v>0.08125003415419296</v>
      </c>
      <c r="GG39" s="41">
        <f t="shared" si="52"/>
        <v>0.08125003158769192</v>
      </c>
      <c r="GH39" s="41">
        <f t="shared" si="52"/>
        <v>0.08125002921404947</v>
      </c>
      <c r="GI39" s="41">
        <f t="shared" si="52"/>
        <v>0.08125002701877335</v>
      </c>
      <c r="GJ39" s="41">
        <f t="shared" si="52"/>
        <v>0.08125002498846029</v>
      </c>
      <c r="GK39" s="41">
        <f t="shared" si="52"/>
        <v>0.08125002311071418</v>
      </c>
      <c r="GL39" s="41">
        <f t="shared" si="52"/>
        <v>0.08125002137407046</v>
      </c>
      <c r="GM39" s="41">
        <f t="shared" si="52"/>
        <v>0.08125001976792605</v>
      </c>
      <c r="GN39" s="41">
        <f t="shared" si="52"/>
        <v>0.08125001828247462</v>
      </c>
      <c r="GO39" s="41">
        <f aca="true" t="shared" si="53" ref="GO39:HT39">0.055+0.035*GO38</f>
        <v>0.08125001690864676</v>
      </c>
      <c r="GP39" s="41">
        <f t="shared" si="53"/>
        <v>0.08125001563805456</v>
      </c>
      <c r="GQ39" s="41">
        <f t="shared" si="53"/>
        <v>0.08125001446294043</v>
      </c>
      <c r="GR39" s="41">
        <f t="shared" si="53"/>
        <v>0.08125001337612969</v>
      </c>
      <c r="GS39" s="41">
        <f t="shared" si="53"/>
        <v>0.08125001237098685</v>
      </c>
      <c r="GT39" s="41">
        <f t="shared" si="53"/>
        <v>0.08125001144137499</v>
      </c>
      <c r="GU39" s="41">
        <f t="shared" si="53"/>
        <v>0.08125001058161838</v>
      </c>
      <c r="GV39" s="41">
        <f t="shared" si="53"/>
        <v>0.08125000978646776</v>
      </c>
      <c r="GW39" s="41">
        <f t="shared" si="53"/>
        <v>0.08125000905106837</v>
      </c>
      <c r="GX39" s="41">
        <f t="shared" si="53"/>
        <v>0.08125000837093022</v>
      </c>
      <c r="GY39" s="41">
        <f t="shared" si="53"/>
        <v>0.08125000774190072</v>
      </c>
      <c r="GZ39" s="41">
        <f t="shared" si="53"/>
        <v>0.08125000716013933</v>
      </c>
      <c r="HA39" s="41">
        <f t="shared" si="53"/>
        <v>0.08125000662209414</v>
      </c>
      <c r="HB39" s="41">
        <f t="shared" si="53"/>
        <v>0.0812500061244801</v>
      </c>
      <c r="HC39" s="41">
        <f t="shared" si="53"/>
        <v>0.08125000566425902</v>
      </c>
      <c r="HD39" s="41">
        <f t="shared" si="53"/>
        <v>0.08125000523862103</v>
      </c>
      <c r="HE39" s="41">
        <f t="shared" si="53"/>
        <v>0.0812500048449674</v>
      </c>
      <c r="HF39" s="41">
        <f t="shared" si="53"/>
        <v>0.08125000448089469</v>
      </c>
      <c r="HG39" s="41">
        <f t="shared" si="53"/>
        <v>0.08125000414418004</v>
      </c>
      <c r="HH39" s="41">
        <f t="shared" si="53"/>
        <v>0.08125000383276765</v>
      </c>
      <c r="HI39" s="41">
        <f t="shared" si="53"/>
        <v>0.0812500035447562</v>
      </c>
      <c r="HJ39" s="41">
        <f t="shared" si="53"/>
        <v>0.08125000327838722</v>
      </c>
      <c r="HK39" s="41">
        <f t="shared" si="53"/>
        <v>0.08125000303203442</v>
      </c>
      <c r="HL39" s="41">
        <f t="shared" si="53"/>
        <v>0.08125000280419367</v>
      </c>
      <c r="HM39" s="41">
        <f t="shared" si="53"/>
        <v>0.08125000259347391</v>
      </c>
      <c r="HN39" s="41">
        <f t="shared" si="53"/>
        <v>0.08125000239858858</v>
      </c>
      <c r="HO39" s="41">
        <f t="shared" si="53"/>
        <v>0.08125000221834783</v>
      </c>
      <c r="HP39" s="41">
        <f t="shared" si="53"/>
        <v>0.08125000205165116</v>
      </c>
      <c r="HQ39" s="41">
        <f t="shared" si="53"/>
        <v>0.08125000189748083</v>
      </c>
      <c r="HR39" s="41">
        <f t="shared" si="53"/>
        <v>0.08125000175489558</v>
      </c>
      <c r="HS39" s="41">
        <f t="shared" si="53"/>
        <v>0.0812500016230248</v>
      </c>
      <c r="HT39" s="41">
        <f t="shared" si="53"/>
        <v>0.0812500015010634</v>
      </c>
    </row>
    <row r="40" spans="1:228" ht="13.5" customHeight="1">
      <c r="A40" s="25"/>
      <c r="B40" s="26" t="s">
        <v>8</v>
      </c>
      <c r="C40" s="31">
        <f>C39*C37/(C36+C37)+(C36/(C36+C37))*0.059*0.65</f>
        <v>0.07537082074850693</v>
      </c>
      <c r="D40" s="31">
        <f aca="true" t="shared" si="54" ref="D40:BO40">D39*D37/(D36+D37)+(D36/(D36+D37))*0.059*0.65</f>
        <v>0.07621516894469511</v>
      </c>
      <c r="E40" s="31">
        <f t="shared" si="54"/>
        <v>0.0764679266684772</v>
      </c>
      <c r="F40" s="31">
        <f t="shared" si="54"/>
        <v>0.07670169540735158</v>
      </c>
      <c r="G40" s="31">
        <f t="shared" si="54"/>
        <v>0.07685432631728517</v>
      </c>
      <c r="H40" s="31">
        <f t="shared" si="54"/>
        <v>0.07743808491289778</v>
      </c>
      <c r="I40" s="31">
        <f t="shared" si="54"/>
        <v>0.07803317240998686</v>
      </c>
      <c r="J40" s="31">
        <f t="shared" si="54"/>
        <v>0.07864179986008138</v>
      </c>
      <c r="K40" s="32">
        <f t="shared" si="54"/>
        <v>0.07867548957719471</v>
      </c>
      <c r="L40" s="41">
        <f t="shared" si="54"/>
        <v>0.07870796528301881</v>
      </c>
      <c r="M40" s="41">
        <f t="shared" si="54"/>
        <v>0.07874055927772297</v>
      </c>
      <c r="N40" s="41">
        <f t="shared" si="54"/>
        <v>0.0787732890886109</v>
      </c>
      <c r="O40" s="41">
        <f t="shared" si="54"/>
        <v>0.07880617244891581</v>
      </c>
      <c r="P40" s="41">
        <f t="shared" si="54"/>
        <v>0.07883922723592518</v>
      </c>
      <c r="Q40" s="41">
        <f t="shared" si="54"/>
        <v>0.07887247139913099</v>
      </c>
      <c r="R40" s="41">
        <f t="shared" si="54"/>
        <v>0.0789059228776249</v>
      </c>
      <c r="S40" s="41">
        <f t="shared" si="54"/>
        <v>0.0789395995059834</v>
      </c>
      <c r="T40" s="41">
        <f t="shared" si="54"/>
        <v>0.07897351890793458</v>
      </c>
      <c r="U40" s="41">
        <f t="shared" si="54"/>
        <v>0.07900769837717113</v>
      </c>
      <c r="V40" s="41">
        <f t="shared" si="54"/>
        <v>0.07904215474477455</v>
      </c>
      <c r="W40" s="41">
        <f t="shared" si="54"/>
        <v>0.07907690423285188</v>
      </c>
      <c r="X40" s="41">
        <f t="shared" si="54"/>
        <v>0.07911196229415735</v>
      </c>
      <c r="Y40" s="41">
        <f t="shared" si="54"/>
        <v>0.07914734343768606</v>
      </c>
      <c r="Z40" s="41">
        <f t="shared" si="54"/>
        <v>0.07918306104048355</v>
      </c>
      <c r="AA40" s="41">
        <f t="shared" si="54"/>
        <v>0.07921912714622126</v>
      </c>
      <c r="AB40" s="41">
        <f t="shared" si="54"/>
        <v>0.07925555225143956</v>
      </c>
      <c r="AC40" s="41">
        <f t="shared" si="54"/>
        <v>0.07929234508076133</v>
      </c>
      <c r="AD40" s="41">
        <f t="shared" si="54"/>
        <v>0.07932951235282516</v>
      </c>
      <c r="AE40" s="41">
        <f t="shared" si="54"/>
        <v>0.07936705853917392</v>
      </c>
      <c r="AF40" s="41">
        <f t="shared" si="54"/>
        <v>0.0794049856188552</v>
      </c>
      <c r="AG40" s="41">
        <f t="shared" si="54"/>
        <v>0.07944329283203375</v>
      </c>
      <c r="AH40" s="41">
        <f t="shared" si="54"/>
        <v>0.07948197643646777</v>
      </c>
      <c r="AI40" s="41">
        <f t="shared" si="54"/>
        <v>0.07952102947124477</v>
      </c>
      <c r="AJ40" s="41">
        <f t="shared" si="54"/>
        <v>0.07956044153268661</v>
      </c>
      <c r="AK40" s="41">
        <f t="shared" si="54"/>
        <v>0.07960019856779205</v>
      </c>
      <c r="AL40" s="41">
        <f t="shared" si="54"/>
        <v>0.07964028269096307</v>
      </c>
      <c r="AM40" s="41">
        <f t="shared" si="54"/>
        <v>0.07968067203002817</v>
      </c>
      <c r="AN40" s="41">
        <f t="shared" si="54"/>
        <v>0.07972134060770164</v>
      </c>
      <c r="AO40" s="41">
        <f t="shared" si="54"/>
        <v>0.07976225826457414</v>
      </c>
      <c r="AP40" s="41">
        <f t="shared" si="54"/>
        <v>0.07980339062949032</v>
      </c>
      <c r="AQ40" s="41">
        <f t="shared" si="54"/>
        <v>0.07984469914271082</v>
      </c>
      <c r="AR40" s="41">
        <f t="shared" si="54"/>
        <v>0.07988614113656549</v>
      </c>
      <c r="AS40" s="41">
        <f t="shared" si="54"/>
        <v>0.07992766997737519</v>
      </c>
      <c r="AT40" s="41">
        <f t="shared" si="54"/>
        <v>0.07996923527125573</v>
      </c>
      <c r="AU40" s="41">
        <f t="shared" si="54"/>
        <v>0.08001078313503932</v>
      </c>
      <c r="AV40" s="41">
        <f t="shared" si="54"/>
        <v>0.08005225653198281</v>
      </c>
      <c r="AW40" s="41">
        <f t="shared" si="54"/>
        <v>0.08009359567022825</v>
      </c>
      <c r="AX40" s="41">
        <f t="shared" si="54"/>
        <v>0.08013473846018998</v>
      </c>
      <c r="AY40" s="41">
        <f t="shared" si="54"/>
        <v>0.08017562102523704</v>
      </c>
      <c r="AZ40" s="41">
        <f t="shared" si="54"/>
        <v>0.08021617825829086</v>
      </c>
      <c r="BA40" s="41">
        <f t="shared" si="54"/>
        <v>0.0802563444153462</v>
      </c>
      <c r="BB40" s="41">
        <f t="shared" si="54"/>
        <v>0.08029605373552709</v>
      </c>
      <c r="BC40" s="41">
        <f t="shared" si="54"/>
        <v>0.08033524107617801</v>
      </c>
      <c r="BD40" s="41">
        <f t="shared" si="54"/>
        <v>0.08037384255072885</v>
      </c>
      <c r="BE40" s="41">
        <f t="shared" si="54"/>
        <v>0.08041179615670345</v>
      </c>
      <c r="BF40" s="41">
        <f t="shared" si="54"/>
        <v>0.08044904238129527</v>
      </c>
      <c r="BG40" s="41">
        <f t="shared" si="54"/>
        <v>0.08048552477241461</v>
      </c>
      <c r="BH40" s="41">
        <f t="shared" si="54"/>
        <v>0.08052119046400621</v>
      </c>
      <c r="BI40" s="41">
        <f t="shared" si="54"/>
        <v>0.08055599064570473</v>
      </c>
      <c r="BJ40" s="41">
        <f t="shared" si="54"/>
        <v>0.08058988096848341</v>
      </c>
      <c r="BK40" s="41">
        <f t="shared" si="54"/>
        <v>0.08062282187978757</v>
      </c>
      <c r="BL40" s="41">
        <f t="shared" si="54"/>
        <v>0.08065477888364479</v>
      </c>
      <c r="BM40" s="41">
        <f t="shared" si="54"/>
        <v>0.08068572272332085</v>
      </c>
      <c r="BN40" s="41">
        <f t="shared" si="54"/>
        <v>0.08071562948615736</v>
      </c>
      <c r="BO40" s="41">
        <f t="shared" si="54"/>
        <v>0.08074448063219919</v>
      </c>
      <c r="BP40" s="41">
        <f aca="true" t="shared" si="55" ref="BP40:EA40">BP39*BP37/(BP36+BP37)+(BP36/(BP36+BP37))*0.059*0.65</f>
        <v>0.08077226295002532</v>
      </c>
      <c r="BQ40" s="41">
        <f t="shared" si="55"/>
        <v>0.08079896844477448</v>
      </c>
      <c r="BR40" s="41">
        <f t="shared" si="55"/>
        <v>0.08082459416466509</v>
      </c>
      <c r="BS40" s="41">
        <f t="shared" si="55"/>
        <v>0.08084914197331591</v>
      </c>
      <c r="BT40" s="41">
        <f t="shared" si="55"/>
        <v>0.08087261827587353</v>
      </c>
      <c r="BU40" s="41">
        <f t="shared" si="55"/>
        <v>0.08089503370734455</v>
      </c>
      <c r="BV40" s="41">
        <f t="shared" si="55"/>
        <v>0.08091640279163709</v>
      </c>
      <c r="BW40" s="41">
        <f t="shared" si="55"/>
        <v>0.08093674357966055</v>
      </c>
      <c r="BX40" s="41">
        <f t="shared" si="55"/>
        <v>0.08095607727445714</v>
      </c>
      <c r="BY40" s="41">
        <f t="shared" si="55"/>
        <v>0.08097442785077845</v>
      </c>
      <c r="BZ40" s="41">
        <f t="shared" si="55"/>
        <v>0.0809918216758237</v>
      </c>
      <c r="CA40" s="41">
        <f t="shared" si="55"/>
        <v>0.08100828713706139</v>
      </c>
      <c r="CB40" s="41">
        <f t="shared" si="55"/>
        <v>0.08102385428220711</v>
      </c>
      <c r="CC40" s="41">
        <f t="shared" si="55"/>
        <v>0.08103855447555951</v>
      </c>
      <c r="CD40" s="41">
        <f t="shared" si="55"/>
        <v>0.08105242007403948</v>
      </c>
      <c r="CE40" s="41">
        <f t="shared" si="55"/>
        <v>0.08106548412545479</v>
      </c>
      <c r="CF40" s="41">
        <f t="shared" si="55"/>
        <v>0.08107778009074837</v>
      </c>
      <c r="CG40" s="41">
        <f t="shared" si="55"/>
        <v>0.08108934159129476</v>
      </c>
      <c r="CH40" s="41">
        <f t="shared" si="55"/>
        <v>0.08110135932100343</v>
      </c>
      <c r="CI40" s="41">
        <f t="shared" si="55"/>
        <v>0.08111248188710773</v>
      </c>
      <c r="CJ40" s="41">
        <f t="shared" si="55"/>
        <v>0.08112277542010335</v>
      </c>
      <c r="CK40" s="41">
        <f t="shared" si="55"/>
        <v>0.08113230124403181</v>
      </c>
      <c r="CL40" s="41">
        <f t="shared" si="55"/>
        <v>0.08114111621439805</v>
      </c>
      <c r="CM40" s="41">
        <f t="shared" si="55"/>
        <v>0.08114927303399778</v>
      </c>
      <c r="CN40" s="41">
        <f t="shared" si="55"/>
        <v>0.08115682054784987</v>
      </c>
      <c r="CO40" s="41">
        <f t="shared" si="55"/>
        <v>0.08116380401840323</v>
      </c>
      <c r="CP40" s="41">
        <f t="shared" si="55"/>
        <v>0.08117026538215684</v>
      </c>
      <c r="CQ40" s="41">
        <f t="shared" si="55"/>
        <v>0.0811762434887921</v>
      </c>
      <c r="CR40" s="41">
        <f t="shared" si="55"/>
        <v>0.08118177432387826</v>
      </c>
      <c r="CS40" s="41">
        <f t="shared" si="55"/>
        <v>0.08118689121616497</v>
      </c>
      <c r="CT40" s="41">
        <f t="shared" si="55"/>
        <v>0.08119162503043308</v>
      </c>
      <c r="CU40" s="41">
        <f t="shared" si="55"/>
        <v>0.08119600434682656</v>
      </c>
      <c r="CV40" s="41">
        <f t="shared" si="55"/>
        <v>0.08120005562754332</v>
      </c>
      <c r="CW40" s="41">
        <f t="shared" si="55"/>
        <v>0.08120380337171514</v>
      </c>
      <c r="CX40" s="41">
        <f t="shared" si="55"/>
        <v>0.08120727025926244</v>
      </c>
      <c r="CY40" s="41">
        <f t="shared" si="55"/>
        <v>0.08121047728446458</v>
      </c>
      <c r="CZ40" s="41">
        <f t="shared" si="55"/>
        <v>0.0812134438799433</v>
      </c>
      <c r="DA40" s="41">
        <f t="shared" si="55"/>
        <v>0.08121618803171503</v>
      </c>
      <c r="DB40" s="41">
        <f t="shared" si="55"/>
        <v>0.08121872638592838</v>
      </c>
      <c r="DC40" s="41">
        <f t="shared" si="55"/>
        <v>0.08122107434786367</v>
      </c>
      <c r="DD40" s="41">
        <f t="shared" si="55"/>
        <v>0.08122324617373575</v>
      </c>
      <c r="DE40" s="41">
        <f t="shared" si="55"/>
        <v>0.08122525505580584</v>
      </c>
      <c r="DF40" s="41">
        <f t="shared" si="55"/>
        <v>0.08122711320127542</v>
      </c>
      <c r="DG40" s="41">
        <f t="shared" si="55"/>
        <v>0.08122883190540399</v>
      </c>
      <c r="DH40" s="41">
        <f t="shared" si="55"/>
        <v>0.08123042161926268</v>
      </c>
      <c r="DI40" s="41">
        <f t="shared" si="55"/>
        <v>0.08123189201250802</v>
      </c>
      <c r="DJ40" s="41">
        <f t="shared" si="55"/>
        <v>0.08123325203153427</v>
      </c>
      <c r="DK40" s="41">
        <f t="shared" si="55"/>
        <v>0.0812345099533376</v>
      </c>
      <c r="DL40" s="41">
        <f t="shared" si="55"/>
        <v>0.08123567343540254</v>
      </c>
      <c r="DM40" s="41">
        <f t="shared" si="55"/>
        <v>0.08123674956189984</v>
      </c>
      <c r="DN40" s="41">
        <f t="shared" si="55"/>
        <v>0.08123774488646382</v>
      </c>
      <c r="DO40" s="41">
        <f t="shared" si="55"/>
        <v>0.08123866547179935</v>
      </c>
      <c r="DP40" s="41">
        <f t="shared" si="55"/>
        <v>0.08123951692634995</v>
      </c>
      <c r="DQ40" s="41">
        <f t="shared" si="55"/>
        <v>0.08124030443824261</v>
      </c>
      <c r="DR40" s="41">
        <f t="shared" si="55"/>
        <v>0.08124103280670954</v>
      </c>
      <c r="DS40" s="41">
        <f t="shared" si="55"/>
        <v>0.08124170647117197</v>
      </c>
      <c r="DT40" s="41">
        <f t="shared" si="55"/>
        <v>0.0812423295381588</v>
      </c>
      <c r="DU40" s="41">
        <f t="shared" si="55"/>
        <v>0.0812429058062197</v>
      </c>
      <c r="DV40" s="41">
        <f t="shared" si="55"/>
        <v>0.08124343878898062</v>
      </c>
      <c r="DW40" s="41">
        <f t="shared" si="55"/>
        <v>0.08124393173647976</v>
      </c>
      <c r="DX40" s="41">
        <f t="shared" si="55"/>
        <v>0.0812443876549108</v>
      </c>
      <c r="DY40" s="41">
        <f t="shared" si="55"/>
        <v>0.08124480932489174</v>
      </c>
      <c r="DZ40" s="41">
        <f t="shared" si="55"/>
        <v>0.08124519931836911</v>
      </c>
      <c r="EA40" s="41">
        <f t="shared" si="55"/>
        <v>0.08124556001425837</v>
      </c>
      <c r="EB40" s="41">
        <f aca="true" t="shared" si="56" ref="EB40:GM40">EB39*EB37/(EB36+EB37)+(EB36/(EB36+EB37))*0.059*0.65</f>
        <v>0.08124589361291495</v>
      </c>
      <c r="EC40" s="41">
        <f t="shared" si="56"/>
        <v>0.08124620214952283</v>
      </c>
      <c r="ED40" s="41">
        <f t="shared" si="56"/>
        <v>0.08124648750648115</v>
      </c>
      <c r="EE40" s="41">
        <f t="shared" si="56"/>
        <v>0.08124675142486387</v>
      </c>
      <c r="EF40" s="41">
        <f t="shared" si="56"/>
        <v>0.08124699551502114</v>
      </c>
      <c r="EG40" s="41">
        <f t="shared" si="56"/>
        <v>0.08124722126638681</v>
      </c>
      <c r="EH40" s="41">
        <f t="shared" si="56"/>
        <v>0.08124743005655133</v>
      </c>
      <c r="EI40" s="41">
        <f t="shared" si="56"/>
        <v>0.08124762315965459</v>
      </c>
      <c r="EJ40" s="41">
        <f t="shared" si="56"/>
        <v>0.08124780175414985</v>
      </c>
      <c r="EK40" s="41">
        <f t="shared" si="56"/>
        <v>0.0812479669299858</v>
      </c>
      <c r="EL40" s="41">
        <f t="shared" si="56"/>
        <v>0.08124811969524988</v>
      </c>
      <c r="EM40" s="41">
        <f t="shared" si="56"/>
        <v>0.08124826098231361</v>
      </c>
      <c r="EN40" s="41">
        <f t="shared" si="56"/>
        <v>0.08124839165351698</v>
      </c>
      <c r="EO40" s="41">
        <f t="shared" si="56"/>
        <v>0.08124851250642642</v>
      </c>
      <c r="EP40" s="41">
        <f t="shared" si="56"/>
        <v>0.08124862427869842</v>
      </c>
      <c r="EQ40" s="41">
        <f t="shared" si="56"/>
        <v>0.08124872765257798</v>
      </c>
      <c r="ER40" s="41">
        <f t="shared" si="56"/>
        <v>0.08124882325905985</v>
      </c>
      <c r="ES40" s="41">
        <f t="shared" si="56"/>
        <v>0.08124891168173717</v>
      </c>
      <c r="ET40" s="41">
        <f t="shared" si="56"/>
        <v>0.08124899346036145</v>
      </c>
      <c r="EU40" s="41">
        <f t="shared" si="56"/>
        <v>0.08124906909413522</v>
      </c>
      <c r="EV40" s="41">
        <f t="shared" si="56"/>
        <v>0.0812491390447576</v>
      </c>
      <c r="EW40" s="41">
        <f t="shared" si="56"/>
        <v>0.08124920373924116</v>
      </c>
      <c r="EX40" s="41">
        <f t="shared" si="56"/>
        <v>0.08124926357251738</v>
      </c>
      <c r="EY40" s="41">
        <f t="shared" si="56"/>
        <v>0.08124931890984632</v>
      </c>
      <c r="EZ40" s="41">
        <f t="shared" si="56"/>
        <v>0.08124937008904554</v>
      </c>
      <c r="FA40" s="41">
        <f t="shared" si="56"/>
        <v>0.08124941742255158</v>
      </c>
      <c r="FB40" s="41">
        <f t="shared" si="56"/>
        <v>0.0812494611993265</v>
      </c>
      <c r="FC40" s="41">
        <f t="shared" si="56"/>
        <v>0.08124950168662151</v>
      </c>
      <c r="FD40" s="41">
        <f t="shared" si="56"/>
        <v>0.08124953913160782</v>
      </c>
      <c r="FE40" s="41">
        <f t="shared" si="56"/>
        <v>0.08124957376288539</v>
      </c>
      <c r="FF40" s="41">
        <f t="shared" si="56"/>
        <v>0.0812496057918779</v>
      </c>
      <c r="FG40" s="41">
        <f t="shared" si="56"/>
        <v>0.08124963541412332</v>
      </c>
      <c r="FH40" s="41">
        <f t="shared" si="56"/>
        <v>0.08124966281046743</v>
      </c>
      <c r="FI40" s="41">
        <f t="shared" si="56"/>
        <v>0.08124968814816759</v>
      </c>
      <c r="FJ40" s="41">
        <f t="shared" si="56"/>
        <v>0.08124971158191366</v>
      </c>
      <c r="FK40" s="41">
        <f t="shared" si="56"/>
        <v>0.08124973325477226</v>
      </c>
      <c r="FL40" s="41">
        <f t="shared" si="56"/>
        <v>0.08124975329906016</v>
      </c>
      <c r="FM40" s="41">
        <f t="shared" si="56"/>
        <v>0.08124977183715174</v>
      </c>
      <c r="FN40" s="41">
        <f t="shared" si="56"/>
        <v>0.08124978898222626</v>
      </c>
      <c r="FO40" s="41">
        <f t="shared" si="56"/>
        <v>0.08124980483895856</v>
      </c>
      <c r="FP40" s="41">
        <f t="shared" si="56"/>
        <v>0.08124981950415819</v>
      </c>
      <c r="FQ40" s="41">
        <f t="shared" si="56"/>
        <v>0.08124983306736032</v>
      </c>
      <c r="FR40" s="41">
        <f t="shared" si="56"/>
        <v>0.0812498456113723</v>
      </c>
      <c r="FS40" s="41">
        <f t="shared" si="56"/>
        <v>0.08124985721277923</v>
      </c>
      <c r="FT40" s="41">
        <f t="shared" si="56"/>
        <v>0.08124986794241144</v>
      </c>
      <c r="FU40" s="41">
        <f t="shared" si="56"/>
        <v>0.08124987786577699</v>
      </c>
      <c r="FV40" s="41">
        <f t="shared" si="56"/>
        <v>0.08124988704346148</v>
      </c>
      <c r="FW40" s="41">
        <f t="shared" si="56"/>
        <v>0.08124989553149796</v>
      </c>
      <c r="FX40" s="41">
        <f t="shared" si="56"/>
        <v>0.08124990338170902</v>
      </c>
      <c r="FY40" s="41">
        <f t="shared" si="56"/>
        <v>0.0812499106420232</v>
      </c>
      <c r="FZ40" s="41">
        <f t="shared" si="56"/>
        <v>0.0812499173567675</v>
      </c>
      <c r="GA40" s="41">
        <f t="shared" si="56"/>
        <v>0.08124992356693807</v>
      </c>
      <c r="GB40" s="41">
        <f t="shared" si="56"/>
        <v>0.08124992931045054</v>
      </c>
      <c r="GC40" s="41">
        <f t="shared" si="56"/>
        <v>0.08124993462237139</v>
      </c>
      <c r="GD40" s="41">
        <f t="shared" si="56"/>
        <v>0.0812499395351321</v>
      </c>
      <c r="GE40" s="41">
        <f t="shared" si="56"/>
        <v>0.0812499440787271</v>
      </c>
      <c r="GF40" s="41">
        <f t="shared" si="56"/>
        <v>0.08124994828089703</v>
      </c>
      <c r="GG40" s="41">
        <f t="shared" si="56"/>
        <v>0.08124995216729793</v>
      </c>
      <c r="GH40" s="41">
        <f t="shared" si="56"/>
        <v>0.08124995576165797</v>
      </c>
      <c r="GI40" s="41">
        <f t="shared" si="56"/>
        <v>0.08124995908592228</v>
      </c>
      <c r="GJ40" s="41">
        <f t="shared" si="56"/>
        <v>0.08124996216038702</v>
      </c>
      <c r="GK40" s="41">
        <f t="shared" si="56"/>
        <v>0.08124996500382309</v>
      </c>
      <c r="GL40" s="41">
        <f t="shared" si="56"/>
        <v>0.081249967633591</v>
      </c>
      <c r="GM40" s="41">
        <f t="shared" si="56"/>
        <v>0.08124997006574669</v>
      </c>
      <c r="GN40" s="41">
        <f aca="true" t="shared" si="57" ref="GN40:HT40">GN39*GN37/(GN36+GN37)+(GN36/(GN36+GN37))*0.059*0.65</f>
        <v>0.08124997231513953</v>
      </c>
      <c r="GO40" s="41">
        <f t="shared" si="57"/>
        <v>0.08124997439550315</v>
      </c>
      <c r="GP40" s="41">
        <f t="shared" si="57"/>
        <v>0.08124997631953908</v>
      </c>
      <c r="GQ40" s="41">
        <f t="shared" si="57"/>
        <v>0.08124997809899451</v>
      </c>
      <c r="GR40" s="41">
        <f t="shared" si="57"/>
        <v>0.08124997974473376</v>
      </c>
      <c r="GS40" s="41">
        <f t="shared" si="57"/>
        <v>0.08124998126680494</v>
      </c>
      <c r="GT40" s="41">
        <f t="shared" si="57"/>
        <v>0.08124998267450093</v>
      </c>
      <c r="GU40" s="41">
        <f t="shared" si="57"/>
        <v>0.0812499839764164</v>
      </c>
      <c r="GV40" s="41">
        <f t="shared" si="57"/>
        <v>0.08124998518050018</v>
      </c>
      <c r="GW40" s="41">
        <f t="shared" si="57"/>
        <v>0.08124998629410374</v>
      </c>
      <c r="GX40" s="41">
        <f t="shared" si="57"/>
        <v>0.08124998732402619</v>
      </c>
      <c r="GY40" s="41">
        <f t="shared" si="57"/>
        <v>0.08124998827655566</v>
      </c>
      <c r="GZ40" s="41">
        <f t="shared" si="57"/>
        <v>0.08124998915750783</v>
      </c>
      <c r="HA40" s="41">
        <f t="shared" si="57"/>
        <v>0.08124998997226134</v>
      </c>
      <c r="HB40" s="41">
        <f t="shared" si="57"/>
        <v>0.08124999072579063</v>
      </c>
      <c r="HC40" s="41">
        <f t="shared" si="57"/>
        <v>0.08124999142269634</v>
      </c>
      <c r="HD40" s="41">
        <f t="shared" si="57"/>
        <v>0.08124999206723345</v>
      </c>
      <c r="HE40" s="41">
        <f t="shared" si="57"/>
        <v>0.08124999266333717</v>
      </c>
      <c r="HF40" s="41">
        <f t="shared" si="57"/>
        <v>0.08124999321464697</v>
      </c>
      <c r="HG40" s="41">
        <f t="shared" si="57"/>
        <v>0.08124999372452889</v>
      </c>
      <c r="HH40" s="41">
        <f t="shared" si="57"/>
        <v>0.08124999419609599</v>
      </c>
      <c r="HI40" s="41">
        <f t="shared" si="57"/>
        <v>0.08124999463222744</v>
      </c>
      <c r="HJ40" s="41">
        <f t="shared" si="57"/>
        <v>0.08124999503558601</v>
      </c>
      <c r="HK40" s="41">
        <f t="shared" si="57"/>
        <v>0.08124999540863441</v>
      </c>
      <c r="HL40" s="41">
        <f t="shared" si="57"/>
        <v>0.08124999575365029</v>
      </c>
      <c r="HM40" s="41">
        <f t="shared" si="57"/>
        <v>0.08124999607274011</v>
      </c>
      <c r="HN40" s="41">
        <f t="shared" si="57"/>
        <v>0.08124999636785209</v>
      </c>
      <c r="HO40" s="41">
        <f t="shared" si="57"/>
        <v>0.08124999664078804</v>
      </c>
      <c r="HP40" s="41">
        <f t="shared" si="57"/>
        <v>0.08124999689321435</v>
      </c>
      <c r="HQ40" s="41">
        <f t="shared" si="57"/>
        <v>0.08124999712667219</v>
      </c>
      <c r="HR40" s="41">
        <f t="shared" si="57"/>
        <v>0.08124999734258699</v>
      </c>
      <c r="HS40" s="41">
        <f t="shared" si="57"/>
        <v>0.08124999754227698</v>
      </c>
      <c r="HT40" s="41">
        <f t="shared" si="57"/>
        <v>0.08124999772696136</v>
      </c>
    </row>
    <row r="41" spans="1:11" ht="13.5" customHeight="1">
      <c r="A41" s="25"/>
      <c r="B41" s="26"/>
      <c r="C41" s="33"/>
      <c r="D41" s="33"/>
      <c r="E41" s="33"/>
      <c r="F41" s="33"/>
      <c r="G41" s="33"/>
      <c r="H41" s="33"/>
      <c r="I41" s="33"/>
      <c r="J41" s="33"/>
      <c r="K41" s="34"/>
    </row>
    <row r="42" spans="1:228" ht="13.5" customHeight="1">
      <c r="A42" s="25"/>
      <c r="B42" s="53" t="s">
        <v>27</v>
      </c>
      <c r="C42" s="54">
        <v>1</v>
      </c>
      <c r="D42" s="56">
        <f>C42/(1+C39)</f>
        <v>0.9205762280828863</v>
      </c>
      <c r="E42" s="56">
        <f aca="true" t="shared" si="58" ref="E42:BP42">D42/(1+D39)</f>
        <v>0.8481606102371503</v>
      </c>
      <c r="F42" s="56">
        <f t="shared" si="58"/>
        <v>0.7816246504634411</v>
      </c>
      <c r="G42" s="56">
        <f t="shared" si="58"/>
        <v>0.7204609075080742</v>
      </c>
      <c r="H42" s="56">
        <f t="shared" si="58"/>
        <v>0.6641735956784194</v>
      </c>
      <c r="I42" s="56">
        <f t="shared" si="58"/>
        <v>0.6125915687079246</v>
      </c>
      <c r="J42" s="56">
        <f t="shared" si="58"/>
        <v>0.5652901186005975</v>
      </c>
      <c r="K42" s="57">
        <f t="shared" si="58"/>
        <v>0.5218869768981955</v>
      </c>
      <c r="L42" s="35">
        <f t="shared" si="58"/>
        <v>0.48182856725054085</v>
      </c>
      <c r="M42" s="35">
        <f t="shared" si="58"/>
        <v>0.44485576616296185</v>
      </c>
      <c r="N42" s="35">
        <f t="shared" si="58"/>
        <v>0.41073007570709846</v>
      </c>
      <c r="O42" s="35">
        <f t="shared" si="58"/>
        <v>0.37923149938433526</v>
      </c>
      <c r="P42" s="35">
        <f t="shared" si="58"/>
        <v>0.3501571010494938</v>
      </c>
      <c r="Q42" s="35">
        <f t="shared" si="58"/>
        <v>0.32331967659268107</v>
      </c>
      <c r="R42" s="35">
        <f t="shared" si="58"/>
        <v>0.29854652951142685</v>
      </c>
      <c r="S42" s="35">
        <f t="shared" si="58"/>
        <v>0.27567834220667137</v>
      </c>
      <c r="T42" s="35">
        <f t="shared" si="58"/>
        <v>0.25456813548175583</v>
      </c>
      <c r="U42" s="35">
        <f t="shared" si="58"/>
        <v>0.23508030931779317</v>
      </c>
      <c r="V42" s="35">
        <f t="shared" si="58"/>
        <v>0.21708975854577664</v>
      </c>
      <c r="W42" s="35">
        <f t="shared" si="58"/>
        <v>0.20048105753929477</v>
      </c>
      <c r="X42" s="35">
        <f t="shared" si="58"/>
        <v>0.18514770851524903</v>
      </c>
      <c r="Y42" s="35">
        <f t="shared" si="58"/>
        <v>0.1709914484567043</v>
      </c>
      <c r="Z42" s="35">
        <f t="shared" si="58"/>
        <v>0.15792161006488759</v>
      </c>
      <c r="AA42" s="35">
        <f t="shared" si="58"/>
        <v>0.1458545325090869</v>
      </c>
      <c r="AB42" s="35">
        <f t="shared" si="58"/>
        <v>0.134713018076277</v>
      </c>
      <c r="AC42" s="35">
        <f t="shared" si="58"/>
        <v>0.12442583112899588</v>
      </c>
      <c r="AD42" s="35">
        <f t="shared" si="58"/>
        <v>0.11492723606241953</v>
      </c>
      <c r="AE42" s="35">
        <f t="shared" si="58"/>
        <v>0.1061565712116643</v>
      </c>
      <c r="AF42" s="35">
        <f t="shared" si="58"/>
        <v>0.0980578558998657</v>
      </c>
      <c r="AG42" s="35">
        <f t="shared" si="58"/>
        <v>0.09057942803817524</v>
      </c>
      <c r="AH42" s="35">
        <f t="shared" si="58"/>
        <v>0.08367360989198827</v>
      </c>
      <c r="AI42" s="35">
        <f t="shared" si="58"/>
        <v>0.07729639981484974</v>
      </c>
      <c r="AJ42" s="35">
        <f t="shared" si="58"/>
        <v>0.07140718792385725</v>
      </c>
      <c r="AK42" s="35">
        <f t="shared" si="58"/>
        <v>0.06596849384916192</v>
      </c>
      <c r="AL42" s="35">
        <f t="shared" si="58"/>
        <v>0.06094572483643824</v>
      </c>
      <c r="AM42" s="35">
        <f t="shared" si="58"/>
        <v>0.05630695261594639</v>
      </c>
      <c r="AN42" s="35">
        <f t="shared" si="58"/>
        <v>0.05202270757595884</v>
      </c>
      <c r="AO42" s="35">
        <f t="shared" si="58"/>
        <v>0.04806578889270771</v>
      </c>
      <c r="AP42" s="35">
        <f t="shared" si="58"/>
        <v>0.04441108937440622</v>
      </c>
      <c r="AQ42" s="35">
        <f t="shared" si="58"/>
        <v>0.041035433874016876</v>
      </c>
      <c r="AR42" s="35">
        <f t="shared" si="58"/>
        <v>0.037917430214938874</v>
      </c>
      <c r="AS42" s="35">
        <f t="shared" si="58"/>
        <v>0.035037331656269315</v>
      </c>
      <c r="AT42" s="35">
        <f t="shared" si="58"/>
        <v>0.03237691000031292</v>
      </c>
      <c r="AU42" s="35">
        <f t="shared" si="58"/>
        <v>0.02991933851508423</v>
      </c>
      <c r="AV42" s="35">
        <f t="shared" si="58"/>
        <v>0.02764908390913359</v>
      </c>
      <c r="AW42" s="35">
        <f t="shared" si="58"/>
        <v>0.02555180665556627</v>
      </c>
      <c r="AX42" s="35">
        <f t="shared" si="58"/>
        <v>0.023614269017009627</v>
      </c>
      <c r="AY42" s="35">
        <f t="shared" si="58"/>
        <v>0.021824250173881433</v>
      </c>
      <c r="AZ42" s="35">
        <f t="shared" si="58"/>
        <v>0.02017046790495892</v>
      </c>
      <c r="BA42" s="35">
        <f t="shared" si="58"/>
        <v>0.01864250631225126</v>
      </c>
      <c r="BB42" s="35">
        <f t="shared" si="58"/>
        <v>0.01723074912182177</v>
      </c>
      <c r="BC42" s="35">
        <f t="shared" si="58"/>
        <v>0.015926318128750942</v>
      </c>
      <c r="BD42" s="35">
        <f t="shared" si="58"/>
        <v>0.014721016388117264</v>
      </c>
      <c r="BE42" s="35">
        <f t="shared" si="58"/>
        <v>0.013607275784921569</v>
      </c>
      <c r="BF42" s="35">
        <f t="shared" si="58"/>
        <v>0.012578108644494938</v>
      </c>
      <c r="BG42" s="35">
        <f t="shared" si="58"/>
        <v>0.011627063071299206</v>
      </c>
      <c r="BH42" s="35">
        <f t="shared" si="58"/>
        <v>0.010748181728325616</v>
      </c>
      <c r="BI42" s="35">
        <f t="shared" si="58"/>
        <v>0.009935963791682276</v>
      </c>
      <c r="BJ42" s="35">
        <f t="shared" si="58"/>
        <v>0.009185329835583211</v>
      </c>
      <c r="BK42" s="35">
        <f t="shared" si="58"/>
        <v>0.008491589421948529</v>
      </c>
      <c r="BL42" s="35">
        <f t="shared" si="58"/>
        <v>0.00785041118632437</v>
      </c>
      <c r="BM42" s="35">
        <f t="shared" si="58"/>
        <v>0.007257795227950924</v>
      </c>
      <c r="BN42" s="35">
        <f t="shared" si="58"/>
        <v>0.006710047626656476</v>
      </c>
      <c r="BO42" s="35">
        <f t="shared" si="58"/>
        <v>0.006203756922936786</v>
      </c>
      <c r="BP42" s="35">
        <f t="shared" si="58"/>
        <v>0.005735772410185809</v>
      </c>
      <c r="BQ42" s="35">
        <f aca="true" t="shared" si="59" ref="BQ42:EB42">BP42/(1+BP39)</f>
        <v>0.005303184099662754</v>
      </c>
      <c r="BR42" s="35">
        <f t="shared" si="59"/>
        <v>0.00490330422949164</v>
      </c>
      <c r="BS42" s="35">
        <f t="shared" si="59"/>
        <v>0.004533650198866595</v>
      </c>
      <c r="BT42" s="35">
        <f t="shared" si="59"/>
        <v>0.00419192881774681</v>
      </c>
      <c r="BU42" s="35">
        <f t="shared" si="59"/>
        <v>0.00387602177073155</v>
      </c>
      <c r="BV42" s="35">
        <f t="shared" si="59"/>
        <v>0.0035839722015647084</v>
      </c>
      <c r="BW42" s="35">
        <f t="shared" si="59"/>
        <v>0.0033139723318821937</v>
      </c>
      <c r="BX42" s="35">
        <f t="shared" si="59"/>
        <v>0.003064352034431541</v>
      </c>
      <c r="BY42" s="35">
        <f t="shared" si="59"/>
        <v>0.0028335682871048306</v>
      </c>
      <c r="BZ42" s="35">
        <f t="shared" si="59"/>
        <v>0.0026201954397730488</v>
      </c>
      <c r="CA42" s="35">
        <f t="shared" si="59"/>
        <v>0.0024229162311284933</v>
      </c>
      <c r="CB42" s="35">
        <f t="shared" si="59"/>
        <v>0.0022405134975648283</v>
      </c>
      <c r="CC42" s="35">
        <f t="shared" si="59"/>
        <v>0.0020718625205820985</v>
      </c>
      <c r="CD42" s="35">
        <f t="shared" si="59"/>
        <v>0.0019159239633241532</v>
      </c>
      <c r="CE42" s="35">
        <f t="shared" si="59"/>
        <v>0.0017717373506638391</v>
      </c>
      <c r="CF42" s="35">
        <f t="shared" si="59"/>
        <v>0.001638415050770368</v>
      </c>
      <c r="CG42" s="35">
        <f t="shared" si="59"/>
        <v>0.0015151367193449305</v>
      </c>
      <c r="CH42" s="35">
        <f t="shared" si="59"/>
        <v>0.0014011441707147204</v>
      </c>
      <c r="CI42" s="35">
        <f t="shared" si="59"/>
        <v>0.0012957375690675118</v>
      </c>
      <c r="CJ42" s="35">
        <f t="shared" si="59"/>
        <v>0.0011982688253246705</v>
      </c>
      <c r="CK42" s="35">
        <f t="shared" si="59"/>
        <v>0.0011081389715237142</v>
      </c>
      <c r="CL42" s="35">
        <f t="shared" si="59"/>
        <v>0.0010247944085675937</v>
      </c>
      <c r="CM42" s="35">
        <f t="shared" si="59"/>
        <v>0.0009477234448112163</v>
      </c>
      <c r="CN42" s="35">
        <f t="shared" si="59"/>
        <v>0.0008764531023374865</v>
      </c>
      <c r="CO42" s="35">
        <f t="shared" si="59"/>
        <v>0.0008105461697034599</v>
      </c>
      <c r="CP42" s="35">
        <f t="shared" si="59"/>
        <v>0.0007495984816929162</v>
      </c>
      <c r="CQ42" s="35">
        <f t="shared" si="59"/>
        <v>0.0006932364082117944</v>
      </c>
      <c r="CR42" s="35">
        <f t="shared" si="59"/>
        <v>0.0006411145359226977</v>
      </c>
      <c r="CS42" s="35">
        <f t="shared" si="59"/>
        <v>0.0005929135275475583</v>
      </c>
      <c r="CT42" s="35">
        <f t="shared" si="59"/>
        <v>0.0005483381449856289</v>
      </c>
      <c r="CU42" s="35">
        <f t="shared" si="59"/>
        <v>0.0005071154235080095</v>
      </c>
      <c r="CV42" s="35">
        <f t="shared" si="59"/>
        <v>0.00046899298530958284</v>
      </c>
      <c r="CW42" s="35">
        <f t="shared" si="59"/>
        <v>0.0004337374816331628</v>
      </c>
      <c r="CX42" s="35">
        <f t="shared" si="59"/>
        <v>0.0004011331535366502</v>
      </c>
      <c r="CY42" s="35">
        <f t="shared" si="59"/>
        <v>0.00037098050215901573</v>
      </c>
      <c r="CZ42" s="35">
        <f t="shared" si="59"/>
        <v>0.0003430950600613018</v>
      </c>
      <c r="DA42" s="35">
        <f t="shared" si="59"/>
        <v>0.0003173062558802419</v>
      </c>
      <c r="DB42" s="35">
        <f t="shared" si="59"/>
        <v>0.0002934563651396627</v>
      </c>
      <c r="DC42" s="35">
        <f t="shared" si="59"/>
        <v>0.00027139954062322454</v>
      </c>
      <c r="DD42" s="35">
        <f t="shared" si="59"/>
        <v>0.0002510009162254655</v>
      </c>
      <c r="DE42" s="35">
        <f t="shared" si="59"/>
        <v>0.0002321357786703714</v>
      </c>
      <c r="DF42" s="35">
        <f t="shared" si="59"/>
        <v>0.00021468880192126397</v>
      </c>
      <c r="DG42" s="35">
        <f t="shared" si="59"/>
        <v>0.00019855333950582956</v>
      </c>
      <c r="DH42" s="35">
        <f t="shared" si="59"/>
        <v>0.00018363077034847918</v>
      </c>
      <c r="DI42" s="35">
        <f t="shared" si="59"/>
        <v>0.00016982989404154062</v>
      </c>
      <c r="DJ42" s="35">
        <f t="shared" si="59"/>
        <v>0.00015706637179942496</v>
      </c>
      <c r="DK42" s="35">
        <f t="shared" si="59"/>
        <v>0.00014526220962805415</v>
      </c>
      <c r="DL42" s="35">
        <f t="shared" si="59"/>
        <v>0.0001343452805074706</v>
      </c>
      <c r="DM42" s="35">
        <f t="shared" si="59"/>
        <v>0.00012424888263049057</v>
      </c>
      <c r="DN42" s="35">
        <f t="shared" si="59"/>
        <v>0.00011491133096617155</v>
      </c>
      <c r="DO42" s="35">
        <f t="shared" si="59"/>
        <v>0.00010627557962525958</v>
      </c>
      <c r="DP42" s="35">
        <f t="shared" si="59"/>
        <v>9.828887269706264E-05</v>
      </c>
      <c r="DQ42" s="35">
        <f t="shared" si="59"/>
        <v>9.090242140463421E-05</v>
      </c>
      <c r="DR42" s="35">
        <f t="shared" si="59"/>
        <v>8.40711055889217E-05</v>
      </c>
      <c r="DS42" s="35">
        <f t="shared" si="59"/>
        <v>7.775319768371238E-05</v>
      </c>
      <c r="DT42" s="35">
        <f t="shared" si="59"/>
        <v>7.191010748278238E-05</v>
      </c>
      <c r="DU42" s="35">
        <f t="shared" si="59"/>
        <v>6.65061461295297E-05</v>
      </c>
      <c r="DV42" s="35">
        <f t="shared" si="59"/>
        <v>6.150830787838459E-05</v>
      </c>
      <c r="DW42" s="35">
        <f t="shared" si="59"/>
        <v>5.6886068287206995E-05</v>
      </c>
      <c r="DX42" s="35">
        <f t="shared" si="59"/>
        <v>5.261119760140641E-05</v>
      </c>
      <c r="DY42" s="35">
        <f t="shared" si="59"/>
        <v>4.8657588184304226E-05</v>
      </c>
      <c r="DZ42" s="35">
        <f t="shared" si="59"/>
        <v>4.500109493490051E-05</v>
      </c>
      <c r="EA42" s="35">
        <f t="shared" si="59"/>
        <v>4.1619387714256366E-05</v>
      </c>
      <c r="EB42" s="35">
        <f t="shared" si="59"/>
        <v>3.8491814875667006E-05</v>
      </c>
      <c r="EC42" s="35">
        <f aca="true" t="shared" si="60" ref="EC42:GN42">EB42/(1+EB39)</f>
        <v>3.559927706214684E-05</v>
      </c>
      <c r="ED42" s="35">
        <f t="shared" si="60"/>
        <v>3.292411049790713E-05</v>
      </c>
      <c r="EE42" s="35">
        <f t="shared" si="60"/>
        <v>3.044997905887598E-05</v>
      </c>
      <c r="EF42" s="35">
        <f t="shared" si="60"/>
        <v>2.816177446125641E-05</v>
      </c>
      <c r="EG42" s="35">
        <f t="shared" si="60"/>
        <v>2.6045523956978064E-05</v>
      </c>
      <c r="EH42" s="35">
        <f t="shared" si="60"/>
        <v>2.4088304970984207E-05</v>
      </c>
      <c r="EI42" s="35">
        <f t="shared" si="60"/>
        <v>2.2278166157895086E-05</v>
      </c>
      <c r="EJ42" s="35">
        <f t="shared" si="60"/>
        <v>2.0604054394966963E-05</v>
      </c>
      <c r="EK42" s="35">
        <f t="shared" si="60"/>
        <v>1.9055747264668238E-05</v>
      </c>
      <c r="EL42" s="35">
        <f t="shared" si="60"/>
        <v>1.7623790613846178E-05</v>
      </c>
      <c r="EM42" s="35">
        <f t="shared" si="60"/>
        <v>1.6299440807568447E-05</v>
      </c>
      <c r="EN42" s="35">
        <f t="shared" si="60"/>
        <v>1.5074611324485876E-05</v>
      </c>
      <c r="EO42" s="35">
        <f t="shared" si="60"/>
        <v>1.394182336715462E-05</v>
      </c>
      <c r="EP42" s="35">
        <f t="shared" si="60"/>
        <v>1.2894160185341578E-05</v>
      </c>
      <c r="EQ42" s="35">
        <f t="shared" si="60"/>
        <v>1.1925224833068374E-05</v>
      </c>
      <c r="ER42" s="35">
        <f t="shared" si="60"/>
        <v>1.1029101101166871E-05</v>
      </c>
      <c r="ES42" s="35">
        <f t="shared" si="60"/>
        <v>1.0200317386552469E-05</v>
      </c>
      <c r="ET42" s="35">
        <f t="shared" si="60"/>
        <v>9.433813277390325E-06</v>
      </c>
      <c r="EU42" s="35">
        <f t="shared" si="60"/>
        <v>8.724908649944618E-06</v>
      </c>
      <c r="EV42" s="35">
        <f t="shared" si="60"/>
        <v>8.069275088264358E-06</v>
      </c>
      <c r="EW42" s="35">
        <f t="shared" si="60"/>
        <v>7.462909452065553E-06</v>
      </c>
      <c r="EX42" s="35">
        <f t="shared" si="60"/>
        <v>6.902109431306094E-06</v>
      </c>
      <c r="EY42" s="35">
        <f t="shared" si="60"/>
        <v>6.383450938097129E-06</v>
      </c>
      <c r="EZ42" s="35">
        <f t="shared" si="60"/>
        <v>5.903767197827778E-06</v>
      </c>
      <c r="FA42" s="35">
        <f t="shared" si="60"/>
        <v>5.460129411767492E-06</v>
      </c>
      <c r="FB42" s="35">
        <f t="shared" si="60"/>
        <v>5.049828873016131E-06</v>
      </c>
      <c r="FC42" s="35">
        <f t="shared" si="60"/>
        <v>4.670360426554717E-06</v>
      </c>
      <c r="FD42" s="35">
        <f t="shared" si="60"/>
        <v>4.319407172364336E-06</v>
      </c>
      <c r="FE42" s="35">
        <f t="shared" si="60"/>
        <v>3.994826318177145E-06</v>
      </c>
      <c r="FF42" s="35">
        <f t="shared" si="60"/>
        <v>3.694636095448462E-06</v>
      </c>
      <c r="FG42" s="35">
        <f t="shared" si="60"/>
        <v>3.41700365863546E-06</v>
      </c>
      <c r="FH42" s="35">
        <f t="shared" si="60"/>
        <v>3.160233893875935E-06</v>
      </c>
      <c r="FI42" s="35">
        <f t="shared" si="60"/>
        <v>2.9227590687166347E-06</v>
      </c>
      <c r="FJ42" s="35">
        <f t="shared" si="60"/>
        <v>2.703129259678867E-06</v>
      </c>
      <c r="FK42" s="35">
        <f t="shared" si="60"/>
        <v>2.5000034992008792E-06</v>
      </c>
      <c r="FL42" s="35">
        <f t="shared" si="60"/>
        <v>2.31214158789099E-06</v>
      </c>
      <c r="FM42" s="35">
        <f t="shared" si="60"/>
        <v>2.138396522089494E-06</v>
      </c>
      <c r="FN42" s="35">
        <f t="shared" si="60"/>
        <v>1.977707490495812E-06</v>
      </c>
      <c r="FO42" s="35">
        <f t="shared" si="60"/>
        <v>1.829093397093251E-06</v>
      </c>
      <c r="FP42" s="35">
        <f t="shared" si="60"/>
        <v>1.6916468708182834E-06</v>
      </c>
      <c r="FQ42" s="35">
        <f t="shared" si="60"/>
        <v>1.5645287253941316E-06</v>
      </c>
      <c r="FR42" s="35">
        <f t="shared" si="60"/>
        <v>1.4469628354978377E-06</v>
      </c>
      <c r="FS42" s="35">
        <f t="shared" si="60"/>
        <v>1.3382313979726884E-06</v>
      </c>
      <c r="FT42" s="35">
        <f t="shared" si="60"/>
        <v>1.2376705491494291E-06</v>
      </c>
      <c r="FU42" s="35">
        <f t="shared" si="60"/>
        <v>1.1446663115144883E-06</v>
      </c>
      <c r="FV42" s="35">
        <f t="shared" si="60"/>
        <v>1.0586508449747462E-06</v>
      </c>
      <c r="FW42" s="35">
        <f t="shared" si="60"/>
        <v>9.790989798285095E-07</v>
      </c>
      <c r="FX42" s="35">
        <f t="shared" si="60"/>
        <v>9.055250102726695E-07</v>
      </c>
      <c r="FY42" s="35">
        <f t="shared" si="60"/>
        <v>8.374797288670222E-07</v>
      </c>
      <c r="FZ42" s="35">
        <f t="shared" si="60"/>
        <v>7.745476838481545E-07</v>
      </c>
      <c r="GA42" s="35">
        <f t="shared" si="60"/>
        <v>7.16344642546132E-07</v>
      </c>
      <c r="GB42" s="35">
        <f t="shared" si="60"/>
        <v>6.625152454157679E-07</v>
      </c>
      <c r="GC42" s="35">
        <f t="shared" si="60"/>
        <v>6.127308363582194E-07</v>
      </c>
      <c r="GD42" s="35">
        <f t="shared" si="60"/>
        <v>5.666874560851299E-07</v>
      </c>
      <c r="GE42" s="35">
        <f t="shared" si="60"/>
        <v>5.241039862731125E-07</v>
      </c>
      <c r="GF42" s="35">
        <f t="shared" si="60"/>
        <v>4.847204331771226E-07</v>
      </c>
      <c r="GG42" s="35">
        <f t="shared" si="60"/>
        <v>4.4829634022281887E-07</v>
      </c>
      <c r="GH42" s="35">
        <f t="shared" si="60"/>
        <v>4.1460931988556527E-07</v>
      </c>
      <c r="GI42" s="35">
        <f t="shared" si="60"/>
        <v>3.8345369589209713E-07</v>
      </c>
      <c r="GJ42" s="35">
        <f t="shared" si="60"/>
        <v>3.546392474545015E-07</v>
      </c>
      <c r="GK42" s="35">
        <f t="shared" si="60"/>
        <v>3.279900478691655E-07</v>
      </c>
      <c r="GL42" s="35">
        <f t="shared" si="60"/>
        <v>3.033433903895335E-07</v>
      </c>
      <c r="GM42" s="35">
        <f t="shared" si="60"/>
        <v>2.805487948143942E-07</v>
      </c>
      <c r="GN42" s="35">
        <f t="shared" si="60"/>
        <v>2.594670887262594E-07</v>
      </c>
      <c r="GO42" s="35">
        <f aca="true" t="shared" si="61" ref="GO42:HT42">GN42/(1+GN39)</f>
        <v>2.399695577701938E-07</v>
      </c>
      <c r="GP42" s="35">
        <f t="shared" si="61"/>
        <v>2.219371597850051E-07</v>
      </c>
      <c r="GQ42" s="35">
        <f t="shared" si="61"/>
        <v>2.0525979798856985E-07</v>
      </c>
      <c r="GR42" s="35">
        <f t="shared" si="61"/>
        <v>1.8983564877964224E-07</v>
      </c>
      <c r="GS42" s="35">
        <f t="shared" si="61"/>
        <v>1.7557054005196569E-07</v>
      </c>
      <c r="GT42" s="35">
        <f t="shared" si="61"/>
        <v>1.6237737622492233E-07</v>
      </c>
      <c r="GU42" s="35">
        <f t="shared" si="61"/>
        <v>1.5017560648019135E-07</v>
      </c>
      <c r="GV42" s="35">
        <f t="shared" si="61"/>
        <v>1.388907329576903E-07</v>
      </c>
      <c r="GW42" s="35">
        <f t="shared" si="61"/>
        <v>1.2845385590805158E-07</v>
      </c>
      <c r="GX42" s="35">
        <f t="shared" si="61"/>
        <v>1.1880125302453023E-07</v>
      </c>
      <c r="GY42" s="35">
        <f t="shared" si="61"/>
        <v>1.0987399038592622E-07</v>
      </c>
      <c r="GZ42" s="35">
        <f t="shared" si="61"/>
        <v>1.0161756263511042E-07</v>
      </c>
      <c r="HA42" s="35">
        <f t="shared" si="61"/>
        <v>9.398156019624448E-08</v>
      </c>
      <c r="HB42" s="35">
        <f t="shared" si="61"/>
        <v>8.691936149887285E-08</v>
      </c>
      <c r="HC42" s="35">
        <f t="shared" si="61"/>
        <v>8.038784832974712E-08</v>
      </c>
      <c r="HD42" s="35">
        <f t="shared" si="61"/>
        <v>7.434714257445145E-08</v>
      </c>
      <c r="HE42" s="35">
        <f t="shared" si="61"/>
        <v>6.876036274149548E-08</v>
      </c>
      <c r="HF42" s="35">
        <f t="shared" si="61"/>
        <v>6.359339878232374E-08</v>
      </c>
      <c r="HG42" s="35">
        <f t="shared" si="61"/>
        <v>5.881470383239885E-08</v>
      </c>
      <c r="HH42" s="35">
        <f t="shared" si="61"/>
        <v>5.439510160182729E-08</v>
      </c>
      <c r="HI42" s="35">
        <f t="shared" si="61"/>
        <v>5.0307608239546744E-08</v>
      </c>
      <c r="HJ42" s="35">
        <f t="shared" si="61"/>
        <v>4.6527267583462585E-08</v>
      </c>
      <c r="HK42" s="35">
        <f t="shared" si="61"/>
        <v>4.3030998790649997E-08</v>
      </c>
      <c r="HL42" s="35">
        <f t="shared" si="61"/>
        <v>3.979745541732508E-08</v>
      </c>
      <c r="HM42" s="35">
        <f t="shared" si="61"/>
        <v>3.6806895088195535E-08</v>
      </c>
      <c r="HN42" s="35">
        <f t="shared" si="61"/>
        <v>3.40410589594552E-08</v>
      </c>
      <c r="HO42" s="35">
        <f t="shared" si="61"/>
        <v>3.148306023948236E-08</v>
      </c>
      <c r="HP42" s="35">
        <f t="shared" si="61"/>
        <v>2.9117281086603562E-08</v>
      </c>
      <c r="HQ42" s="35">
        <f t="shared" si="61"/>
        <v>2.692927725443152E-08</v>
      </c>
      <c r="HR42" s="35">
        <f t="shared" si="61"/>
        <v>2.4905689902588162E-08</v>
      </c>
      <c r="HS42" s="35">
        <f t="shared" si="61"/>
        <v>2.3034164034372818E-08</v>
      </c>
      <c r="HT42" s="35">
        <f t="shared" si="61"/>
        <v>2.1303273063396138E-08</v>
      </c>
    </row>
    <row r="43" spans="1:228" ht="13.5" customHeight="1" thickBot="1">
      <c r="A43" s="25"/>
      <c r="B43" s="53"/>
      <c r="C43" s="2">
        <f>C33*C42</f>
        <v>0.365</v>
      </c>
      <c r="D43" s="2">
        <f aca="true" t="shared" si="62" ref="D43:BO43">D33*D42</f>
        <v>0.3439194678615545</v>
      </c>
      <c r="E43" s="2">
        <f t="shared" si="62"/>
        <v>0.3404979951161432</v>
      </c>
      <c r="F43" s="2">
        <f t="shared" si="62"/>
        <v>0.3389283754734669</v>
      </c>
      <c r="G43" s="2">
        <f t="shared" si="62"/>
        <v>0.3350021555431663</v>
      </c>
      <c r="H43" s="2">
        <f t="shared" si="62"/>
        <v>0.33219652217453877</v>
      </c>
      <c r="I43" s="2">
        <f t="shared" si="62"/>
        <v>0.32716695778359595</v>
      </c>
      <c r="J43" s="2">
        <f t="shared" si="62"/>
        <v>0.32171664793270927</v>
      </c>
      <c r="K43" s="55">
        <f t="shared" si="62"/>
        <v>0.4805331752687937</v>
      </c>
      <c r="L43" s="38">
        <f t="shared" si="62"/>
        <v>0.45247447189127454</v>
      </c>
      <c r="M43" s="38">
        <f t="shared" si="62"/>
        <v>0.4221888301328919</v>
      </c>
      <c r="N43" s="38">
        <f t="shared" si="62"/>
        <v>0.393937405037564</v>
      </c>
      <c r="O43" s="38">
        <f t="shared" si="62"/>
        <v>0.36758312849556696</v>
      </c>
      <c r="P43" s="38">
        <f t="shared" si="62"/>
        <v>0.3429981987792189</v>
      </c>
      <c r="Q43" s="38">
        <f t="shared" si="62"/>
        <v>0.3200634516728494</v>
      </c>
      <c r="R43" s="38">
        <f t="shared" si="62"/>
        <v>0.2986677744717127</v>
      </c>
      <c r="S43" s="38">
        <f t="shared" si="62"/>
        <v>0.2787075599128634</v>
      </c>
      <c r="T43" s="38">
        <f t="shared" si="62"/>
        <v>0.26008619730343097</v>
      </c>
      <c r="U43" s="38">
        <f t="shared" si="62"/>
        <v>0.24271359830009817</v>
      </c>
      <c r="V43" s="38">
        <f t="shared" si="62"/>
        <v>0.22650575496889497</v>
      </c>
      <c r="W43" s="38">
        <f t="shared" si="62"/>
        <v>0.21138432791757383</v>
      </c>
      <c r="X43" s="38">
        <f t="shared" si="62"/>
        <v>0.19727626244468607</v>
      </c>
      <c r="Y43" s="38">
        <f t="shared" si="62"/>
        <v>0.18411343079081374</v>
      </c>
      <c r="Z43" s="38">
        <f t="shared" si="62"/>
        <v>0.17183229870896694</v>
      </c>
      <c r="AA43" s="38">
        <f t="shared" si="62"/>
        <v>0.1603736146936101</v>
      </c>
      <c r="AB43" s="38">
        <f t="shared" si="62"/>
        <v>0.14968212032176675</v>
      </c>
      <c r="AC43" s="38">
        <f t="shared" si="62"/>
        <v>0.13970628026575885</v>
      </c>
      <c r="AD43" s="38">
        <f t="shared" si="62"/>
        <v>0.13039803063591254</v>
      </c>
      <c r="AE43" s="38">
        <f t="shared" si="62"/>
        <v>0.12171254440351728</v>
      </c>
      <c r="AF43" s="38">
        <f t="shared" si="62"/>
        <v>0.11360801273992809</v>
      </c>
      <c r="AG43" s="38">
        <f t="shared" si="62"/>
        <v>0.10604544118740106</v>
      </c>
      <c r="AH43" s="38">
        <f t="shared" si="62"/>
        <v>0.0989884596514505</v>
      </c>
      <c r="AI43" s="38">
        <f t="shared" si="62"/>
        <v>0.09240314527360004</v>
      </c>
      <c r="AJ43" s="38">
        <f t="shared" si="62"/>
        <v>0.08625785730772327</v>
      </c>
      <c r="AK43" s="38">
        <f t="shared" si="62"/>
        <v>0.08052308318306134</v>
      </c>
      <c r="AL43" s="38">
        <f t="shared" si="62"/>
        <v>0.07517129499277461</v>
      </c>
      <c r="AM43" s="38">
        <f t="shared" si="62"/>
        <v>0.07017681569881982</v>
      </c>
      <c r="AN43" s="38">
        <f t="shared" si="62"/>
        <v>0.0655156943923097</v>
      </c>
      <c r="AO43" s="38">
        <f t="shared" si="62"/>
        <v>0.061165589993557666</v>
      </c>
      <c r="AP43" s="38">
        <f t="shared" si="62"/>
        <v>0.05710566281796824</v>
      </c>
      <c r="AQ43" s="38">
        <f t="shared" si="62"/>
        <v>0.05331647347302037</v>
      </c>
      <c r="AR43" s="38">
        <f t="shared" si="62"/>
        <v>0.049779888588005465</v>
      </c>
      <c r="AS43" s="38">
        <f t="shared" si="62"/>
        <v>0.04647899291211467</v>
      </c>
      <c r="AT43" s="38">
        <f t="shared" si="62"/>
        <v>0.04339800734809093</v>
      </c>
      <c r="AU43" s="38">
        <f t="shared" si="62"/>
        <v>0.040522212518136674</v>
      </c>
      <c r="AV43" s="38">
        <f t="shared" si="62"/>
        <v>0.03783787748624352</v>
      </c>
      <c r="AW43" s="38">
        <f t="shared" si="62"/>
        <v>0.035332193286728444</v>
      </c>
      <c r="AX43" s="38">
        <f t="shared" si="62"/>
        <v>0.032993210932648655</v>
      </c>
      <c r="AY43" s="38">
        <f t="shared" si="62"/>
        <v>0.030809783600043442</v>
      </c>
      <c r="AZ43" s="38">
        <f t="shared" si="62"/>
        <v>0.028771512704727192</v>
      </c>
      <c r="BA43" s="38">
        <f t="shared" si="62"/>
        <v>0.02686869760773287</v>
      </c>
      <c r="BB43" s="38">
        <f t="shared" si="62"/>
        <v>0.02509228870357399</v>
      </c>
      <c r="BC43" s="38">
        <f t="shared" si="62"/>
        <v>0.0234338436623414</v>
      </c>
      <c r="BD43" s="38">
        <f t="shared" si="62"/>
        <v>0.021885486612357712</v>
      </c>
      <c r="BE43" s="38">
        <f t="shared" si="62"/>
        <v>0.020439870064751453</v>
      </c>
      <c r="BF43" s="38">
        <f t="shared" si="62"/>
        <v>0.019090139394951647</v>
      </c>
      <c r="BG43" s="38">
        <f t="shared" si="62"/>
        <v>0.017829899708806</v>
      </c>
      <c r="BH43" s="38">
        <f t="shared" si="62"/>
        <v>0.01665318493285044</v>
      </c>
      <c r="BI43" s="38">
        <f t="shared" si="62"/>
        <v>0.015554428979260317</v>
      </c>
      <c r="BJ43" s="38">
        <f t="shared" si="62"/>
        <v>0.014528438846246864</v>
      </c>
      <c r="BK43" s="38">
        <f t="shared" si="62"/>
        <v>0.013570369524175226</v>
      </c>
      <c r="BL43" s="38">
        <f t="shared" si="62"/>
        <v>0.012675700586521088</v>
      </c>
      <c r="BM43" s="38">
        <f t="shared" si="62"/>
        <v>0.01184021435299579</v>
      </c>
      <c r="BN43" s="38">
        <f t="shared" si="62"/>
        <v>0.011059975519798383</v>
      </c>
      <c r="BO43" s="38">
        <f t="shared" si="62"/>
        <v>0.01033131215903845</v>
      </c>
      <c r="BP43" s="38">
        <f aca="true" t="shared" si="63" ref="BP43:EA43">BP33*BP42</f>
        <v>0.009650797995954882</v>
      </c>
      <c r="BQ43" s="38">
        <f t="shared" si="63"/>
        <v>0.009015235878670435</v>
      </c>
      <c r="BR43" s="38">
        <f t="shared" si="63"/>
        <v>0.008421642360905061</v>
      </c>
      <c r="BS43" s="38">
        <f t="shared" si="63"/>
        <v>0.007867233323355963</v>
      </c>
      <c r="BT43" s="38">
        <f t="shared" si="63"/>
        <v>0.007349410564369909</v>
      </c>
      <c r="BU43" s="38">
        <f t="shared" si="63"/>
        <v>0.006865749295112668</v>
      </c>
      <c r="BV43" s="38">
        <f t="shared" si="63"/>
        <v>0.006413986478707909</v>
      </c>
      <c r="BW43" s="38">
        <f t="shared" si="63"/>
        <v>0.005992009956798259</v>
      </c>
      <c r="BX43" s="38">
        <f t="shared" si="63"/>
        <v>0.005597848310696576</v>
      </c>
      <c r="BY43" s="38">
        <f t="shared" si="63"/>
        <v>0.005229661407766389</v>
      </c>
      <c r="BZ43" s="38">
        <f t="shared" si="63"/>
        <v>0.004885731586915139</v>
      </c>
      <c r="CA43" s="38">
        <f t="shared" si="63"/>
        <v>0.004564455440118995</v>
      </c>
      <c r="CB43" s="38">
        <f t="shared" si="63"/>
        <v>0.0042643361497386005</v>
      </c>
      <c r="CC43" s="38">
        <f t="shared" si="63"/>
        <v>0.003983976344044535</v>
      </c>
      <c r="CD43" s="38">
        <f t="shared" si="63"/>
        <v>0.0037220714358618683</v>
      </c>
      <c r="CE43" s="38">
        <f t="shared" si="63"/>
        <v>0.0034774034115758043</v>
      </c>
      <c r="CF43" s="38">
        <f t="shared" si="63"/>
        <v>0.00324883503992517</v>
      </c>
      <c r="CG43" s="38">
        <f t="shared" si="63"/>
        <v>0.003035304472056564</v>
      </c>
      <c r="CH43" s="38">
        <f t="shared" si="63"/>
        <v>0</v>
      </c>
      <c r="CI43" s="38">
        <f t="shared" si="63"/>
        <v>0</v>
      </c>
      <c r="CJ43" s="38">
        <f t="shared" si="63"/>
        <v>0</v>
      </c>
      <c r="CK43" s="38">
        <f t="shared" si="63"/>
        <v>0</v>
      </c>
      <c r="CL43" s="38">
        <f t="shared" si="63"/>
        <v>0</v>
      </c>
      <c r="CM43" s="38">
        <f t="shared" si="63"/>
        <v>0</v>
      </c>
      <c r="CN43" s="38">
        <f t="shared" si="63"/>
        <v>0</v>
      </c>
      <c r="CO43" s="38">
        <f t="shared" si="63"/>
        <v>0</v>
      </c>
      <c r="CP43" s="38">
        <f t="shared" si="63"/>
        <v>0</v>
      </c>
      <c r="CQ43" s="38">
        <f t="shared" si="63"/>
        <v>0</v>
      </c>
      <c r="CR43" s="38">
        <f t="shared" si="63"/>
        <v>0</v>
      </c>
      <c r="CS43" s="38">
        <f t="shared" si="63"/>
        <v>0</v>
      </c>
      <c r="CT43" s="38">
        <f t="shared" si="63"/>
        <v>0</v>
      </c>
      <c r="CU43" s="38">
        <f t="shared" si="63"/>
        <v>0</v>
      </c>
      <c r="CV43" s="38">
        <f t="shared" si="63"/>
        <v>0</v>
      </c>
      <c r="CW43" s="38">
        <f t="shared" si="63"/>
        <v>0</v>
      </c>
      <c r="CX43" s="38">
        <f t="shared" si="63"/>
        <v>0</v>
      </c>
      <c r="CY43" s="38">
        <f t="shared" si="63"/>
        <v>0</v>
      </c>
      <c r="CZ43" s="38">
        <f t="shared" si="63"/>
        <v>0</v>
      </c>
      <c r="DA43" s="38">
        <f t="shared" si="63"/>
        <v>0</v>
      </c>
      <c r="DB43" s="38">
        <f t="shared" si="63"/>
        <v>0</v>
      </c>
      <c r="DC43" s="38">
        <f t="shared" si="63"/>
        <v>0</v>
      </c>
      <c r="DD43" s="38">
        <f t="shared" si="63"/>
        <v>0</v>
      </c>
      <c r="DE43" s="38">
        <f t="shared" si="63"/>
        <v>0</v>
      </c>
      <c r="DF43" s="38">
        <f t="shared" si="63"/>
        <v>0</v>
      </c>
      <c r="DG43" s="38">
        <f t="shared" si="63"/>
        <v>0</v>
      </c>
      <c r="DH43" s="38">
        <f t="shared" si="63"/>
        <v>0</v>
      </c>
      <c r="DI43" s="38">
        <f t="shared" si="63"/>
        <v>0</v>
      </c>
      <c r="DJ43" s="38">
        <f t="shared" si="63"/>
        <v>0</v>
      </c>
      <c r="DK43" s="38">
        <f t="shared" si="63"/>
        <v>0</v>
      </c>
      <c r="DL43" s="38">
        <f t="shared" si="63"/>
        <v>0</v>
      </c>
      <c r="DM43" s="38">
        <f t="shared" si="63"/>
        <v>0</v>
      </c>
      <c r="DN43" s="38">
        <f t="shared" si="63"/>
        <v>0</v>
      </c>
      <c r="DO43" s="38">
        <f t="shared" si="63"/>
        <v>0</v>
      </c>
      <c r="DP43" s="38">
        <f t="shared" si="63"/>
        <v>0</v>
      </c>
      <c r="DQ43" s="38">
        <f t="shared" si="63"/>
        <v>0</v>
      </c>
      <c r="DR43" s="38">
        <f t="shared" si="63"/>
        <v>0</v>
      </c>
      <c r="DS43" s="38">
        <f t="shared" si="63"/>
        <v>0</v>
      </c>
      <c r="DT43" s="38">
        <f t="shared" si="63"/>
        <v>0</v>
      </c>
      <c r="DU43" s="38">
        <f t="shared" si="63"/>
        <v>0</v>
      </c>
      <c r="DV43" s="38">
        <f t="shared" si="63"/>
        <v>0</v>
      </c>
      <c r="DW43" s="38">
        <f t="shared" si="63"/>
        <v>0</v>
      </c>
      <c r="DX43" s="38">
        <f t="shared" si="63"/>
        <v>0</v>
      </c>
      <c r="DY43" s="38">
        <f t="shared" si="63"/>
        <v>0</v>
      </c>
      <c r="DZ43" s="38">
        <f t="shared" si="63"/>
        <v>0</v>
      </c>
      <c r="EA43" s="38">
        <f t="shared" si="63"/>
        <v>0</v>
      </c>
      <c r="EB43" s="38">
        <f aca="true" t="shared" si="64" ref="EB43:GM43">EB33*EB42</f>
        <v>0</v>
      </c>
      <c r="EC43" s="38">
        <f t="shared" si="64"/>
        <v>0</v>
      </c>
      <c r="ED43" s="38">
        <f t="shared" si="64"/>
        <v>0</v>
      </c>
      <c r="EE43" s="38">
        <f t="shared" si="64"/>
        <v>0</v>
      </c>
      <c r="EF43" s="38">
        <f t="shared" si="64"/>
        <v>0</v>
      </c>
      <c r="EG43" s="38">
        <f t="shared" si="64"/>
        <v>0</v>
      </c>
      <c r="EH43" s="38">
        <f t="shared" si="64"/>
        <v>0</v>
      </c>
      <c r="EI43" s="38">
        <f t="shared" si="64"/>
        <v>0</v>
      </c>
      <c r="EJ43" s="38">
        <f t="shared" si="64"/>
        <v>0</v>
      </c>
      <c r="EK43" s="38">
        <f t="shared" si="64"/>
        <v>0</v>
      </c>
      <c r="EL43" s="38">
        <f t="shared" si="64"/>
        <v>0</v>
      </c>
      <c r="EM43" s="38">
        <f t="shared" si="64"/>
        <v>0</v>
      </c>
      <c r="EN43" s="38">
        <f t="shared" si="64"/>
        <v>0</v>
      </c>
      <c r="EO43" s="38">
        <f t="shared" si="64"/>
        <v>0</v>
      </c>
      <c r="EP43" s="38">
        <f t="shared" si="64"/>
        <v>0</v>
      </c>
      <c r="EQ43" s="38">
        <f t="shared" si="64"/>
        <v>0</v>
      </c>
      <c r="ER43" s="38">
        <f t="shared" si="64"/>
        <v>0</v>
      </c>
      <c r="ES43" s="38">
        <f t="shared" si="64"/>
        <v>0</v>
      </c>
      <c r="ET43" s="38">
        <f t="shared" si="64"/>
        <v>0</v>
      </c>
      <c r="EU43" s="38">
        <f t="shared" si="64"/>
        <v>0</v>
      </c>
      <c r="EV43" s="38">
        <f t="shared" si="64"/>
        <v>0</v>
      </c>
      <c r="EW43" s="38">
        <f t="shared" si="64"/>
        <v>0</v>
      </c>
      <c r="EX43" s="38">
        <f t="shared" si="64"/>
        <v>0</v>
      </c>
      <c r="EY43" s="38">
        <f t="shared" si="64"/>
        <v>0</v>
      </c>
      <c r="EZ43" s="38">
        <f t="shared" si="64"/>
        <v>0</v>
      </c>
      <c r="FA43" s="38">
        <f t="shared" si="64"/>
        <v>0</v>
      </c>
      <c r="FB43" s="38">
        <f t="shared" si="64"/>
        <v>0</v>
      </c>
      <c r="FC43" s="38">
        <f t="shared" si="64"/>
        <v>0</v>
      </c>
      <c r="FD43" s="38">
        <f t="shared" si="64"/>
        <v>0</v>
      </c>
      <c r="FE43" s="38">
        <f t="shared" si="64"/>
        <v>0</v>
      </c>
      <c r="FF43" s="38">
        <f t="shared" si="64"/>
        <v>0</v>
      </c>
      <c r="FG43" s="38">
        <f t="shared" si="64"/>
        <v>0</v>
      </c>
      <c r="FH43" s="38">
        <f t="shared" si="64"/>
        <v>0</v>
      </c>
      <c r="FI43" s="38">
        <f t="shared" si="64"/>
        <v>0</v>
      </c>
      <c r="FJ43" s="38">
        <f t="shared" si="64"/>
        <v>0</v>
      </c>
      <c r="FK43" s="38">
        <f t="shared" si="64"/>
        <v>0</v>
      </c>
      <c r="FL43" s="38">
        <f t="shared" si="64"/>
        <v>0</v>
      </c>
      <c r="FM43" s="38">
        <f t="shared" si="64"/>
        <v>0</v>
      </c>
      <c r="FN43" s="38">
        <f t="shared" si="64"/>
        <v>0</v>
      </c>
      <c r="FO43" s="38">
        <f t="shared" si="64"/>
        <v>0</v>
      </c>
      <c r="FP43" s="38">
        <f t="shared" si="64"/>
        <v>0</v>
      </c>
      <c r="FQ43" s="38">
        <f t="shared" si="64"/>
        <v>0</v>
      </c>
      <c r="FR43" s="38">
        <f t="shared" si="64"/>
        <v>0</v>
      </c>
      <c r="FS43" s="38">
        <f t="shared" si="64"/>
        <v>0</v>
      </c>
      <c r="FT43" s="38">
        <f t="shared" si="64"/>
        <v>0</v>
      </c>
      <c r="FU43" s="38">
        <f t="shared" si="64"/>
        <v>0</v>
      </c>
      <c r="FV43" s="38">
        <f t="shared" si="64"/>
        <v>0</v>
      </c>
      <c r="FW43" s="38">
        <f t="shared" si="64"/>
        <v>0</v>
      </c>
      <c r="FX43" s="38">
        <f t="shared" si="64"/>
        <v>0</v>
      </c>
      <c r="FY43" s="38">
        <f t="shared" si="64"/>
        <v>0</v>
      </c>
      <c r="FZ43" s="38">
        <f t="shared" si="64"/>
        <v>0</v>
      </c>
      <c r="GA43" s="38">
        <f t="shared" si="64"/>
        <v>0</v>
      </c>
      <c r="GB43" s="38">
        <f t="shared" si="64"/>
        <v>0</v>
      </c>
      <c r="GC43" s="38">
        <f t="shared" si="64"/>
        <v>0</v>
      </c>
      <c r="GD43" s="38">
        <f t="shared" si="64"/>
        <v>0</v>
      </c>
      <c r="GE43" s="38">
        <f t="shared" si="64"/>
        <v>0</v>
      </c>
      <c r="GF43" s="38">
        <f t="shared" si="64"/>
        <v>0</v>
      </c>
      <c r="GG43" s="38">
        <f t="shared" si="64"/>
        <v>0</v>
      </c>
      <c r="GH43" s="38">
        <f t="shared" si="64"/>
        <v>0</v>
      </c>
      <c r="GI43" s="38">
        <f t="shared" si="64"/>
        <v>0</v>
      </c>
      <c r="GJ43" s="38">
        <f t="shared" si="64"/>
        <v>0</v>
      </c>
      <c r="GK43" s="38">
        <f t="shared" si="64"/>
        <v>0</v>
      </c>
      <c r="GL43" s="38">
        <f t="shared" si="64"/>
        <v>0</v>
      </c>
      <c r="GM43" s="38">
        <f t="shared" si="64"/>
        <v>0</v>
      </c>
      <c r="GN43" s="38">
        <f aca="true" t="shared" si="65" ref="GN43:GW43">GN33*GN42</f>
        <v>0</v>
      </c>
      <c r="GO43" s="38">
        <f t="shared" si="65"/>
        <v>0</v>
      </c>
      <c r="GP43" s="38">
        <f t="shared" si="65"/>
        <v>0</v>
      </c>
      <c r="GQ43" s="38">
        <f t="shared" si="65"/>
        <v>0</v>
      </c>
      <c r="GR43" s="38">
        <f t="shared" si="65"/>
        <v>0</v>
      </c>
      <c r="GS43" s="38">
        <f t="shared" si="65"/>
        <v>0</v>
      </c>
      <c r="GT43" s="38">
        <f t="shared" si="65"/>
        <v>0</v>
      </c>
      <c r="GU43" s="38">
        <f t="shared" si="65"/>
        <v>0</v>
      </c>
      <c r="GV43" s="38">
        <f t="shared" si="65"/>
        <v>0</v>
      </c>
      <c r="GW43" s="38">
        <f t="shared" si="65"/>
        <v>0</v>
      </c>
      <c r="GX43" s="38">
        <f>EY33*EY42</f>
        <v>0</v>
      </c>
      <c r="GY43" s="38">
        <f>FA33*FA42</f>
        <v>0</v>
      </c>
      <c r="GZ43" s="38">
        <f>FC33*FC42</f>
        <v>0</v>
      </c>
      <c r="HA43" s="38">
        <f>FE33*FE42</f>
        <v>0</v>
      </c>
      <c r="HB43" s="38">
        <f>FG33*FG42</f>
        <v>0</v>
      </c>
      <c r="HC43" s="38">
        <f>FI33*FI42</f>
        <v>0</v>
      </c>
      <c r="HD43" s="38">
        <f>FK33*FK42</f>
        <v>0</v>
      </c>
      <c r="HE43" s="38">
        <f>FM33*FM42</f>
        <v>0</v>
      </c>
      <c r="HF43" s="38">
        <f>FO33*FO42</f>
        <v>0</v>
      </c>
      <c r="HG43" s="38">
        <f>FQ33*FQ42</f>
        <v>0</v>
      </c>
      <c r="HH43" s="38">
        <f>FS33*FS42</f>
        <v>0</v>
      </c>
      <c r="HI43" s="38">
        <f>FU33*FU42</f>
        <v>0</v>
      </c>
      <c r="HJ43" s="38">
        <f>FW33*FW42</f>
        <v>0</v>
      </c>
      <c r="HK43" s="38">
        <f>FY33*FY42</f>
        <v>0</v>
      </c>
      <c r="HL43" s="38">
        <f>GA33*GA42</f>
        <v>0</v>
      </c>
      <c r="HM43" s="38">
        <f>GC33*GC42</f>
        <v>0</v>
      </c>
      <c r="HN43" s="38">
        <f>GE33*GE42</f>
        <v>0</v>
      </c>
      <c r="HO43" s="38">
        <f>GG33*GG42</f>
        <v>0</v>
      </c>
      <c r="HP43" s="38">
        <f>GI33*GI42</f>
        <v>0</v>
      </c>
      <c r="HQ43" s="38">
        <f>GK33*GK42</f>
        <v>0</v>
      </c>
      <c r="HR43" s="38">
        <f>GM33*GM42</f>
        <v>0</v>
      </c>
      <c r="HS43" s="38">
        <f>GO33*GO42</f>
        <v>0</v>
      </c>
      <c r="HT43" s="38">
        <f>GQ33*GQ42</f>
        <v>0</v>
      </c>
    </row>
    <row r="44" spans="1:11" ht="15.75" customHeight="1" thickBot="1">
      <c r="A44" s="25"/>
      <c r="B44" s="58" t="s">
        <v>28</v>
      </c>
      <c r="C44" s="59">
        <f>SUM(C43:IV43)</f>
        <v>9.928007328499271</v>
      </c>
      <c r="D44" s="60">
        <f>D37/135.27</f>
        <v>10.410966053942886</v>
      </c>
      <c r="E44" s="60">
        <f aca="true" t="shared" si="66" ref="E44:K44">E37/135.27</f>
        <v>10.898395603324483</v>
      </c>
      <c r="F44" s="60">
        <f t="shared" si="66"/>
        <v>11.392503402711707</v>
      </c>
      <c r="G44" s="60">
        <f t="shared" si="66"/>
        <v>11.894690253417943</v>
      </c>
      <c r="H44" s="60">
        <f t="shared" si="66"/>
        <v>12.402574968244938</v>
      </c>
      <c r="I44" s="60">
        <f t="shared" si="66"/>
        <v>12.912838273682352</v>
      </c>
      <c r="J44" s="60">
        <f t="shared" si="66"/>
        <v>13.424220514237856</v>
      </c>
      <c r="K44" s="61">
        <f t="shared" si="66"/>
        <v>13.619895391127693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2004-03-01T10:20:16Z</dcterms:created>
  <dcterms:modified xsi:type="dcterms:W3CDTF">2004-03-05T18:07:21Z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1246863741</vt:i4>
  </property>
  <property fmtid="{D5CDD505-2E9C-101B-9397-08002B2CF9AE}" pid="4" name="_EmailSubje">
    <vt:lpwstr>Cambiar estas tablas cap 13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