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305" activeTab="0"/>
  </bookViews>
  <sheets>
    <sheet name="13.11" sheetId="1" r:id="rId1"/>
  </sheets>
  <externalReferences>
    <externalReference r:id="rId4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<sst xmlns="http://schemas.openxmlformats.org/spreadsheetml/2006/main" count="13" uniqueCount="10">
  <si>
    <t>Valor residual</t>
  </si>
  <si>
    <t>99-07</t>
  </si>
  <si>
    <t>g = 0%</t>
  </si>
  <si>
    <t>g = 1%</t>
  </si>
  <si>
    <t>g = 2%</t>
  </si>
  <si>
    <t>Ke</t>
  </si>
  <si>
    <t>Valor por acción (euros)</t>
  </si>
  <si>
    <t>DPA</t>
  </si>
  <si>
    <t>valor actual de los DPA (euros/acción)</t>
  </si>
  <si>
    <t>(euros)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</si>
</sst>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.0"/>
    <numFmt numFmtId="181" formatCode="0.0%"/>
    <numFmt numFmtId="182" formatCode="0.00000"/>
    <numFmt numFmtId="183" formatCode="0.000000"/>
    <numFmt numFmtId="184" formatCode="0.0000"/>
    <numFmt numFmtId="185" formatCode="0.000"/>
    <numFmt numFmtId="186" formatCode="0.0"/>
    <numFmt numFmtId="187" formatCode="0.0000000"/>
    <numFmt numFmtId="188" formatCode="0.00000000"/>
    <numFmt numFmtId="189" formatCode="#,##0.000"/>
  </numFmts>
  <fonts count="8">
    <font>
      <sz val="10"/>
      <name val="Arial"/>
      <family val="0"/>
    </font>
    <font>
      <sz val="10"/>
      <name val="Tms Rmn"/>
      <family val="0"/>
    </font>
    <font>
      <u val="single"/>
      <sz val="10"/>
      <color indexed="36"/>
      <name val="Tms Rmn"/>
      <family val="0"/>
    </font>
    <font>
      <u val="single"/>
      <sz val="10"/>
      <color indexed="12"/>
      <name val="Tms Rmn"/>
      <family val="0"/>
    </font>
    <font>
      <i/>
      <sz val="10"/>
      <name val="Tms Rmn"/>
      <family val="0"/>
    </font>
    <font>
      <b/>
      <sz val="10"/>
      <name val="Tms Rmn"/>
      <family val="0"/>
    </font>
    <font>
      <b/>
      <u val="single"/>
      <sz val="10"/>
      <name val="Tms Rmn"/>
      <family val="0"/>
    </font>
    <font>
      <u val="single"/>
      <sz val="12"/>
      <name val="Tms Rmn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81" fontId="5" fillId="0" borderId="0" xfId="21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189" fontId="5" fillId="0" borderId="5" xfId="0" applyNumberFormat="1" applyFont="1" applyBorder="1" applyAlignment="1">
      <alignment/>
    </xf>
    <xf numFmtId="189" fontId="5" fillId="0" borderId="6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181" fontId="1" fillId="0" borderId="9" xfId="21" applyNumberFormat="1" applyFont="1" applyBorder="1" applyAlignment="1">
      <alignment horizontal="center"/>
    </xf>
    <xf numFmtId="181" fontId="5" fillId="0" borderId="10" xfId="21" applyNumberFormat="1" applyFont="1" applyBorder="1" applyAlignment="1">
      <alignment/>
    </xf>
    <xf numFmtId="181" fontId="5" fillId="0" borderId="11" xfId="21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Continuous"/>
    </xf>
    <xf numFmtId="0" fontId="6" fillId="0" borderId="12" xfId="0" applyFont="1" applyBorder="1" applyAlignment="1">
      <alignment horizontal="center"/>
    </xf>
    <xf numFmtId="0" fontId="0" fillId="0" borderId="14" xfId="0" applyBorder="1" applyAlignment="1">
      <alignment horizontal="right"/>
    </xf>
    <xf numFmtId="10" fontId="0" fillId="0" borderId="12" xfId="21" applyNumberFormat="1" applyBorder="1" applyAlignment="1">
      <alignment horizontal="center"/>
    </xf>
    <xf numFmtId="4" fontId="0" fillId="0" borderId="15" xfId="0" applyNumberFormat="1" applyBorder="1" applyAlignment="1">
      <alignment/>
    </xf>
    <xf numFmtId="181" fontId="0" fillId="0" borderId="12" xfId="21" applyNumberFormat="1" applyBorder="1" applyAlignment="1">
      <alignment horizontal="center"/>
    </xf>
    <xf numFmtId="181" fontId="5" fillId="0" borderId="12" xfId="21" applyNumberFormat="1" applyFont="1" applyBorder="1" applyAlignment="1">
      <alignment horizontal="center"/>
    </xf>
    <xf numFmtId="181" fontId="0" fillId="0" borderId="16" xfId="21" applyNumberFormat="1" applyBorder="1" applyAlignment="1">
      <alignment horizontal="center"/>
    </xf>
    <xf numFmtId="4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Tablas%20libro%20val%202004\Cap.%2013.%20REE%20valoraci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E pts 1"/>
      <sheetName val="REE euros 1"/>
      <sheetName val="MorStan"/>
      <sheetName val="Mor stan2"/>
      <sheetName val="REE 1 corregido"/>
      <sheetName val="comparación flujos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4">
        <row r="90">
          <cell r="C90">
            <v>1999</v>
          </cell>
          <cell r="D90">
            <v>2000</v>
          </cell>
          <cell r="E90">
            <v>2001</v>
          </cell>
          <cell r="F90">
            <v>2002</v>
          </cell>
          <cell r="G90">
            <v>2003</v>
          </cell>
          <cell r="H90">
            <v>2004</v>
          </cell>
          <cell r="I90">
            <v>2005</v>
          </cell>
          <cell r="J90">
            <v>2006</v>
          </cell>
          <cell r="K90">
            <v>2007</v>
          </cell>
          <cell r="L90">
            <v>2008</v>
          </cell>
          <cell r="M90">
            <v>2009</v>
          </cell>
          <cell r="N90">
            <v>2010</v>
          </cell>
          <cell r="O90">
            <v>2011</v>
          </cell>
          <cell r="P90">
            <v>2012</v>
          </cell>
          <cell r="Q90">
            <v>2013</v>
          </cell>
          <cell r="R90">
            <v>2014</v>
          </cell>
          <cell r="S90">
            <v>2015</v>
          </cell>
          <cell r="T90">
            <v>2016</v>
          </cell>
          <cell r="U90">
            <v>2017</v>
          </cell>
          <cell r="V90">
            <v>2018</v>
          </cell>
          <cell r="W90">
            <v>2019</v>
          </cell>
          <cell r="X90">
            <v>2020</v>
          </cell>
          <cell r="Y90">
            <v>2021</v>
          </cell>
          <cell r="Z90">
            <v>2022</v>
          </cell>
          <cell r="AA90">
            <v>2023</v>
          </cell>
          <cell r="AB90">
            <v>2024</v>
          </cell>
          <cell r="AC90">
            <v>2025</v>
          </cell>
          <cell r="AD90">
            <v>2026</v>
          </cell>
          <cell r="AE90">
            <v>2027</v>
          </cell>
          <cell r="AF90">
            <v>2028</v>
          </cell>
          <cell r="AG90">
            <v>2029</v>
          </cell>
          <cell r="AH90">
            <v>2030</v>
          </cell>
          <cell r="AI90">
            <v>2031</v>
          </cell>
          <cell r="AJ90">
            <v>2032</v>
          </cell>
          <cell r="AK90">
            <v>2033</v>
          </cell>
          <cell r="AL90">
            <v>2034</v>
          </cell>
          <cell r="AM90">
            <v>2035</v>
          </cell>
          <cell r="AN90">
            <v>2036</v>
          </cell>
          <cell r="AO90">
            <v>2037</v>
          </cell>
          <cell r="AP90">
            <v>2038</v>
          </cell>
          <cell r="AQ90">
            <v>2039</v>
          </cell>
          <cell r="AR90">
            <v>2040</v>
          </cell>
          <cell r="AS90">
            <v>2041</v>
          </cell>
          <cell r="AT90">
            <v>2042</v>
          </cell>
          <cell r="AU90">
            <v>2043</v>
          </cell>
          <cell r="AV90">
            <v>2044</v>
          </cell>
          <cell r="AW90">
            <v>2045</v>
          </cell>
          <cell r="AX90">
            <v>2046</v>
          </cell>
          <cell r="AY90">
            <v>2047</v>
          </cell>
          <cell r="AZ90">
            <v>2048</v>
          </cell>
          <cell r="BA90">
            <v>2049</v>
          </cell>
          <cell r="BB90">
            <v>2050</v>
          </cell>
          <cell r="BC90">
            <v>2051</v>
          </cell>
          <cell r="BD90">
            <v>2052</v>
          </cell>
          <cell r="BE90">
            <v>2053</v>
          </cell>
          <cell r="BF90">
            <v>2054</v>
          </cell>
          <cell r="BG90">
            <v>2055</v>
          </cell>
          <cell r="BH90">
            <v>2056</v>
          </cell>
          <cell r="BI90">
            <v>2057</v>
          </cell>
          <cell r="BJ90">
            <v>2058</v>
          </cell>
          <cell r="BK90">
            <v>2059</v>
          </cell>
          <cell r="BL90">
            <v>2060</v>
          </cell>
          <cell r="BM90">
            <v>2061</v>
          </cell>
          <cell r="BN90">
            <v>2062</v>
          </cell>
          <cell r="BO90">
            <v>2063</v>
          </cell>
          <cell r="BP90">
            <v>2064</v>
          </cell>
          <cell r="BQ90">
            <v>2065</v>
          </cell>
          <cell r="BR90">
            <v>2066</v>
          </cell>
          <cell r="BS90">
            <v>2067</v>
          </cell>
          <cell r="BT90">
            <v>2068</v>
          </cell>
          <cell r="BU90">
            <v>2069</v>
          </cell>
          <cell r="BV90">
            <v>2070</v>
          </cell>
          <cell r="BW90">
            <v>2071</v>
          </cell>
          <cell r="BX90">
            <v>2072</v>
          </cell>
          <cell r="BY90">
            <v>2073</v>
          </cell>
          <cell r="BZ90">
            <v>2074</v>
          </cell>
        </row>
        <row r="91">
          <cell r="C91">
            <v>0.036764678743964406</v>
          </cell>
          <cell r="D91">
            <v>0.07140601778430752</v>
          </cell>
          <cell r="E91">
            <v>0.10570272847857866</v>
          </cell>
          <cell r="F91">
            <v>0.13984133900322457</v>
          </cell>
          <cell r="G91">
            <v>0.17358448044727964</v>
          </cell>
          <cell r="H91">
            <v>0.2070450240571678</v>
          </cell>
          <cell r="I91">
            <v>0.23999896405320634</v>
          </cell>
          <cell r="J91">
            <v>0.27240392078699033</v>
          </cell>
          <cell r="K91">
            <v>0.32080569562144057</v>
          </cell>
          <cell r="L91">
            <v>0.36638125342672184</v>
          </cell>
          <cell r="M91">
            <v>0.4089062855065189</v>
          </cell>
          <cell r="N91">
            <v>0.4485856886337436</v>
          </cell>
          <cell r="O91">
            <v>0.48561055337577347</v>
          </cell>
          <cell r="P91">
            <v>0.5201590974521472</v>
          </cell>
          <cell r="Q91">
            <v>0.552397535749234</v>
          </cell>
          <cell r="R91">
            <v>0.5824808913098568</v>
          </cell>
          <cell r="S91">
            <v>0.610553751320023</v>
          </cell>
          <cell r="T91">
            <v>0.6367509718394749</v>
          </cell>
          <cell r="U91">
            <v>0.6611983347663098</v>
          </cell>
          <cell r="V91">
            <v>0.6840131602871059</v>
          </cell>
          <cell r="W91">
            <v>0.7053048778416221</v>
          </cell>
          <cell r="X91">
            <v>0.7251755584240575</v>
          </cell>
          <cell r="Y91">
            <v>0.743720410850012</v>
          </cell>
          <cell r="Z91">
            <v>0.7610282444387027</v>
          </cell>
          <cell r="AA91">
            <v>0.777181900392727</v>
          </cell>
          <cell r="AB91">
            <v>0.792258654001892</v>
          </cell>
          <cell r="AC91">
            <v>0.8063305896525356</v>
          </cell>
          <cell r="AD91">
            <v>0.8194649504886313</v>
          </cell>
          <cell r="AE91">
            <v>0.8317244644450855</v>
          </cell>
          <cell r="AF91">
            <v>0.8431676482563832</v>
          </cell>
          <cell r="AG91">
            <v>0.8538490909345113</v>
          </cell>
          <cell r="AH91">
            <v>0.8638197181083345</v>
          </cell>
          <cell r="AI91">
            <v>0.8731270385218024</v>
          </cell>
          <cell r="AJ91">
            <v>0.8818153739000522</v>
          </cell>
          <cell r="AK91">
            <v>0.8899260733101858</v>
          </cell>
          <cell r="AL91">
            <v>0.8974977130668355</v>
          </cell>
          <cell r="AM91">
            <v>0.9045662831611958</v>
          </cell>
          <cell r="AN91">
            <v>0.9111653611256371</v>
          </cell>
          <cell r="AO91">
            <v>0.9173262741839882</v>
          </cell>
          <cell r="AP91">
            <v>0.9230782504797792</v>
          </cell>
          <cell r="AQ91">
            <v>0.928448560120866</v>
          </cell>
          <cell r="AR91">
            <v>0.9334626467286697</v>
          </cell>
          <cell r="AS91">
            <v>0.9381442501334831</v>
          </cell>
          <cell r="AT91">
            <v>0.9425155208137045</v>
          </cell>
          <cell r="AU91">
            <v>0.9465971266362359</v>
          </cell>
          <cell r="AV91">
            <v>0.9504083524174283</v>
          </cell>
          <cell r="AW91">
            <v>0.9539671927886783</v>
          </cell>
          <cell r="AX91">
            <v>0.957290438817913</v>
          </cell>
          <cell r="AY91">
            <v>0.960393758807575</v>
          </cell>
          <cell r="AZ91">
            <v>0.9632917736611838</v>
          </cell>
          <cell r="BA91">
            <v>0.9659981271839703</v>
          </cell>
          <cell r="BB91">
            <v>0.9685255516583201</v>
          </cell>
          <cell r="BC91">
            <v>0.9708859290116961</v>
          </cell>
          <cell r="BD91">
            <v>0.9730903478732268</v>
          </cell>
          <cell r="BE91">
            <v>0.9751491567951419</v>
          </cell>
          <cell r="BF91">
            <v>0.9770720138966018</v>
          </cell>
          <cell r="BG91">
            <v>0.9788679331701123</v>
          </cell>
          <cell r="BH91">
            <v>0.9805453276745509</v>
          </cell>
          <cell r="BI91">
            <v>0.9821120498237793</v>
          </cell>
          <cell r="BJ91">
            <v>0.9835754289657892</v>
          </cell>
          <cell r="BK91">
            <v>0.9849423064342635</v>
          </cell>
          <cell r="BL91">
            <v>0.9862190682422585</v>
          </cell>
          <cell r="BM91">
            <v>0.9874116755763613</v>
          </cell>
          <cell r="BN91">
            <v>0.9885256932391051</v>
          </cell>
          <cell r="BO91">
            <v>0.9895663161775453</v>
          </cell>
          <cell r="BP91">
            <v>0.9905383942267074</v>
          </cell>
          <cell r="BQ91">
            <v>0.9914464551880237</v>
          </cell>
          <cell r="BR91">
            <v>0.9922947263548598</v>
          </cell>
          <cell r="BS91">
            <v>0.9930871545897557</v>
          </cell>
          <cell r="BT91">
            <v>0.9938274250510065</v>
          </cell>
          <cell r="BU91">
            <v>0.9945189786596953</v>
          </cell>
          <cell r="BV91">
            <v>0.9951650283921826</v>
          </cell>
          <cell r="BW91">
            <v>0.9957685744773671</v>
          </cell>
          <cell r="BX91">
            <v>0.99633241857271</v>
          </cell>
          <cell r="BY91">
            <v>0.9968591769880422</v>
          </cell>
          <cell r="BZ91">
            <v>0.9973512930215276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K13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3.57421875" style="0" customWidth="1"/>
    <col min="2" max="2" width="17.7109375" style="0" customWidth="1"/>
    <col min="3" max="11" width="7.00390625" style="0" customWidth="1"/>
    <col min="12" max="12" width="7.57421875" style="0" customWidth="1"/>
    <col min="14" max="16384" width="10.28125" style="0" customWidth="1"/>
  </cols>
  <sheetData>
    <row r="3" spans="2:11" ht="13.5" thickBot="1">
      <c r="B3" s="1" t="s">
        <v>9</v>
      </c>
      <c r="C3" s="13">
        <v>1999</v>
      </c>
      <c r="D3" s="13">
        <f>C3+1</f>
        <v>2000</v>
      </c>
      <c r="E3" s="13">
        <f aca="true" t="shared" si="0" ref="E3:K3">D3+1</f>
        <v>2001</v>
      </c>
      <c r="F3" s="13">
        <f t="shared" si="0"/>
        <v>2002</v>
      </c>
      <c r="G3" s="13">
        <f t="shared" si="0"/>
        <v>2003</v>
      </c>
      <c r="H3" s="13">
        <f t="shared" si="0"/>
        <v>2004</v>
      </c>
      <c r="I3" s="13">
        <f t="shared" si="0"/>
        <v>2005</v>
      </c>
      <c r="J3" s="13">
        <f t="shared" si="0"/>
        <v>2006</v>
      </c>
      <c r="K3" s="13">
        <f t="shared" si="0"/>
        <v>2007</v>
      </c>
    </row>
    <row r="4" spans="2:11" s="4" customFormat="1" ht="13.5" thickBot="1">
      <c r="B4" s="14" t="s">
        <v>7</v>
      </c>
      <c r="C4" s="15">
        <v>0.365</v>
      </c>
      <c r="D4" s="15">
        <v>0.373591515151083</v>
      </c>
      <c r="E4" s="15">
        <v>0.40145461956897305</v>
      </c>
      <c r="F4" s="15">
        <v>0.4336203768298625</v>
      </c>
      <c r="G4" s="15">
        <v>0.46498311296565653</v>
      </c>
      <c r="H4" s="15">
        <v>0.5001652043020726</v>
      </c>
      <c r="I4" s="15">
        <v>0.5340702916849721</v>
      </c>
      <c r="J4" s="15">
        <v>0.5691177633338684</v>
      </c>
      <c r="K4" s="16">
        <v>0.9207610010213596</v>
      </c>
    </row>
    <row r="5" spans="2:11" s="4" customFormat="1" ht="13.5" thickBot="1">
      <c r="B5" s="2"/>
      <c r="C5" s="5"/>
      <c r="D5" s="5"/>
      <c r="E5" s="5"/>
      <c r="F5" s="5"/>
      <c r="G5" s="5"/>
      <c r="H5" s="5"/>
      <c r="I5" s="5"/>
      <c r="J5" s="5"/>
      <c r="K5" s="5"/>
    </row>
    <row r="6" spans="2:11" s="4" customFormat="1" ht="12.75">
      <c r="B6" s="18"/>
      <c r="C6" s="19" t="s">
        <v>8</v>
      </c>
      <c r="D6" s="19"/>
      <c r="E6" s="19"/>
      <c r="F6" s="19"/>
      <c r="G6" s="19"/>
      <c r="H6" s="20"/>
      <c r="I6" s="20"/>
      <c r="J6" s="20"/>
      <c r="K6" s="21"/>
    </row>
    <row r="7" spans="2:11" ht="12.75">
      <c r="B7" s="22"/>
      <c r="C7" s="6"/>
      <c r="D7" s="6"/>
      <c r="E7" s="7" t="s">
        <v>0</v>
      </c>
      <c r="F7" s="7"/>
      <c r="G7" s="7"/>
      <c r="H7" s="6"/>
      <c r="I7" s="7" t="s">
        <v>6</v>
      </c>
      <c r="J7" s="7"/>
      <c r="K7" s="23"/>
    </row>
    <row r="8" spans="2:11" ht="15.75">
      <c r="B8" s="24" t="s">
        <v>5</v>
      </c>
      <c r="C8" s="12" t="s">
        <v>1</v>
      </c>
      <c r="D8" s="6"/>
      <c r="E8" s="8" t="s">
        <v>2</v>
      </c>
      <c r="F8" s="8" t="s">
        <v>3</v>
      </c>
      <c r="G8" s="8" t="s">
        <v>4</v>
      </c>
      <c r="H8" s="9"/>
      <c r="I8" s="8" t="s">
        <v>2</v>
      </c>
      <c r="J8" s="8" t="s">
        <v>3</v>
      </c>
      <c r="K8" s="25" t="s">
        <v>4</v>
      </c>
    </row>
    <row r="9" spans="2:11" ht="12.75">
      <c r="B9" s="26">
        <v>0.0752</v>
      </c>
      <c r="C9" s="10">
        <f>NPV(B9,C$4:K$4)*(1+B9)</f>
        <v>3.3083365957718556</v>
      </c>
      <c r="D9" s="6"/>
      <c r="E9" s="10">
        <f>$K$4*1/($B9-0)/((1+$B9)^8)</f>
        <v>6.85511950344451</v>
      </c>
      <c r="F9" s="10">
        <f>$K$4*1.01/($B9-0.01)/((1+$B9)^8)</f>
        <v>7.985583382294745</v>
      </c>
      <c r="G9" s="10">
        <f>$K$4*1.02/($B9-0.02)/((1+$B9)^8)</f>
        <v>9.525635623047242</v>
      </c>
      <c r="H9" s="6"/>
      <c r="I9" s="10">
        <f aca="true" t="shared" si="1" ref="I9:K12">$C9+E9</f>
        <v>10.163456099216365</v>
      </c>
      <c r="J9" s="11">
        <f t="shared" si="1"/>
        <v>11.2939199780666</v>
      </c>
      <c r="K9" s="27">
        <f t="shared" si="1"/>
        <v>12.833972218819097</v>
      </c>
    </row>
    <row r="10" spans="2:11" ht="13.5" thickBot="1">
      <c r="B10" s="28">
        <v>0.08</v>
      </c>
      <c r="C10" s="10">
        <f>NPV(B10,C$4:K$4)*(1+B10)</f>
        <v>3.2475911819196717</v>
      </c>
      <c r="D10" s="6"/>
      <c r="E10" s="10">
        <f>$K$4*1/($B10-0)/((1+$B10)^8)</f>
        <v>6.218231486434156</v>
      </c>
      <c r="F10" s="10">
        <f>$K$4*1.01/($B10-0.01)/((1+$B10)^8)</f>
        <v>7.177615772912569</v>
      </c>
      <c r="G10" s="10">
        <f>$K$4*1.02/($B10-0.02)/((1+$B10)^8)</f>
        <v>8.456794821550453</v>
      </c>
      <c r="H10" s="6"/>
      <c r="I10" s="10">
        <f t="shared" si="1"/>
        <v>9.465822668353828</v>
      </c>
      <c r="J10" s="10">
        <f t="shared" si="1"/>
        <v>10.425206954832241</v>
      </c>
      <c r="K10" s="27">
        <f t="shared" si="1"/>
        <v>11.704386003470125</v>
      </c>
    </row>
    <row r="11" spans="2:11" s="4" customFormat="1" ht="13.5" thickBot="1">
      <c r="B11" s="29">
        <v>0.087</v>
      </c>
      <c r="C11" s="3">
        <f>NPV(B11,C$4:K$4)*(1+B11)</f>
        <v>3.162260728542109</v>
      </c>
      <c r="D11" s="6"/>
      <c r="E11" s="10">
        <f>$K$4*1/($B11-0)/((1+$B11)^8)</f>
        <v>5.429893493943427</v>
      </c>
      <c r="F11" s="3">
        <f>$K$4*1.01/($B11-0.01)/((1+$B11)^8)</f>
        <v>6.196425211854662</v>
      </c>
      <c r="G11" s="10">
        <f>$K$4*1.02/($B11-0.02)/((1+$B11)^8)</f>
        <v>7.191772367948356</v>
      </c>
      <c r="H11" s="6"/>
      <c r="I11" s="10">
        <f t="shared" si="1"/>
        <v>8.592154222485537</v>
      </c>
      <c r="J11" s="17">
        <f t="shared" si="1"/>
        <v>9.358685940396771</v>
      </c>
      <c r="K11" s="27">
        <f t="shared" si="1"/>
        <v>10.354033096490465</v>
      </c>
    </row>
    <row r="12" spans="2:11" s="4" customFormat="1" ht="13.5" thickBot="1">
      <c r="B12" s="30">
        <v>0.09</v>
      </c>
      <c r="C12" s="31">
        <f>NPV(B12,C$4:K$4)*(1+B12)</f>
        <v>3.1268286161003505</v>
      </c>
      <c r="D12" s="32"/>
      <c r="E12" s="31">
        <f>$K$4*1/($B12-0)/((1+$B12)^8)</f>
        <v>5.134432200559596</v>
      </c>
      <c r="F12" s="31">
        <f>$K$4*1.01/($B12-0.01)/((1+$B12)^8)</f>
        <v>5.833998587885841</v>
      </c>
      <c r="G12" s="31">
        <f>$K$4*1.02/($B12-0.02)/((1+$B12)^8)</f>
        <v>6.733441085876727</v>
      </c>
      <c r="H12" s="32"/>
      <c r="I12" s="31">
        <f t="shared" si="1"/>
        <v>8.261260816659947</v>
      </c>
      <c r="J12" s="31">
        <f t="shared" si="1"/>
        <v>8.960827203986192</v>
      </c>
      <c r="K12" s="33">
        <f t="shared" si="1"/>
        <v>9.860269701977078</v>
      </c>
    </row>
    <row r="13" spans="2:11" s="4" customFormat="1" ht="12.75">
      <c r="B13" s="2"/>
      <c r="C13" s="5"/>
      <c r="D13" s="5"/>
      <c r="E13" s="5"/>
      <c r="F13" s="5"/>
      <c r="G13" s="5"/>
      <c r="H13" s="5"/>
      <c r="I13" s="5"/>
      <c r="J13" s="5"/>
      <c r="K13" s="5"/>
    </row>
  </sheetData>
  <mergeCells count="1">
    <mergeCell ref="C6:G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2004-03-01T10:19:44Z</dcterms:created>
  <dcterms:modified xsi:type="dcterms:W3CDTF">2004-03-05T16:30:04Z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794923378</vt:i4>
  </property>
  <property fmtid="{D5CDD505-2E9C-101B-9397-08002B2CF9AE}" pid="4" name="_EmailSubje">
    <vt:lpwstr>Cambiar estas tablas cap 13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