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5" yWindow="75" windowWidth="11415" windowHeight="5895" activeTab="0"/>
  </bookViews>
  <sheets>
    <sheet name="1.8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<sst xmlns="http://schemas.openxmlformats.org/spreadsheetml/2006/main" count="18" uniqueCount="17">
  <si>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Free cash flow</t>
  </si>
  <si>
    <t>Ventas</t>
  </si>
  <si>
    <t xml:space="preserve"> -Coste de mercancías vendidas</t>
  </si>
  <si>
    <t xml:space="preserve"> -Gastos generales</t>
  </si>
  <si>
    <t xml:space="preserve"> -Amortización</t>
  </si>
  <si>
    <t>Beneficio antes de intereses e impuestos (BAIT)</t>
  </si>
  <si>
    <t>Beneficio antes de impuestos (BAT)</t>
  </si>
  <si>
    <t>Beneficio neto (BDT)</t>
  </si>
  <si>
    <t xml:space="preserve"> -Dividendos</t>
  </si>
  <si>
    <t>Beneficios retenidos</t>
  </si>
  <si>
    <t xml:space="preserve"> -Pagos de intereses</t>
  </si>
  <si>
    <t>Beneficio neto de la empresa sin deuda</t>
  </si>
  <si>
    <t xml:space="preserve"> +Amortización</t>
  </si>
  <si>
    <t xml:space="preserve"> -Incremento de activos fijos</t>
  </si>
  <si>
    <t xml:space="preserve"> -Incremento de NOF</t>
  </si>
  <si>
    <t xml:space="preserve"> -Impuestos (30%)</t>
  </si>
  <si>
    <t xml:space="preserve"> -Impuestos sobre el BAIT (30%)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</si>
</sst>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"/>
    <numFmt numFmtId="189" formatCode="mm\-yy"/>
    <numFmt numFmtId="190" formatCode="0.000"/>
    <numFmt numFmtId="191" formatCode="0.0000"/>
    <numFmt numFmtId="192" formatCode="#,##0.0"/>
    <numFmt numFmtId="193" formatCode="0.0%"/>
    <numFmt numFmtId="194" formatCode="#,##0.0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 Narrow"/>
      <family val="0"/>
    </font>
    <font>
      <b/>
      <sz val="10"/>
      <name val="Arial Narrow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25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10.75390625" style="1" customWidth="1"/>
    <col min="2" max="2" width="3.375" style="1" customWidth="1"/>
    <col min="3" max="3" width="37.00390625" style="1" customWidth="1"/>
    <col min="4" max="6" width="6.125" style="1" customWidth="1"/>
    <col min="7" max="16384" width="10.75390625" style="1" customWidth="1"/>
  </cols>
  <sheetData>
    <row r="3" spans="4:6" ht="12.75">
      <c r="D3" s="6">
        <v>2001</v>
      </c>
      <c r="E3" s="6">
        <v>2002</v>
      </c>
      <c r="F3" s="6">
        <v>2003</v>
      </c>
    </row>
    <row r="4" spans="2:6" s="2" customFormat="1" ht="12.75">
      <c r="B4" s="7" t="s">
        <v>1</v>
      </c>
      <c r="C4" s="8"/>
      <c r="D4" s="13">
        <v>1000</v>
      </c>
      <c r="E4" s="13">
        <v>1100</v>
      </c>
      <c r="F4" s="13">
        <v>1200</v>
      </c>
    </row>
    <row r="5" spans="2:6" ht="12.75">
      <c r="B5" s="4"/>
      <c r="C5" s="5" t="s">
        <v>2</v>
      </c>
      <c r="D5" s="3">
        <f>-D4*0.55</f>
        <v>-550</v>
      </c>
      <c r="E5" s="3">
        <v>-610</v>
      </c>
      <c r="F5" s="3">
        <f>-F4*0.55</f>
        <v>-660</v>
      </c>
    </row>
    <row r="6" spans="2:6" ht="12.75">
      <c r="B6" s="4"/>
      <c r="C6" s="5" t="s">
        <v>3</v>
      </c>
      <c r="D6" s="3">
        <f>-D4*0.2</f>
        <v>-200</v>
      </c>
      <c r="E6" s="3">
        <f>-E4*0.2</f>
        <v>-220</v>
      </c>
      <c r="F6" s="3">
        <f>-F4*0.2</f>
        <v>-240</v>
      </c>
    </row>
    <row r="7" spans="2:6" ht="12.75">
      <c r="B7" s="4"/>
      <c r="C7" s="5" t="s">
        <v>4</v>
      </c>
      <c r="D7" s="3">
        <f>-D4*0.1</f>
        <v>-100</v>
      </c>
      <c r="E7" s="3">
        <f>-E4*0.1</f>
        <v>-110</v>
      </c>
      <c r="F7" s="3">
        <f>-F4*0.1</f>
        <v>-120</v>
      </c>
    </row>
    <row r="8" spans="2:6" s="2" customFormat="1" ht="12.75">
      <c r="B8" s="11" t="s">
        <v>5</v>
      </c>
      <c r="C8" s="12"/>
      <c r="D8" s="14">
        <f>SUM(D4:D7)</f>
        <v>150</v>
      </c>
      <c r="E8" s="14">
        <f>SUM(E4:E7)</f>
        <v>160</v>
      </c>
      <c r="F8" s="14">
        <f>SUM(F4:F7)</f>
        <v>180</v>
      </c>
    </row>
    <row r="9" spans="2:6" ht="12.75">
      <c r="B9" s="4"/>
      <c r="C9" s="5" t="s">
        <v>10</v>
      </c>
      <c r="D9" s="3">
        <f>-D4*0.05</f>
        <v>-50</v>
      </c>
      <c r="E9" s="3">
        <v>-60</v>
      </c>
      <c r="F9" s="3">
        <f>-F4*0.05</f>
        <v>-60</v>
      </c>
    </row>
    <row r="10" spans="2:6" s="2" customFormat="1" ht="12.75">
      <c r="B10" s="9" t="s">
        <v>6</v>
      </c>
      <c r="C10" s="10"/>
      <c r="D10" s="15">
        <f>D8+D9</f>
        <v>100</v>
      </c>
      <c r="E10" s="15">
        <f>E8+E9</f>
        <v>100</v>
      </c>
      <c r="F10" s="15">
        <f>F8+F9</f>
        <v>120</v>
      </c>
    </row>
    <row r="11" spans="2:6" ht="12.75">
      <c r="B11" s="4"/>
      <c r="C11" s="5" t="s">
        <v>15</v>
      </c>
      <c r="D11" s="3">
        <f>-D10*0.3</f>
        <v>-30</v>
      </c>
      <c r="E11" s="3">
        <f>-E10*0.3</f>
        <v>-30</v>
      </c>
      <c r="F11" s="3">
        <f>-F10*0.3</f>
        <v>-36</v>
      </c>
    </row>
    <row r="12" spans="2:6" s="2" customFormat="1" ht="12.75">
      <c r="B12" s="11" t="s">
        <v>7</v>
      </c>
      <c r="C12" s="12"/>
      <c r="D12" s="14">
        <f>D10+D11</f>
        <v>70</v>
      </c>
      <c r="E12" s="14">
        <f>E10+E11</f>
        <v>70</v>
      </c>
      <c r="F12" s="14">
        <f>F10+F11</f>
        <v>84</v>
      </c>
    </row>
    <row r="13" spans="2:6" ht="12.75">
      <c r="B13" s="4"/>
      <c r="C13" s="5" t="s">
        <v>8</v>
      </c>
      <c r="D13" s="3">
        <v>-50</v>
      </c>
      <c r="E13" s="3">
        <v>-55</v>
      </c>
      <c r="F13" s="3">
        <v>-60</v>
      </c>
    </row>
    <row r="14" spans="2:6" s="2" customFormat="1" ht="12.75">
      <c r="B14" s="11" t="s">
        <v>9</v>
      </c>
      <c r="C14" s="12"/>
      <c r="D14" s="14">
        <f>D12+D13</f>
        <v>20</v>
      </c>
      <c r="E14" s="14">
        <f>E12+E13</f>
        <v>15</v>
      </c>
      <c r="F14" s="14">
        <f>F12+F13</f>
        <v>24</v>
      </c>
    </row>
    <row r="18" spans="4:6" ht="12.75">
      <c r="D18" s="6">
        <v>2001</v>
      </c>
      <c r="E18" s="6">
        <v>2002</v>
      </c>
      <c r="F18" s="6">
        <v>2003</v>
      </c>
    </row>
    <row r="19" spans="2:6" s="2" customFormat="1" ht="12.75">
      <c r="B19" s="7" t="s">
        <v>5</v>
      </c>
      <c r="C19" s="8"/>
      <c r="D19" s="13">
        <f>D8</f>
        <v>150</v>
      </c>
      <c r="E19" s="13">
        <f>E8</f>
        <v>160</v>
      </c>
      <c r="F19" s="13">
        <f>F8</f>
        <v>180</v>
      </c>
    </row>
    <row r="20" spans="2:6" ht="12.75">
      <c r="B20" s="4"/>
      <c r="C20" s="5" t="s">
        <v>16</v>
      </c>
      <c r="D20" s="3">
        <f>-D19*0.3</f>
        <v>-45</v>
      </c>
      <c r="E20" s="3">
        <f>-E19*0.3</f>
        <v>-48</v>
      </c>
      <c r="F20" s="3">
        <f>-F19*0.3</f>
        <v>-54</v>
      </c>
    </row>
    <row r="21" spans="2:6" s="2" customFormat="1" ht="12.75">
      <c r="B21" s="11" t="s">
        <v>11</v>
      </c>
      <c r="C21" s="12"/>
      <c r="D21" s="14">
        <f>D19+D20</f>
        <v>105</v>
      </c>
      <c r="E21" s="14">
        <f>E19+E20</f>
        <v>112</v>
      </c>
      <c r="F21" s="14">
        <f>F19+F20</f>
        <v>126</v>
      </c>
    </row>
    <row r="22" spans="2:6" ht="12.75">
      <c r="B22" s="4"/>
      <c r="C22" s="5" t="s">
        <v>12</v>
      </c>
      <c r="D22" s="3">
        <f>-D7</f>
        <v>100</v>
      </c>
      <c r="E22" s="3">
        <f>-E7</f>
        <v>110</v>
      </c>
      <c r="F22" s="3">
        <f>-F7</f>
        <v>120</v>
      </c>
    </row>
    <row r="23" spans="2:6" ht="12.75">
      <c r="B23" s="4"/>
      <c r="C23" s="5" t="s">
        <v>13</v>
      </c>
      <c r="D23" s="3">
        <v>-60</v>
      </c>
      <c r="E23" s="3">
        <f>D23*E4/D4</f>
        <v>-66</v>
      </c>
      <c r="F23" s="3">
        <f>E23*F4/E4</f>
        <v>-72</v>
      </c>
    </row>
    <row r="24" spans="2:6" ht="12.75">
      <c r="B24" s="4"/>
      <c r="C24" s="5" t="s">
        <v>14</v>
      </c>
      <c r="D24" s="3">
        <v>-10</v>
      </c>
      <c r="E24" s="3">
        <f>D24*E4/D4</f>
        <v>-11</v>
      </c>
      <c r="F24" s="3">
        <f>E24*F4/E4</f>
        <v>-12</v>
      </c>
    </row>
    <row r="25" spans="2:6" s="2" customFormat="1" ht="12.75">
      <c r="B25" s="16" t="s">
        <v>0</v>
      </c>
      <c r="C25" s="17"/>
      <c r="D25" s="18">
        <f>D21+D22+D23+D24</f>
        <v>135</v>
      </c>
      <c r="E25" s="18">
        <f>E21+E22+E23+E24</f>
        <v>145</v>
      </c>
      <c r="F25" s="18">
        <f>F21+F22+F23+F24</f>
        <v>162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2003-10-25T10:31:17Z</dcterms:created>
  <dcterms:modified xsi:type="dcterms:W3CDTF">2004-03-09T15:50:02Z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-425216046</vt:i4>
  </property>
  <property fmtid="{D5CDD505-2E9C-101B-9397-08002B2CF9AE}" pid="4" name="_EmailSubje">
    <vt:lpwstr>Cambiar estas tablas cap 1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