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BPA y DPA Endesa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<sst xmlns="http://schemas.openxmlformats.org/spreadsheetml/2006/main" count="32" uniqueCount="29">
  <si>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COMPAÑÍA</t>
  </si>
  <si>
    <t>CAJA MADRID BOLSA</t>
  </si>
  <si>
    <t>C.S. FIRST BOSTON</t>
  </si>
  <si>
    <t>COMMERZBANK</t>
  </si>
  <si>
    <t>DEUTSCHE BANK</t>
  </si>
  <si>
    <t>DRESDNER KLEINWORT</t>
  </si>
  <si>
    <t>FLEMINGS RESEARCH</t>
  </si>
  <si>
    <t>HSBC</t>
  </si>
  <si>
    <t>INVERCAIXA</t>
  </si>
  <si>
    <t>MELLO VALORES</t>
  </si>
  <si>
    <t>MERRILL LYNCH</t>
  </si>
  <si>
    <t>MORGAN STANLEY</t>
  </si>
  <si>
    <t>DPA 00</t>
  </si>
  <si>
    <t>DPA 01</t>
  </si>
  <si>
    <t>DPA 02</t>
  </si>
  <si>
    <t>BPAe 00</t>
  </si>
  <si>
    <t>BPAe 01</t>
  </si>
  <si>
    <t>BPAe 02</t>
  </si>
  <si>
    <t>BPA</t>
  </si>
  <si>
    <t>DPA</t>
  </si>
  <si>
    <t>Reales:</t>
  </si>
  <si>
    <t>CDC BOURSE</t>
  </si>
  <si>
    <t>ESTIMACIONES SOBRE BPA y DPA de ENDESA 1999-2002</t>
  </si>
  <si>
    <t>La realidad fue</t>
  </si>
  <si>
    <t>Media</t>
  </si>
  <si>
    <t>Errores de las estimaciones:</t>
  </si>
  <si>
    <t>Máxima</t>
  </si>
  <si>
    <t>Mínima</t>
  </si>
  <si>
    <t>Fecha estimación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</si>
</sst>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0.0%"/>
    <numFmt numFmtId="190" formatCode="_-* #,##0\ _P_t_s_-;\-* #,##0\ _P_t_s_-;_-* &quot;-&quot;\ _P_t_s_-;_-@_-"/>
    <numFmt numFmtId="191" formatCode="0.000"/>
  </numFmts>
  <fonts count="9">
    <font>
      <sz val="10"/>
      <name val="Arial"/>
      <family val="0"/>
    </font>
    <font>
      <sz val="10"/>
      <name val="Tms Rmn"/>
      <family val="0"/>
    </font>
    <font>
      <i/>
      <sz val="12"/>
      <name val="Tms Rmn"/>
      <family val="0"/>
    </font>
    <font>
      <sz val="9"/>
      <name val="Tms Rmn"/>
      <family val="0"/>
    </font>
    <font>
      <sz val="9"/>
      <color indexed="8"/>
      <name val="Tms Rmn"/>
      <family val="0"/>
    </font>
    <font>
      <sz val="8"/>
      <name val="Arial"/>
      <family val="0"/>
    </font>
    <font>
      <b/>
      <sz val="9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3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9" fontId="3" fillId="0" borderId="0" xfId="21" applyFont="1" applyBorder="1" applyAlignment="1">
      <alignment horizontal="center"/>
    </xf>
    <xf numFmtId="9" fontId="3" fillId="0" borderId="4" xfId="21" applyFont="1" applyBorder="1" applyAlignment="1">
      <alignment horizontal="center"/>
    </xf>
    <xf numFmtId="0" fontId="3" fillId="0" borderId="12" xfId="0" applyFont="1" applyBorder="1" applyAlignment="1">
      <alignment/>
    </xf>
    <xf numFmtId="9" fontId="3" fillId="0" borderId="12" xfId="21" applyFont="1" applyBorder="1" applyAlignment="1">
      <alignment horizontal="center"/>
    </xf>
    <xf numFmtId="9" fontId="3" fillId="0" borderId="14" xfId="2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9" fontId="3" fillId="0" borderId="2" xfId="21" applyFont="1" applyBorder="1" applyAlignment="1">
      <alignment horizontal="center"/>
    </xf>
    <xf numFmtId="9" fontId="3" fillId="0" borderId="15" xfId="2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 topLeftCell="A1">
      <selection activeCell="A3" sqref="A3:H22"/>
    </sheetView>
  </sheetViews>
  <sheetFormatPr defaultColWidth="9.140625" defaultRowHeight="12.75"/>
  <cols>
    <col min="1" max="1" width="19.7109375" style="1" customWidth="1"/>
    <col min="2" max="2" width="15.28125" style="1" customWidth="1"/>
    <col min="3" max="5" width="7.7109375" style="2" customWidth="1"/>
    <col min="6" max="8" width="7.7109375" style="1" customWidth="1"/>
    <col min="9" max="16384" width="10.8515625" style="1" customWidth="1"/>
  </cols>
  <sheetData>
    <row r="2" spans="1:5" ht="15.75">
      <c r="A2" s="5" t="s">
        <v>22</v>
      </c>
      <c r="B2" s="6"/>
      <c r="C2" s="4"/>
      <c r="D2" s="4"/>
      <c r="E2" s="4"/>
    </row>
    <row r="3" spans="1:8" s="18" customFormat="1" ht="12" customHeight="1">
      <c r="A3" s="14" t="s">
        <v>0</v>
      </c>
      <c r="B3" s="15" t="s">
        <v>28</v>
      </c>
      <c r="C3" s="15" t="s">
        <v>15</v>
      </c>
      <c r="D3" s="16" t="s">
        <v>16</v>
      </c>
      <c r="E3" s="15" t="s">
        <v>17</v>
      </c>
      <c r="F3" s="15" t="s">
        <v>12</v>
      </c>
      <c r="G3" s="17" t="s">
        <v>13</v>
      </c>
      <c r="H3" s="17" t="s">
        <v>14</v>
      </c>
    </row>
    <row r="4" spans="1:8" s="18" customFormat="1" ht="10.5">
      <c r="A4" s="41" t="s">
        <v>8</v>
      </c>
      <c r="B4" s="7">
        <v>36404</v>
      </c>
      <c r="C4" s="8">
        <v>1.129</v>
      </c>
      <c r="D4" s="9">
        <v>1.4</v>
      </c>
      <c r="E4" s="8">
        <v>1.54</v>
      </c>
      <c r="F4" s="11">
        <v>0.64</v>
      </c>
      <c r="G4" s="12">
        <v>0.7</v>
      </c>
      <c r="H4" s="12">
        <v>0.78</v>
      </c>
    </row>
    <row r="5" spans="1:8" s="18" customFormat="1" ht="10.5">
      <c r="A5" s="42" t="s">
        <v>9</v>
      </c>
      <c r="B5" s="13">
        <v>36459</v>
      </c>
      <c r="C5" s="11">
        <f>224/166.386</f>
        <v>1.3462671138196725</v>
      </c>
      <c r="D5" s="10">
        <v>1.44</v>
      </c>
      <c r="E5" s="11">
        <v>1.75</v>
      </c>
      <c r="F5" s="11">
        <v>0.648</v>
      </c>
      <c r="G5" s="12">
        <v>0.72</v>
      </c>
      <c r="H5" s="12">
        <v>0.882</v>
      </c>
    </row>
    <row r="6" spans="1:8" s="18" customFormat="1" ht="10.5">
      <c r="A6" s="42" t="s">
        <v>3</v>
      </c>
      <c r="B6" s="13">
        <v>36469</v>
      </c>
      <c r="C6" s="11">
        <f>173.9/166.386</f>
        <v>1.0451600495233975</v>
      </c>
      <c r="D6" s="10">
        <v>1.3</v>
      </c>
      <c r="E6" s="11">
        <v>1.4</v>
      </c>
      <c r="F6" s="11">
        <v>0.7</v>
      </c>
      <c r="G6" s="12">
        <v>0.7</v>
      </c>
      <c r="H6" s="12">
        <v>0.8</v>
      </c>
    </row>
    <row r="7" spans="1:8" s="18" customFormat="1" ht="10.5">
      <c r="A7" s="42" t="s">
        <v>11</v>
      </c>
      <c r="B7" s="13">
        <v>36481</v>
      </c>
      <c r="C7" s="11">
        <f>228.99/166.386</f>
        <v>1.3762576178284232</v>
      </c>
      <c r="D7" s="10">
        <f>247.19/166.386</f>
        <v>1.4856418208262714</v>
      </c>
      <c r="E7" s="11">
        <f>268.82/166.386</f>
        <v>1.6156407390044836</v>
      </c>
      <c r="F7" s="11">
        <f>114.08/166.386</f>
        <v>0.6856346086810189</v>
      </c>
      <c r="G7" s="12">
        <f>130.05/166.386</f>
        <v>0.781616241751109</v>
      </c>
      <c r="H7" s="12">
        <f>148.26/166.386</f>
        <v>0.8910605459593955</v>
      </c>
    </row>
    <row r="8" spans="1:8" s="18" customFormat="1" ht="10.5">
      <c r="A8" s="42" t="s">
        <v>5</v>
      </c>
      <c r="B8" s="13">
        <v>36487</v>
      </c>
      <c r="C8" s="11">
        <v>1.3</v>
      </c>
      <c r="D8" s="10">
        <v>1.53</v>
      </c>
      <c r="E8" s="11">
        <v>1.8</v>
      </c>
      <c r="F8" s="11">
        <v>0.65</v>
      </c>
      <c r="G8" s="12">
        <v>0.71</v>
      </c>
      <c r="H8" s="12">
        <v>0.79</v>
      </c>
    </row>
    <row r="9" spans="1:8" s="18" customFormat="1" ht="10.5">
      <c r="A9" s="42" t="s">
        <v>1</v>
      </c>
      <c r="B9" s="13">
        <v>36493</v>
      </c>
      <c r="C9" s="11">
        <f>1.31</f>
        <v>1.31</v>
      </c>
      <c r="D9" s="10">
        <f>1.46</f>
        <v>1.46</v>
      </c>
      <c r="E9" s="11">
        <v>1.68</v>
      </c>
      <c r="F9" s="11">
        <v>0.63</v>
      </c>
      <c r="G9" s="12">
        <v>0.72</v>
      </c>
      <c r="H9" s="12">
        <v>0.79</v>
      </c>
    </row>
    <row r="10" spans="1:8" s="18" customFormat="1" ht="10.5">
      <c r="A10" s="42" t="s">
        <v>4</v>
      </c>
      <c r="B10" s="13">
        <v>36530</v>
      </c>
      <c r="C10" s="11">
        <v>1.31</v>
      </c>
      <c r="D10" s="10">
        <v>1.38</v>
      </c>
      <c r="E10" s="11">
        <v>1.64</v>
      </c>
      <c r="F10" s="11">
        <v>0.72</v>
      </c>
      <c r="G10" s="12">
        <v>0.8</v>
      </c>
      <c r="H10" s="12">
        <v>0.98</v>
      </c>
    </row>
    <row r="11" spans="1:8" s="18" customFormat="1" ht="10.5">
      <c r="A11" s="42" t="s">
        <v>2</v>
      </c>
      <c r="B11" s="13">
        <v>36542</v>
      </c>
      <c r="C11" s="11">
        <v>1.4</v>
      </c>
      <c r="D11" s="10">
        <v>1.56</v>
      </c>
      <c r="E11" s="19">
        <f>292.84/166.386</f>
        <v>1.7600038464774679</v>
      </c>
      <c r="F11" s="11">
        <v>0.69</v>
      </c>
      <c r="G11" s="12">
        <v>0.78</v>
      </c>
      <c r="H11" s="12">
        <v>0.89</v>
      </c>
    </row>
    <row r="12" spans="1:8" s="18" customFormat="1" ht="10.5">
      <c r="A12" s="42" t="s">
        <v>10</v>
      </c>
      <c r="B12" s="13">
        <v>36544</v>
      </c>
      <c r="C12" s="11">
        <v>1.36</v>
      </c>
      <c r="D12" s="10">
        <v>1.51</v>
      </c>
      <c r="E12" s="11">
        <v>1.68</v>
      </c>
      <c r="F12" s="11">
        <v>0.74</v>
      </c>
      <c r="G12" s="12">
        <v>0.87</v>
      </c>
      <c r="H12" s="12">
        <v>1</v>
      </c>
    </row>
    <row r="13" spans="1:8" s="18" customFormat="1" ht="10.5">
      <c r="A13" s="42" t="s">
        <v>21</v>
      </c>
      <c r="B13" s="13">
        <v>36545</v>
      </c>
      <c r="C13" s="11">
        <v>1.33</v>
      </c>
      <c r="D13" s="10">
        <v>1.55</v>
      </c>
      <c r="E13" s="11">
        <v>1.79</v>
      </c>
      <c r="F13" s="11">
        <v>0.63</v>
      </c>
      <c r="G13" s="12">
        <v>0.69</v>
      </c>
      <c r="H13" s="12">
        <v>0.75</v>
      </c>
    </row>
    <row r="14" spans="1:8" s="18" customFormat="1" ht="10.5">
      <c r="A14" s="42" t="s">
        <v>7</v>
      </c>
      <c r="B14" s="13">
        <v>36550</v>
      </c>
      <c r="C14" s="11">
        <f>221/166.386</f>
        <v>1.328236750688159</v>
      </c>
      <c r="D14" s="10">
        <f>249/166.386</f>
        <v>1.4965201399156178</v>
      </c>
      <c r="E14" s="11">
        <f>284/166.386</f>
        <v>1.7068743764499417</v>
      </c>
      <c r="F14" s="11">
        <f>116/166.386</f>
        <v>0.6971740410851874</v>
      </c>
      <c r="G14" s="12">
        <f>137/166.386</f>
        <v>0.8233865830057817</v>
      </c>
      <c r="H14" s="12">
        <f>164/166.386</f>
        <v>0.985659851189403</v>
      </c>
    </row>
    <row r="15" spans="1:8" s="18" customFormat="1" ht="10.5">
      <c r="A15" s="43" t="s">
        <v>6</v>
      </c>
      <c r="B15" s="13">
        <v>36551</v>
      </c>
      <c r="C15" s="11">
        <v>1.3</v>
      </c>
      <c r="D15" s="10">
        <v>1.42</v>
      </c>
      <c r="E15" s="11">
        <v>1.56</v>
      </c>
      <c r="F15" s="11">
        <v>0.66</v>
      </c>
      <c r="G15" s="12">
        <v>0.77</v>
      </c>
      <c r="H15" s="12">
        <v>0.87</v>
      </c>
    </row>
    <row r="16" spans="1:8" s="23" customFormat="1" ht="10.5">
      <c r="A16" s="37"/>
      <c r="B16" s="20" t="s">
        <v>24</v>
      </c>
      <c r="C16" s="21">
        <f aca="true" t="shared" si="0" ref="C16:H16">AVERAGE(C4:C15)</f>
        <v>1.2945767943216377</v>
      </c>
      <c r="D16" s="22">
        <f t="shared" si="0"/>
        <v>1.4610134967284907</v>
      </c>
      <c r="E16" s="21">
        <f t="shared" si="0"/>
        <v>1.6602099134943245</v>
      </c>
      <c r="F16" s="21">
        <f t="shared" si="0"/>
        <v>0.6742340541471837</v>
      </c>
      <c r="G16" s="21">
        <f t="shared" si="0"/>
        <v>0.7554169020630742</v>
      </c>
      <c r="H16" s="21">
        <f t="shared" si="0"/>
        <v>0.8673933664290664</v>
      </c>
    </row>
    <row r="17" spans="1:8" s="18" customFormat="1" ht="10.5">
      <c r="A17" s="6"/>
      <c r="B17" s="25" t="s">
        <v>26</v>
      </c>
      <c r="C17" s="19">
        <f aca="true" t="shared" si="1" ref="C17:H17">MAX(C4:C15)</f>
        <v>1.4</v>
      </c>
      <c r="D17" s="26">
        <f t="shared" si="1"/>
        <v>1.56</v>
      </c>
      <c r="E17" s="19">
        <f t="shared" si="1"/>
        <v>1.8</v>
      </c>
      <c r="F17" s="19">
        <f t="shared" si="1"/>
        <v>0.74</v>
      </c>
      <c r="G17" s="19">
        <f t="shared" si="1"/>
        <v>0.87</v>
      </c>
      <c r="H17" s="19">
        <f t="shared" si="1"/>
        <v>1</v>
      </c>
    </row>
    <row r="18" spans="1:8" s="18" customFormat="1" ht="10.5">
      <c r="A18" s="6"/>
      <c r="B18" s="28" t="s">
        <v>27</v>
      </c>
      <c r="C18" s="29">
        <f aca="true" t="shared" si="2" ref="C18:H18">MIN(C4:C15)</f>
        <v>1.0451600495233975</v>
      </c>
      <c r="D18" s="30">
        <f t="shared" si="2"/>
        <v>1.3</v>
      </c>
      <c r="E18" s="29">
        <f t="shared" si="2"/>
        <v>1.4</v>
      </c>
      <c r="F18" s="29">
        <f t="shared" si="2"/>
        <v>0.63</v>
      </c>
      <c r="G18" s="29">
        <f t="shared" si="2"/>
        <v>0.69</v>
      </c>
      <c r="H18" s="29">
        <f t="shared" si="2"/>
        <v>0.75</v>
      </c>
    </row>
    <row r="19" spans="1:8" s="48" customFormat="1" ht="10.5">
      <c r="A19" s="44" t="s">
        <v>23</v>
      </c>
      <c r="B19" s="45"/>
      <c r="C19" s="46">
        <v>1.88</v>
      </c>
      <c r="D19" s="46">
        <v>1.45</v>
      </c>
      <c r="E19" s="46">
        <v>1.2</v>
      </c>
      <c r="F19" s="46">
        <v>0.59</v>
      </c>
      <c r="G19" s="46">
        <v>0.65</v>
      </c>
      <c r="H19" s="47">
        <v>0.68</v>
      </c>
    </row>
    <row r="20" spans="1:8" s="18" customFormat="1" ht="10.5">
      <c r="A20" s="31"/>
      <c r="B20" s="38" t="s">
        <v>24</v>
      </c>
      <c r="C20" s="39">
        <f aca="true" t="shared" si="3" ref="C20:H20">C16/C$19-1</f>
        <v>-0.3113953221693416</v>
      </c>
      <c r="D20" s="39">
        <f t="shared" si="3"/>
        <v>0.007595514985166085</v>
      </c>
      <c r="E20" s="39">
        <f t="shared" si="3"/>
        <v>0.3835082612452705</v>
      </c>
      <c r="F20" s="39">
        <f t="shared" si="3"/>
        <v>0.14276958330031153</v>
      </c>
      <c r="G20" s="39">
        <f t="shared" si="3"/>
        <v>0.16217984932780638</v>
      </c>
      <c r="H20" s="40">
        <f t="shared" si="3"/>
        <v>0.27557848004274454</v>
      </c>
    </row>
    <row r="21" spans="1:8" s="18" customFormat="1" ht="10.5">
      <c r="A21" s="24" t="s">
        <v>25</v>
      </c>
      <c r="B21" s="6" t="s">
        <v>26</v>
      </c>
      <c r="C21" s="32">
        <f aca="true" t="shared" si="4" ref="C21:H21">C17/C$19-1</f>
        <v>-0.25531914893617025</v>
      </c>
      <c r="D21" s="32">
        <f t="shared" si="4"/>
        <v>0.07586206896551739</v>
      </c>
      <c r="E21" s="32">
        <f t="shared" si="4"/>
        <v>0.5</v>
      </c>
      <c r="F21" s="32">
        <f t="shared" si="4"/>
        <v>0.2542372881355932</v>
      </c>
      <c r="G21" s="32">
        <f t="shared" si="4"/>
        <v>0.33846153846153837</v>
      </c>
      <c r="H21" s="33">
        <f t="shared" si="4"/>
        <v>0.47058823529411753</v>
      </c>
    </row>
    <row r="22" spans="1:8" s="18" customFormat="1" ht="10.5">
      <c r="A22" s="27"/>
      <c r="B22" s="34" t="s">
        <v>27</v>
      </c>
      <c r="C22" s="35">
        <f aca="true" t="shared" si="5" ref="C22:H22">C18/C$19-1</f>
        <v>-0.4440638034450013</v>
      </c>
      <c r="D22" s="35">
        <f t="shared" si="5"/>
        <v>-0.10344827586206895</v>
      </c>
      <c r="E22" s="35">
        <f t="shared" si="5"/>
        <v>0.16666666666666674</v>
      </c>
      <c r="F22" s="35">
        <f t="shared" si="5"/>
        <v>0.06779661016949157</v>
      </c>
      <c r="G22" s="35">
        <f t="shared" si="5"/>
        <v>0.06153846153846132</v>
      </c>
      <c r="H22" s="36">
        <f t="shared" si="5"/>
        <v>0.10294117647058809</v>
      </c>
    </row>
    <row r="23" spans="3:8" ht="12.75">
      <c r="C23" s="3"/>
      <c r="D23" s="3"/>
      <c r="E23" s="3"/>
      <c r="F23" s="3"/>
      <c r="G23" s="3"/>
      <c r="H23" s="3"/>
    </row>
    <row r="24" spans="3:8" ht="12.75">
      <c r="C24" s="3"/>
      <c r="D24" s="3"/>
      <c r="E24" s="3"/>
      <c r="F24" s="3"/>
      <c r="G24" s="3"/>
      <c r="H24" s="3"/>
    </row>
    <row r="25" spans="3:8" ht="12.75">
      <c r="C25" s="3"/>
      <c r="D25" s="3"/>
      <c r="E25" s="3"/>
      <c r="F25" s="3"/>
      <c r="G25" s="3"/>
      <c r="H25" s="3"/>
    </row>
    <row r="26" spans="3:8" ht="12.75">
      <c r="C26" s="3"/>
      <c r="D26" s="3"/>
      <c r="E26" s="3"/>
      <c r="F26" s="3"/>
      <c r="G26" s="3"/>
      <c r="H26" s="3"/>
    </row>
    <row r="27" spans="3:8" ht="12.75">
      <c r="C27" s="3"/>
      <c r="D27" s="3"/>
      <c r="E27" s="3"/>
      <c r="F27" s="3"/>
      <c r="G27" s="3"/>
      <c r="H27" s="3"/>
    </row>
    <row r="28" spans="3:8" ht="12.75">
      <c r="C28" s="3"/>
      <c r="D28" s="3"/>
      <c r="E28" s="3"/>
      <c r="F28" s="3"/>
      <c r="G28" s="3"/>
      <c r="H28" s="3"/>
    </row>
    <row r="29" spans="3:8" ht="12.75">
      <c r="C29" s="3"/>
      <c r="D29" s="3"/>
      <c r="E29" s="3"/>
      <c r="F29" s="3"/>
      <c r="G29" s="3"/>
      <c r="H29" s="3"/>
    </row>
    <row r="30" spans="3:8" ht="12.75">
      <c r="C30" s="3"/>
      <c r="D30" s="3"/>
      <c r="E30" s="3"/>
      <c r="F30" s="3"/>
      <c r="G30" s="3"/>
      <c r="H30" s="3"/>
    </row>
    <row r="31" spans="3:8" ht="12.75">
      <c r="C31" s="3"/>
      <c r="D31" s="3"/>
      <c r="E31" s="3"/>
      <c r="F31" s="3"/>
      <c r="G31" s="3"/>
      <c r="H31" s="3"/>
    </row>
    <row r="32" spans="3:8" ht="12.75">
      <c r="C32" s="3"/>
      <c r="D32" s="3"/>
      <c r="E32" s="3"/>
      <c r="F32" s="3"/>
      <c r="G32" s="3"/>
      <c r="H32" s="3"/>
    </row>
    <row r="33" spans="3:8" ht="12.75">
      <c r="C33" s="3"/>
      <c r="D33" s="3"/>
      <c r="E33" s="3"/>
      <c r="F33" s="3"/>
      <c r="G33" s="3"/>
      <c r="H33" s="3"/>
    </row>
    <row r="34" spans="3:8" ht="12.75">
      <c r="C34" s="3"/>
      <c r="D34" s="3"/>
      <c r="E34" s="3"/>
      <c r="F34" s="3"/>
      <c r="G34" s="3"/>
      <c r="H34" s="3"/>
    </row>
    <row r="36" spans="1:2" ht="12.75">
      <c r="A36" s="1" t="s">
        <v>20</v>
      </c>
      <c r="B36" s="2">
        <v>1999</v>
      </c>
    </row>
    <row r="37" spans="1:5" ht="12.75">
      <c r="A37" s="1" t="s">
        <v>18</v>
      </c>
      <c r="B37" s="3">
        <v>1.22</v>
      </c>
      <c r="C37" s="3">
        <v>1.88</v>
      </c>
      <c r="D37" s="3">
        <v>1.45</v>
      </c>
      <c r="E37" s="3">
        <v>1.2</v>
      </c>
    </row>
    <row r="38" spans="1:5" ht="12.75">
      <c r="A38" s="1" t="s">
        <v>19</v>
      </c>
      <c r="B38" s="3">
        <v>0.53</v>
      </c>
      <c r="C38" s="3">
        <v>0.59</v>
      </c>
      <c r="D38" s="3">
        <v>0.65</v>
      </c>
      <c r="E38" s="3">
        <v>0.68</v>
      </c>
    </row>
  </sheetData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Gómez-Borrero</dc:creator>
  <cp:keywords/>
  <dc:description/>
  <cp:lastModifiedBy>PFernandez</cp:lastModifiedBy>
  <dcterms:created xsi:type="dcterms:W3CDTF">2003-10-06T09:37:06Z</dcterms:created>
  <dcterms:modified xsi:type="dcterms:W3CDTF">2004-02-26T16:56:00Z</dcterms:modified>
  <cp:category/>
  <cp:version/>
  <cp:contentType/>
  <cp:contentStatus/>
</cp:coreProperties>
</file>