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15460" windowHeight="8120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</sheets>
  <definedNames/>
  <calcPr fullCalcOnLoad="1"/>
</workbook>
</file>

<file path=xl/sharedStrings.xml><?xml version="1.0" encoding="utf-8"?>
<sst xmlns="http://schemas.openxmlformats.org/spreadsheetml/2006/main" count="118" uniqueCount="53">
  <si>
    <t>Anexo 1</t>
  </si>
  <si>
    <t>SUNSHINE TOY COMPANY</t>
  </si>
  <si>
    <t>Resumen de la cuenta de resultados 1970-72</t>
  </si>
  <si>
    <t>(en miles de dólares)</t>
  </si>
  <si>
    <t>Ventas netas</t>
  </si>
  <si>
    <t>Coste de los artículos vendidos</t>
  </si>
  <si>
    <t>Beneficio bruto</t>
  </si>
  <si>
    <t>Gastos generales</t>
  </si>
  <si>
    <t>Beneficio antes de impuestos</t>
  </si>
  <si>
    <t>Impuestos</t>
  </si>
  <si>
    <t>Beneficio neto</t>
  </si>
  <si>
    <t>Anexo 2</t>
  </si>
  <si>
    <t>Balance a 31 de diciembre de 1972</t>
  </si>
  <si>
    <t>Activo</t>
  </si>
  <si>
    <t>Caja</t>
  </si>
  <si>
    <t>Clientes</t>
  </si>
  <si>
    <t>Existencias</t>
  </si>
  <si>
    <t>Total activo circulante</t>
  </si>
  <si>
    <t>Fabrica y maquinaría neta</t>
  </si>
  <si>
    <t>Activo total</t>
  </si>
  <si>
    <t>Pasivo</t>
  </si>
  <si>
    <t>Proveedores</t>
  </si>
  <si>
    <t>Otras obligaciones a corto</t>
  </si>
  <si>
    <t>Privisión para impuestos</t>
  </si>
  <si>
    <t>Cantidad a corto de la deuda a largo</t>
  </si>
  <si>
    <t>Total pasivo circulante</t>
  </si>
  <si>
    <t>Deuda a largo plazo</t>
  </si>
  <si>
    <t>Capital y reservas</t>
  </si>
  <si>
    <t>Pasivo total</t>
  </si>
  <si>
    <t>Anexo 3</t>
  </si>
  <si>
    <t>Ventas mensuales</t>
  </si>
  <si>
    <t>Año 1972</t>
  </si>
  <si>
    <t>Previstas para 1973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</si>
  <si>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</si>
  <si>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</si>
  <si>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</si>
  <si>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</si>
  <si>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</si>
  <si>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</si>
  <si>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</si>
  <si>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</si>
  <si>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</si>
  <si>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</si>
  <si>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</si>
  <si>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</si>
  <si>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Anexo 4</t>
  </si>
  <si>
    <t>Balances previsionales 1973 (producción estacional)</t>
  </si>
  <si>
    <t>Fábrica y maquinaria neta</t>
  </si>
  <si>
    <t>Previsión para impuestos</t>
  </si>
  <si>
    <t>Anexo 5</t>
  </si>
  <si>
    <t>Cuentas de resultados previsionales 1973 (producción estacional)</t>
  </si>
  <si>
    <t>Total</t>
  </si>
  <si>
    <t>Costes de los artículos vendidos</t>
  </si>
</sst>
</file>

<file path=xl/styles.xml><?xml version="1.0" encoding="utf-8"?>
<styleSheet xmlns="http://schemas.openxmlformats.org/spreadsheetml/2006/main">
  <numFmts count="20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173" fontId="6" fillId="0" borderId="0" xfId="0" applyNumberFormat="1" applyFont="1" applyAlignment="1">
      <alignment/>
    </xf>
    <xf numFmtId="0" fontId="8" fillId="0" borderId="0" xfId="0" applyFont="1" applyAlignment="1">
      <alignment/>
    </xf>
    <xf numFmtId="173" fontId="6" fillId="0" borderId="1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24.421875" style="5" customWidth="1"/>
    <col min="2" max="16384" width="10.8515625" style="5" customWidth="1"/>
  </cols>
  <sheetData>
    <row r="1" spans="1:4" ht="12">
      <c r="A1" s="4" t="s">
        <v>0</v>
      </c>
      <c r="B1" s="4"/>
      <c r="C1" s="4"/>
      <c r="D1" s="4"/>
    </row>
    <row r="2" spans="1:4" ht="12">
      <c r="A2" s="4" t="s">
        <v>1</v>
      </c>
      <c r="B2" s="4"/>
      <c r="C2" s="4"/>
      <c r="D2" s="4"/>
    </row>
    <row r="3" spans="1:4" ht="12">
      <c r="A3" s="4"/>
      <c r="B3" s="4"/>
      <c r="C3" s="4"/>
      <c r="D3" s="4"/>
    </row>
    <row r="4" spans="1:4" ht="12">
      <c r="A4" s="6" t="s">
        <v>2</v>
      </c>
      <c r="B4" s="4"/>
      <c r="C4" s="4"/>
      <c r="D4" s="4"/>
    </row>
    <row r="5" spans="1:4" ht="12">
      <c r="A5" s="4" t="s">
        <v>3</v>
      </c>
      <c r="B5" s="4"/>
      <c r="C5" s="4"/>
      <c r="D5" s="4"/>
    </row>
    <row r="7" spans="2:4" ht="12">
      <c r="B7" s="6">
        <v>1970</v>
      </c>
      <c r="C7" s="6">
        <v>1971</v>
      </c>
      <c r="D7" s="6">
        <v>1972</v>
      </c>
    </row>
    <row r="9" spans="1:4" ht="12">
      <c r="A9" s="5" t="s">
        <v>4</v>
      </c>
      <c r="B9" s="7">
        <v>2079</v>
      </c>
      <c r="C9" s="7">
        <v>2380</v>
      </c>
      <c r="D9" s="7">
        <v>2973</v>
      </c>
    </row>
    <row r="10" spans="1:4" ht="12">
      <c r="A10" s="5" t="s">
        <v>5</v>
      </c>
      <c r="B10" s="7">
        <v>1628</v>
      </c>
      <c r="C10" s="7">
        <v>1961</v>
      </c>
      <c r="D10" s="7">
        <v>2387</v>
      </c>
    </row>
    <row r="11" spans="2:4" ht="12">
      <c r="B11" s="7"/>
      <c r="C11" s="7"/>
      <c r="D11" s="7"/>
    </row>
    <row r="12" spans="1:4" ht="12">
      <c r="A12" s="5" t="s">
        <v>6</v>
      </c>
      <c r="B12" s="7">
        <f>B9-B10</f>
        <v>451</v>
      </c>
      <c r="C12" s="7">
        <f>C9-C10</f>
        <v>419</v>
      </c>
      <c r="D12" s="7">
        <f>D9-D10</f>
        <v>586</v>
      </c>
    </row>
    <row r="13" spans="1:4" ht="12">
      <c r="A13" s="5" t="s">
        <v>7</v>
      </c>
      <c r="B13" s="7">
        <v>304</v>
      </c>
      <c r="C13" s="7">
        <v>376</v>
      </c>
      <c r="D13" s="7">
        <v>416</v>
      </c>
    </row>
    <row r="14" spans="2:4" ht="12">
      <c r="B14" s="7"/>
      <c r="C14" s="7"/>
      <c r="D14" s="7"/>
    </row>
    <row r="15" spans="1:4" ht="12">
      <c r="A15" s="5" t="s">
        <v>8</v>
      </c>
      <c r="B15" s="7">
        <f>B12-B13</f>
        <v>147</v>
      </c>
      <c r="C15" s="7">
        <f>C12-C13</f>
        <v>43</v>
      </c>
      <c r="D15" s="7">
        <f>D12-D13</f>
        <v>170</v>
      </c>
    </row>
    <row r="16" spans="1:4" ht="12">
      <c r="A16" s="5" t="s">
        <v>9</v>
      </c>
      <c r="B16" s="7">
        <v>71</v>
      </c>
      <c r="C16" s="7">
        <v>16</v>
      </c>
      <c r="D16" s="7">
        <v>84</v>
      </c>
    </row>
    <row r="17" spans="2:4" ht="12">
      <c r="B17" s="7"/>
      <c r="C17" s="7"/>
      <c r="D17" s="7"/>
    </row>
    <row r="18" spans="1:4" ht="12">
      <c r="A18" s="5" t="s">
        <v>10</v>
      </c>
      <c r="B18" s="7">
        <f>B15-B16</f>
        <v>76</v>
      </c>
      <c r="C18" s="7">
        <f>C15-C16</f>
        <v>27</v>
      </c>
      <c r="D18" s="7">
        <f>D15-D16</f>
        <v>86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25" sqref="A25:IV25"/>
    </sheetView>
  </sheetViews>
  <sheetFormatPr defaultColWidth="11.421875" defaultRowHeight="12.75"/>
  <cols>
    <col min="1" max="1" width="27.8515625" style="5" customWidth="1"/>
    <col min="2" max="16384" width="10.8515625" style="5" customWidth="1"/>
  </cols>
  <sheetData>
    <row r="1" spans="1:2" ht="12">
      <c r="A1" s="4" t="s">
        <v>11</v>
      </c>
      <c r="B1" s="4"/>
    </row>
    <row r="2" spans="1:2" ht="12">
      <c r="A2" s="4" t="s">
        <v>1</v>
      </c>
      <c r="B2" s="4"/>
    </row>
    <row r="3" spans="1:2" ht="12">
      <c r="A3" s="4"/>
      <c r="B3" s="4"/>
    </row>
    <row r="4" spans="1:2" ht="12">
      <c r="A4" s="6" t="s">
        <v>12</v>
      </c>
      <c r="B4" s="4"/>
    </row>
    <row r="5" spans="1:2" ht="12">
      <c r="A5" s="4" t="s">
        <v>3</v>
      </c>
      <c r="B5" s="4"/>
    </row>
    <row r="8" ht="12">
      <c r="A8" s="8" t="s">
        <v>13</v>
      </c>
    </row>
    <row r="9" spans="1:2" ht="12">
      <c r="A9" s="5" t="s">
        <v>14</v>
      </c>
      <c r="B9" s="7">
        <v>140</v>
      </c>
    </row>
    <row r="10" spans="1:2" ht="12">
      <c r="A10" s="5" t="s">
        <v>15</v>
      </c>
      <c r="B10" s="7">
        <v>1051</v>
      </c>
    </row>
    <row r="11" spans="1:2" ht="12">
      <c r="A11" s="5" t="s">
        <v>16</v>
      </c>
      <c r="B11" s="9">
        <v>212</v>
      </c>
    </row>
    <row r="12" spans="1:2" ht="12">
      <c r="A12" s="5" t="s">
        <v>17</v>
      </c>
      <c r="B12" s="7">
        <f>SUM(B9:B11)</f>
        <v>1403</v>
      </c>
    </row>
    <row r="13" spans="1:2" ht="12">
      <c r="A13" s="5" t="s">
        <v>18</v>
      </c>
      <c r="B13" s="9">
        <v>428</v>
      </c>
    </row>
    <row r="14" spans="1:2" ht="12.75" thickBot="1">
      <c r="A14" s="5" t="s">
        <v>19</v>
      </c>
      <c r="B14" s="10">
        <f>SUM(B12,B13)</f>
        <v>1831</v>
      </c>
    </row>
    <row r="15" ht="12.75" thickTop="1">
      <c r="B15" s="7"/>
    </row>
    <row r="16" spans="1:2" ht="12">
      <c r="A16" s="8" t="s">
        <v>20</v>
      </c>
      <c r="B16" s="7"/>
    </row>
    <row r="17" spans="1:2" ht="12">
      <c r="A17" s="5" t="s">
        <v>21</v>
      </c>
      <c r="B17" s="7">
        <v>102</v>
      </c>
    </row>
    <row r="18" spans="1:2" ht="12">
      <c r="A18" s="5" t="s">
        <v>22</v>
      </c>
      <c r="B18" s="7">
        <v>294</v>
      </c>
    </row>
    <row r="19" spans="1:2" ht="12">
      <c r="A19" s="5" t="s">
        <v>23</v>
      </c>
      <c r="B19" s="7">
        <v>60</v>
      </c>
    </row>
    <row r="20" spans="1:2" ht="12">
      <c r="A20" s="5" t="s">
        <v>24</v>
      </c>
      <c r="B20" s="9">
        <v>40</v>
      </c>
    </row>
    <row r="21" spans="1:2" ht="12">
      <c r="A21" s="5" t="s">
        <v>25</v>
      </c>
      <c r="B21" s="7">
        <f>SUM(B17:B20)</f>
        <v>496</v>
      </c>
    </row>
    <row r="22" ht="12">
      <c r="B22" s="7"/>
    </row>
    <row r="23" spans="1:2" ht="12">
      <c r="A23" s="5" t="s">
        <v>26</v>
      </c>
      <c r="B23" s="7">
        <v>160</v>
      </c>
    </row>
    <row r="24" spans="1:2" ht="12">
      <c r="A24" s="5" t="s">
        <v>27</v>
      </c>
      <c r="B24" s="9">
        <v>1175</v>
      </c>
    </row>
    <row r="25" spans="1:2" ht="12.75" thickBot="1">
      <c r="A25" s="5" t="s">
        <v>28</v>
      </c>
      <c r="B25" s="10">
        <f>SUM(B21,B23,B24)</f>
        <v>1831</v>
      </c>
    </row>
    <row r="26" ht="12.75" thickTop="1"/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8" sqref="F8"/>
    </sheetView>
  </sheetViews>
  <sheetFormatPr defaultColWidth="11.421875" defaultRowHeight="12.75"/>
  <cols>
    <col min="1" max="16384" width="10.8515625" style="2" customWidth="1"/>
  </cols>
  <sheetData>
    <row r="1" spans="1:5" ht="12">
      <c r="A1" s="1" t="s">
        <v>29</v>
      </c>
      <c r="B1" s="1"/>
      <c r="C1" s="1"/>
      <c r="D1" s="1"/>
      <c r="E1" s="1"/>
    </row>
    <row r="2" spans="1:5" ht="12">
      <c r="A2" s="1" t="s">
        <v>1</v>
      </c>
      <c r="B2" s="1"/>
      <c r="C2" s="1"/>
      <c r="D2" s="1"/>
      <c r="E2" s="1"/>
    </row>
    <row r="3" spans="1:5" ht="12">
      <c r="A3" s="1"/>
      <c r="B3" s="1"/>
      <c r="C3" s="1"/>
      <c r="D3" s="1"/>
      <c r="E3" s="1"/>
    </row>
    <row r="4" spans="1:5" ht="12">
      <c r="A4" s="3" t="s">
        <v>30</v>
      </c>
      <c r="B4" s="1"/>
      <c r="C4" s="1"/>
      <c r="D4" s="1"/>
      <c r="E4" s="1"/>
    </row>
    <row r="5" spans="1:5" ht="12">
      <c r="A5" s="1" t="s">
        <v>3</v>
      </c>
      <c r="B5" s="1"/>
      <c r="C5" s="1"/>
      <c r="D5" s="1"/>
      <c r="E5" s="1"/>
    </row>
    <row r="8" spans="1:5" ht="12">
      <c r="A8" s="3" t="s">
        <v>31</v>
      </c>
      <c r="B8" s="3"/>
      <c r="D8" s="3" t="s">
        <v>32</v>
      </c>
      <c r="E8" s="3"/>
    </row>
    <row r="10" spans="1:5" ht="12">
      <c r="A10" s="2" t="s">
        <v>33</v>
      </c>
      <c r="B10" s="2">
        <v>28</v>
      </c>
      <c r="D10" s="2" t="s">
        <v>33</v>
      </c>
      <c r="E10" s="2">
        <v>43</v>
      </c>
    </row>
    <row r="11" spans="1:5" ht="12">
      <c r="A11" s="2" t="s">
        <v>34</v>
      </c>
      <c r="B11" s="2">
        <v>35</v>
      </c>
      <c r="D11" s="2" t="s">
        <v>34</v>
      </c>
      <c r="E11" s="2">
        <v>50</v>
      </c>
    </row>
    <row r="12" spans="1:5" ht="12">
      <c r="A12" s="2" t="s">
        <v>35</v>
      </c>
      <c r="B12" s="2">
        <v>39</v>
      </c>
      <c r="D12" s="2" t="s">
        <v>35</v>
      </c>
      <c r="E12" s="2">
        <v>58</v>
      </c>
    </row>
    <row r="13" spans="1:5" ht="12">
      <c r="A13" s="2" t="s">
        <v>36</v>
      </c>
      <c r="B13" s="2">
        <v>36</v>
      </c>
      <c r="D13" s="2" t="s">
        <v>36</v>
      </c>
      <c r="E13" s="2">
        <v>50</v>
      </c>
    </row>
    <row r="14" spans="1:5" ht="12">
      <c r="A14" s="2" t="s">
        <v>37</v>
      </c>
      <c r="B14" s="2">
        <v>35</v>
      </c>
      <c r="D14" s="2" t="s">
        <v>37</v>
      </c>
      <c r="E14" s="2">
        <v>50</v>
      </c>
    </row>
    <row r="15" spans="1:5" ht="12">
      <c r="A15" s="2" t="s">
        <v>38</v>
      </c>
      <c r="B15" s="2">
        <v>38</v>
      </c>
      <c r="D15" s="2" t="s">
        <v>38</v>
      </c>
      <c r="E15" s="2">
        <v>50</v>
      </c>
    </row>
    <row r="16" spans="1:5" ht="12">
      <c r="A16" s="2" t="s">
        <v>39</v>
      </c>
      <c r="B16" s="2">
        <v>39</v>
      </c>
      <c r="D16" s="2" t="s">
        <v>39</v>
      </c>
      <c r="E16" s="2">
        <v>58</v>
      </c>
    </row>
    <row r="17" spans="1:5" ht="12">
      <c r="A17" s="2" t="s">
        <v>40</v>
      </c>
      <c r="B17" s="2">
        <v>469</v>
      </c>
      <c r="D17" s="2" t="s">
        <v>40</v>
      </c>
      <c r="E17" s="2">
        <v>583</v>
      </c>
    </row>
    <row r="18" spans="1:5" ht="12">
      <c r="A18" s="2" t="s">
        <v>41</v>
      </c>
      <c r="B18" s="2">
        <v>556</v>
      </c>
      <c r="D18" s="2" t="s">
        <v>41</v>
      </c>
      <c r="E18" s="2">
        <v>662</v>
      </c>
    </row>
    <row r="19" spans="1:5" ht="12">
      <c r="A19" s="2" t="s">
        <v>42</v>
      </c>
      <c r="B19" s="2">
        <v>648</v>
      </c>
      <c r="D19" s="2" t="s">
        <v>42</v>
      </c>
      <c r="E19" s="2">
        <v>770</v>
      </c>
    </row>
    <row r="20" spans="1:5" ht="12">
      <c r="A20" s="2" t="s">
        <v>43</v>
      </c>
      <c r="B20" s="2">
        <v>711</v>
      </c>
      <c r="D20" s="2" t="s">
        <v>43</v>
      </c>
      <c r="E20" s="2">
        <v>823</v>
      </c>
    </row>
    <row r="21" spans="1:5" ht="12">
      <c r="A21" s="2" t="s">
        <v>44</v>
      </c>
      <c r="B21" s="2">
        <v>340</v>
      </c>
      <c r="D21" s="2" t="s">
        <v>44</v>
      </c>
      <c r="E21" s="2">
        <v>403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G18" sqref="G18"/>
    </sheetView>
  </sheetViews>
  <sheetFormatPr defaultColWidth="11.421875" defaultRowHeight="12.75"/>
  <cols>
    <col min="1" max="1" width="24.8515625" style="5" customWidth="1"/>
    <col min="2" max="2" width="7.8515625" style="5" customWidth="1"/>
    <col min="3" max="3" width="5.8515625" style="5" customWidth="1"/>
    <col min="4" max="4" width="6.421875" style="5" customWidth="1"/>
    <col min="5" max="5" width="6.28125" style="5" customWidth="1"/>
    <col min="6" max="6" width="6.140625" style="5" customWidth="1"/>
    <col min="7" max="7" width="6.421875" style="5" customWidth="1"/>
    <col min="8" max="8" width="6.28125" style="5" customWidth="1"/>
    <col min="9" max="9" width="6.00390625" style="5" customWidth="1"/>
    <col min="10" max="10" width="6.8515625" style="5" customWidth="1"/>
    <col min="11" max="11" width="8.7109375" style="5" customWidth="1"/>
    <col min="12" max="12" width="7.421875" style="5" customWidth="1"/>
    <col min="13" max="14" width="8.7109375" style="5" customWidth="1"/>
    <col min="15" max="16384" width="10.8515625" style="5" customWidth="1"/>
  </cols>
  <sheetData>
    <row r="1" spans="1:14" ht="12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>
      <c r="A4" s="6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8" spans="2:14" ht="12">
      <c r="B8" s="13" t="s">
        <v>44</v>
      </c>
      <c r="C8" s="13" t="s">
        <v>33</v>
      </c>
      <c r="D8" s="13" t="s">
        <v>34</v>
      </c>
      <c r="E8" s="13" t="s">
        <v>35</v>
      </c>
      <c r="F8" s="13" t="s">
        <v>36</v>
      </c>
      <c r="G8" s="13" t="s">
        <v>37</v>
      </c>
      <c r="H8" s="13" t="s">
        <v>38</v>
      </c>
      <c r="I8" s="13" t="s">
        <v>39</v>
      </c>
      <c r="J8" s="13" t="s">
        <v>40</v>
      </c>
      <c r="K8" s="13" t="s">
        <v>41</v>
      </c>
      <c r="L8" s="13" t="s">
        <v>42</v>
      </c>
      <c r="M8" s="13" t="s">
        <v>43</v>
      </c>
      <c r="N8" s="13" t="s">
        <v>44</v>
      </c>
    </row>
    <row r="9" spans="1:14" ht="12">
      <c r="A9" s="8" t="s">
        <v>13</v>
      </c>
      <c r="B9" s="14">
        <v>1972</v>
      </c>
      <c r="C9" s="14">
        <v>1973</v>
      </c>
      <c r="D9" s="14">
        <v>1973</v>
      </c>
      <c r="E9" s="14">
        <v>1973</v>
      </c>
      <c r="F9" s="14">
        <v>1973</v>
      </c>
      <c r="G9" s="14">
        <v>1973</v>
      </c>
      <c r="H9" s="14">
        <v>1973</v>
      </c>
      <c r="I9" s="14">
        <v>1973</v>
      </c>
      <c r="J9" s="14">
        <v>1973</v>
      </c>
      <c r="K9" s="14">
        <v>1973</v>
      </c>
      <c r="L9" s="14">
        <v>1973</v>
      </c>
      <c r="M9" s="14">
        <v>1973</v>
      </c>
      <c r="N9" s="14">
        <v>1973</v>
      </c>
    </row>
    <row r="10" spans="1:14" ht="12">
      <c r="A10" s="5" t="s">
        <v>14</v>
      </c>
      <c r="B10" s="15">
        <v>140</v>
      </c>
      <c r="C10" s="15">
        <v>392</v>
      </c>
      <c r="D10" s="15">
        <v>652</v>
      </c>
      <c r="E10" s="15">
        <v>579</v>
      </c>
      <c r="F10" s="15">
        <v>524</v>
      </c>
      <c r="G10" s="15">
        <v>500</v>
      </c>
      <c r="H10" s="15">
        <v>397</v>
      </c>
      <c r="I10" s="15">
        <v>361</v>
      </c>
      <c r="J10" s="15">
        <v>140</v>
      </c>
      <c r="K10" s="15">
        <v>140</v>
      </c>
      <c r="L10" s="15">
        <v>140</v>
      </c>
      <c r="M10" s="15">
        <v>140</v>
      </c>
      <c r="N10" s="16">
        <v>140</v>
      </c>
    </row>
    <row r="11" spans="1:14" ht="12">
      <c r="A11" s="5" t="s">
        <v>15</v>
      </c>
      <c r="B11" s="15">
        <v>1051</v>
      </c>
      <c r="C11" s="15">
        <v>383</v>
      </c>
      <c r="D11" s="15">
        <v>93</v>
      </c>
      <c r="E11" s="15">
        <v>108</v>
      </c>
      <c r="F11" s="15">
        <v>108</v>
      </c>
      <c r="G11" s="15">
        <v>100</v>
      </c>
      <c r="H11" s="15">
        <v>100</v>
      </c>
      <c r="I11" s="15">
        <v>108</v>
      </c>
      <c r="J11" s="15">
        <v>641</v>
      </c>
      <c r="K11" s="15">
        <v>1245</v>
      </c>
      <c r="L11" s="15">
        <v>1432</v>
      </c>
      <c r="M11" s="15">
        <v>1593</v>
      </c>
      <c r="N11" s="15">
        <v>1226</v>
      </c>
    </row>
    <row r="12" spans="1:14" ht="12">
      <c r="A12" s="5" t="s">
        <v>16</v>
      </c>
      <c r="B12" s="17">
        <v>212</v>
      </c>
      <c r="C12" s="17">
        <v>212</v>
      </c>
      <c r="D12" s="17">
        <v>212</v>
      </c>
      <c r="E12" s="17">
        <v>212</v>
      </c>
      <c r="F12" s="17">
        <v>212</v>
      </c>
      <c r="G12" s="17">
        <v>212</v>
      </c>
      <c r="H12" s="17">
        <v>212</v>
      </c>
      <c r="I12" s="17">
        <v>212</v>
      </c>
      <c r="J12" s="17">
        <v>212</v>
      </c>
      <c r="K12" s="17">
        <v>212</v>
      </c>
      <c r="L12" s="17">
        <v>212</v>
      </c>
      <c r="M12" s="17">
        <v>212</v>
      </c>
      <c r="N12" s="17">
        <v>212</v>
      </c>
    </row>
    <row r="13" spans="1:14" ht="12">
      <c r="A13" s="5" t="s">
        <v>17</v>
      </c>
      <c r="B13" s="15">
        <f aca="true" t="shared" si="0" ref="B13:N13">SUM(B10:B12)</f>
        <v>1403</v>
      </c>
      <c r="C13" s="15">
        <f t="shared" si="0"/>
        <v>987</v>
      </c>
      <c r="D13" s="15">
        <f t="shared" si="0"/>
        <v>957</v>
      </c>
      <c r="E13" s="15">
        <f t="shared" si="0"/>
        <v>899</v>
      </c>
      <c r="F13" s="15">
        <f t="shared" si="0"/>
        <v>844</v>
      </c>
      <c r="G13" s="15">
        <f t="shared" si="0"/>
        <v>812</v>
      </c>
      <c r="H13" s="15">
        <f t="shared" si="0"/>
        <v>709</v>
      </c>
      <c r="I13" s="15">
        <f t="shared" si="0"/>
        <v>681</v>
      </c>
      <c r="J13" s="15">
        <f t="shared" si="0"/>
        <v>993</v>
      </c>
      <c r="K13" s="15">
        <f t="shared" si="0"/>
        <v>1597</v>
      </c>
      <c r="L13" s="15">
        <f t="shared" si="0"/>
        <v>1784</v>
      </c>
      <c r="M13" s="15">
        <f t="shared" si="0"/>
        <v>1945</v>
      </c>
      <c r="N13" s="15">
        <f t="shared" si="0"/>
        <v>1578</v>
      </c>
    </row>
    <row r="14" spans="1:14" ht="12">
      <c r="A14" s="5" t="s">
        <v>47</v>
      </c>
      <c r="B14" s="17">
        <v>428</v>
      </c>
      <c r="C14" s="17">
        <v>428</v>
      </c>
      <c r="D14" s="17">
        <v>428</v>
      </c>
      <c r="E14" s="17">
        <v>428</v>
      </c>
      <c r="F14" s="17">
        <v>428</v>
      </c>
      <c r="G14" s="17">
        <v>428</v>
      </c>
      <c r="H14" s="17">
        <v>428</v>
      </c>
      <c r="I14" s="17">
        <v>428</v>
      </c>
      <c r="J14" s="17">
        <v>428</v>
      </c>
      <c r="K14" s="17">
        <v>428</v>
      </c>
      <c r="L14" s="17">
        <v>428</v>
      </c>
      <c r="M14" s="17">
        <v>428</v>
      </c>
      <c r="N14" s="17">
        <v>428</v>
      </c>
    </row>
    <row r="15" spans="1:14" ht="12">
      <c r="A15" s="5" t="s">
        <v>19</v>
      </c>
      <c r="B15" s="15">
        <f>SUM(B13,B14)</f>
        <v>1831</v>
      </c>
      <c r="C15" s="15">
        <f>SUM(C13,C14)</f>
        <v>1415</v>
      </c>
      <c r="D15" s="15">
        <f>SUM(D13,D14)</f>
        <v>1385</v>
      </c>
      <c r="E15" s="15">
        <f>SUM(E13,E14)</f>
        <v>1327</v>
      </c>
      <c r="F15" s="15">
        <f>SUM(F13,F14)</f>
        <v>1272</v>
      </c>
      <c r="G15" s="15">
        <f>SUM(G13,G14)</f>
        <v>1240</v>
      </c>
      <c r="H15" s="15">
        <f>SUM(H13,H14)</f>
        <v>1137</v>
      </c>
      <c r="I15" s="15">
        <f>SUM(I13,I14)</f>
        <v>1109</v>
      </c>
      <c r="J15" s="15">
        <f>SUM(J13,J14)</f>
        <v>1421</v>
      </c>
      <c r="K15" s="15">
        <f>SUM(K13,K14)</f>
        <v>2025</v>
      </c>
      <c r="L15" s="15">
        <f>SUM(L13,L14)</f>
        <v>2212</v>
      </c>
      <c r="M15" s="15">
        <f>SUM(M13,M14)</f>
        <v>2373</v>
      </c>
      <c r="N15" s="15">
        <f>SUM(N13,N14)</f>
        <v>2006</v>
      </c>
    </row>
    <row r="16" spans="2:14" ht="1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">
      <c r="A17" s="8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">
      <c r="A18" s="5" t="s">
        <v>21</v>
      </c>
      <c r="B18" s="15">
        <v>102</v>
      </c>
      <c r="C18" s="15">
        <v>13</v>
      </c>
      <c r="D18" s="15">
        <v>15</v>
      </c>
      <c r="E18" s="15">
        <v>17</v>
      </c>
      <c r="F18" s="15">
        <v>15</v>
      </c>
      <c r="G18" s="15">
        <v>15</v>
      </c>
      <c r="H18" s="15">
        <v>15</v>
      </c>
      <c r="I18" s="15">
        <v>17</v>
      </c>
      <c r="J18" s="15">
        <v>175</v>
      </c>
      <c r="K18" s="15">
        <v>199</v>
      </c>
      <c r="L18" s="15">
        <v>231</v>
      </c>
      <c r="M18" s="15">
        <v>247</v>
      </c>
      <c r="N18" s="15">
        <v>121</v>
      </c>
    </row>
    <row r="19" spans="1:14" ht="12">
      <c r="A19" s="5" t="s">
        <v>22</v>
      </c>
      <c r="B19" s="15">
        <v>294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80</v>
      </c>
      <c r="K19" s="15">
        <v>591</v>
      </c>
      <c r="L19" s="15">
        <v>634</v>
      </c>
      <c r="M19" s="15">
        <v>657</v>
      </c>
      <c r="N19" s="15">
        <v>418</v>
      </c>
    </row>
    <row r="20" spans="1:14" ht="12">
      <c r="A20" s="5" t="s">
        <v>48</v>
      </c>
      <c r="B20" s="15">
        <v>60</v>
      </c>
      <c r="C20" s="15">
        <v>44</v>
      </c>
      <c r="D20" s="15">
        <v>28</v>
      </c>
      <c r="E20" s="15">
        <v>-17</v>
      </c>
      <c r="F20" s="15">
        <v>-54</v>
      </c>
      <c r="G20" s="15">
        <v>-70</v>
      </c>
      <c r="H20" s="15">
        <v>-137</v>
      </c>
      <c r="I20" s="15">
        <v>-152</v>
      </c>
      <c r="J20" s="15">
        <v>-115</v>
      </c>
      <c r="K20" s="15">
        <v>-91</v>
      </c>
      <c r="L20" s="15">
        <v>-35</v>
      </c>
      <c r="M20" s="15">
        <v>26</v>
      </c>
      <c r="N20" s="15">
        <v>24</v>
      </c>
    </row>
    <row r="21" spans="1:14" ht="12">
      <c r="A21" s="5" t="s">
        <v>24</v>
      </c>
      <c r="B21" s="17">
        <v>40</v>
      </c>
      <c r="C21" s="17">
        <v>40</v>
      </c>
      <c r="D21" s="17">
        <v>40</v>
      </c>
      <c r="E21" s="17">
        <v>40</v>
      </c>
      <c r="F21" s="17">
        <v>40</v>
      </c>
      <c r="G21" s="17">
        <v>40</v>
      </c>
      <c r="H21" s="17">
        <v>40</v>
      </c>
      <c r="I21" s="17">
        <v>40</v>
      </c>
      <c r="J21" s="17">
        <v>40</v>
      </c>
      <c r="K21" s="17">
        <v>40</v>
      </c>
      <c r="L21" s="17">
        <v>40</v>
      </c>
      <c r="M21" s="17">
        <v>40</v>
      </c>
      <c r="N21" s="17">
        <v>40</v>
      </c>
    </row>
    <row r="22" spans="1:14" ht="12">
      <c r="A22" s="5" t="s">
        <v>25</v>
      </c>
      <c r="B22" s="15">
        <f aca="true" t="shared" si="1" ref="B22:N22">SUM(B18:B21)</f>
        <v>496</v>
      </c>
      <c r="C22" s="15">
        <f t="shared" si="1"/>
        <v>97</v>
      </c>
      <c r="D22" s="15">
        <f t="shared" si="1"/>
        <v>83</v>
      </c>
      <c r="E22" s="15">
        <f t="shared" si="1"/>
        <v>40</v>
      </c>
      <c r="F22" s="15">
        <f t="shared" si="1"/>
        <v>1</v>
      </c>
      <c r="G22" s="15">
        <f t="shared" si="1"/>
        <v>-15</v>
      </c>
      <c r="H22" s="15">
        <f t="shared" si="1"/>
        <v>-82</v>
      </c>
      <c r="I22" s="15">
        <f t="shared" si="1"/>
        <v>-95</v>
      </c>
      <c r="J22" s="15">
        <f t="shared" si="1"/>
        <v>180</v>
      </c>
      <c r="K22" s="15">
        <f t="shared" si="1"/>
        <v>739</v>
      </c>
      <c r="L22" s="15">
        <f t="shared" si="1"/>
        <v>870</v>
      </c>
      <c r="M22" s="15">
        <f t="shared" si="1"/>
        <v>970</v>
      </c>
      <c r="N22" s="15">
        <f t="shared" si="1"/>
        <v>603</v>
      </c>
    </row>
    <row r="23" spans="2:14" ht="1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">
      <c r="A24" s="5" t="s">
        <v>26</v>
      </c>
      <c r="B24" s="15">
        <v>160</v>
      </c>
      <c r="C24" s="15">
        <v>160</v>
      </c>
      <c r="D24" s="15">
        <v>160</v>
      </c>
      <c r="E24" s="15">
        <v>160</v>
      </c>
      <c r="F24" s="15">
        <v>160</v>
      </c>
      <c r="G24" s="15">
        <v>160</v>
      </c>
      <c r="H24" s="15">
        <v>140</v>
      </c>
      <c r="I24" s="15">
        <v>140</v>
      </c>
      <c r="J24" s="15">
        <v>140</v>
      </c>
      <c r="K24" s="15">
        <v>140</v>
      </c>
      <c r="L24" s="15">
        <v>140</v>
      </c>
      <c r="M24" s="15">
        <v>140</v>
      </c>
      <c r="N24" s="15">
        <v>120</v>
      </c>
    </row>
    <row r="25" spans="1:14" ht="12">
      <c r="A25" s="5" t="s">
        <v>27</v>
      </c>
      <c r="B25" s="17">
        <v>1175</v>
      </c>
      <c r="C25" s="17">
        <v>1158</v>
      </c>
      <c r="D25" s="17">
        <v>1142</v>
      </c>
      <c r="E25" s="17">
        <v>1127</v>
      </c>
      <c r="F25" s="17">
        <v>1111</v>
      </c>
      <c r="G25" s="17">
        <v>1095</v>
      </c>
      <c r="H25" s="17">
        <v>1079</v>
      </c>
      <c r="I25" s="17">
        <v>1064</v>
      </c>
      <c r="J25" s="17">
        <v>1101</v>
      </c>
      <c r="K25" s="17">
        <v>1146</v>
      </c>
      <c r="L25" s="17">
        <v>1202</v>
      </c>
      <c r="M25" s="17">
        <v>1263</v>
      </c>
      <c r="N25" s="17">
        <v>1283</v>
      </c>
    </row>
    <row r="26" spans="2:14" ht="1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 thickBot="1">
      <c r="A27" s="5" t="s">
        <v>28</v>
      </c>
      <c r="B27" s="18">
        <f aca="true" t="shared" si="2" ref="B27:N27">SUM(B22,B24:B25)</f>
        <v>1831</v>
      </c>
      <c r="C27" s="18">
        <f t="shared" si="2"/>
        <v>1415</v>
      </c>
      <c r="D27" s="18">
        <f t="shared" si="2"/>
        <v>1385</v>
      </c>
      <c r="E27" s="18">
        <f t="shared" si="2"/>
        <v>1327</v>
      </c>
      <c r="F27" s="18">
        <f t="shared" si="2"/>
        <v>1272</v>
      </c>
      <c r="G27" s="18">
        <f t="shared" si="2"/>
        <v>1240</v>
      </c>
      <c r="H27" s="18">
        <f t="shared" si="2"/>
        <v>1137</v>
      </c>
      <c r="I27" s="18">
        <f t="shared" si="2"/>
        <v>1109</v>
      </c>
      <c r="J27" s="18">
        <f t="shared" si="2"/>
        <v>1421</v>
      </c>
      <c r="K27" s="18">
        <f t="shared" si="2"/>
        <v>2025</v>
      </c>
      <c r="L27" s="18">
        <f t="shared" si="2"/>
        <v>2212</v>
      </c>
      <c r="M27" s="18">
        <f t="shared" si="2"/>
        <v>2373</v>
      </c>
      <c r="N27" s="18">
        <f t="shared" si="2"/>
        <v>2006</v>
      </c>
    </row>
    <row r="28" ht="12.75" thickTop="1"/>
  </sheetData>
  <printOptions/>
  <pageMargins left="0.75" right="0.75" top="1" bottom="1" header="0.511811024" footer="0.511811024"/>
  <pageSetup orientation="portrait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3" sqref="A13"/>
    </sheetView>
  </sheetViews>
  <sheetFormatPr defaultColWidth="11.421875" defaultRowHeight="12.75"/>
  <cols>
    <col min="1" max="1" width="25.421875" style="5" customWidth="1"/>
    <col min="2" max="9" width="6.421875" style="5" customWidth="1"/>
    <col min="10" max="10" width="8.7109375" style="5" customWidth="1"/>
    <col min="11" max="11" width="6.8515625" style="5" customWidth="1"/>
    <col min="12" max="14" width="8.7109375" style="5" customWidth="1"/>
    <col min="15" max="16384" width="10.8515625" style="5" customWidth="1"/>
  </cols>
  <sheetData>
    <row r="1" spans="1:14" ht="1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>
      <c r="A4" s="6" t="s">
        <v>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8" spans="2:14" ht="12">
      <c r="B8" s="20" t="s">
        <v>33</v>
      </c>
      <c r="C8" s="20" t="s">
        <v>34</v>
      </c>
      <c r="D8" s="20" t="s">
        <v>35</v>
      </c>
      <c r="E8" s="20" t="s">
        <v>36</v>
      </c>
      <c r="F8" s="20" t="s">
        <v>37</v>
      </c>
      <c r="G8" s="20" t="s">
        <v>38</v>
      </c>
      <c r="H8" s="20" t="s">
        <v>39</v>
      </c>
      <c r="I8" s="20" t="s">
        <v>40</v>
      </c>
      <c r="J8" s="20" t="s">
        <v>41</v>
      </c>
      <c r="K8" s="20" t="s">
        <v>42</v>
      </c>
      <c r="L8" s="20" t="s">
        <v>43</v>
      </c>
      <c r="M8" s="20" t="s">
        <v>44</v>
      </c>
      <c r="N8" s="20" t="s">
        <v>51</v>
      </c>
    </row>
    <row r="10" spans="1:14" ht="12">
      <c r="A10" s="5" t="s">
        <v>4</v>
      </c>
      <c r="B10" s="11">
        <v>43</v>
      </c>
      <c r="C10" s="11">
        <v>50</v>
      </c>
      <c r="D10" s="11">
        <v>58</v>
      </c>
      <c r="E10" s="11">
        <v>50</v>
      </c>
      <c r="F10" s="11">
        <v>50</v>
      </c>
      <c r="G10" s="11">
        <v>50</v>
      </c>
      <c r="H10" s="11">
        <v>58</v>
      </c>
      <c r="I10" s="11">
        <v>583</v>
      </c>
      <c r="J10" s="11">
        <v>662</v>
      </c>
      <c r="K10" s="11">
        <v>770</v>
      </c>
      <c r="L10" s="11">
        <v>823</v>
      </c>
      <c r="M10" s="11">
        <v>403</v>
      </c>
      <c r="N10" s="11">
        <f>SUM(B10:M10)</f>
        <v>3600</v>
      </c>
    </row>
    <row r="11" spans="1:14" ht="12">
      <c r="A11" s="5" t="s">
        <v>52</v>
      </c>
      <c r="B11" s="12">
        <v>34</v>
      </c>
      <c r="C11" s="12">
        <v>40</v>
      </c>
      <c r="D11" s="12">
        <v>46</v>
      </c>
      <c r="E11" s="12">
        <v>40</v>
      </c>
      <c r="F11" s="12">
        <v>40</v>
      </c>
      <c r="G11" s="12">
        <v>40</v>
      </c>
      <c r="H11" s="12">
        <v>46</v>
      </c>
      <c r="I11" s="12">
        <v>467</v>
      </c>
      <c r="J11" s="12">
        <v>530</v>
      </c>
      <c r="K11" s="12">
        <v>616</v>
      </c>
      <c r="L11" s="12">
        <v>659</v>
      </c>
      <c r="M11" s="12">
        <v>322</v>
      </c>
      <c r="N11" s="12">
        <f>SUM(B11:M11)</f>
        <v>2880</v>
      </c>
    </row>
    <row r="12" spans="2:14" ht="1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/>
    </row>
    <row r="13" spans="1:14" ht="12">
      <c r="A13" s="5" t="s">
        <v>6</v>
      </c>
      <c r="B13" s="11">
        <f aca="true" t="shared" si="0" ref="B13:M13">B10-B11</f>
        <v>9</v>
      </c>
      <c r="C13" s="11">
        <f t="shared" si="0"/>
        <v>10</v>
      </c>
      <c r="D13" s="11">
        <f t="shared" si="0"/>
        <v>12</v>
      </c>
      <c r="E13" s="11">
        <f t="shared" si="0"/>
        <v>10</v>
      </c>
      <c r="F13" s="11">
        <f t="shared" si="0"/>
        <v>10</v>
      </c>
      <c r="G13" s="11">
        <f t="shared" si="0"/>
        <v>10</v>
      </c>
      <c r="H13" s="11">
        <f t="shared" si="0"/>
        <v>12</v>
      </c>
      <c r="I13" s="11">
        <f t="shared" si="0"/>
        <v>116</v>
      </c>
      <c r="J13" s="11">
        <f t="shared" si="0"/>
        <v>132</v>
      </c>
      <c r="K13" s="11">
        <f t="shared" si="0"/>
        <v>154</v>
      </c>
      <c r="L13" s="11">
        <f t="shared" si="0"/>
        <v>164</v>
      </c>
      <c r="M13" s="11">
        <f t="shared" si="0"/>
        <v>81</v>
      </c>
      <c r="N13" s="19">
        <f>SUM(B13:M13)</f>
        <v>720</v>
      </c>
    </row>
    <row r="14" spans="1:14" ht="12">
      <c r="A14" s="5" t="s">
        <v>7</v>
      </c>
      <c r="B14" s="11">
        <v>42</v>
      </c>
      <c r="C14" s="11">
        <v>42</v>
      </c>
      <c r="D14" s="11">
        <v>42</v>
      </c>
      <c r="E14" s="11">
        <v>42</v>
      </c>
      <c r="F14" s="11">
        <v>42</v>
      </c>
      <c r="G14" s="11">
        <v>42</v>
      </c>
      <c r="H14" s="11">
        <v>42</v>
      </c>
      <c r="I14" s="11">
        <v>42</v>
      </c>
      <c r="J14" s="11">
        <v>42</v>
      </c>
      <c r="K14" s="11">
        <v>42</v>
      </c>
      <c r="L14" s="11">
        <v>42</v>
      </c>
      <c r="M14" s="11">
        <v>42</v>
      </c>
      <c r="N14" s="12">
        <f>SUM(B14:M14)</f>
        <v>504</v>
      </c>
    </row>
    <row r="15" spans="2:14" ht="1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">
      <c r="A16" s="5" t="s">
        <v>8</v>
      </c>
      <c r="B16" s="11">
        <f aca="true" t="shared" si="1" ref="B16:M16">B13-B14</f>
        <v>-33</v>
      </c>
      <c r="C16" s="11">
        <f t="shared" si="1"/>
        <v>-32</v>
      </c>
      <c r="D16" s="11">
        <f t="shared" si="1"/>
        <v>-30</v>
      </c>
      <c r="E16" s="11">
        <f t="shared" si="1"/>
        <v>-32</v>
      </c>
      <c r="F16" s="11">
        <f t="shared" si="1"/>
        <v>-32</v>
      </c>
      <c r="G16" s="11">
        <f t="shared" si="1"/>
        <v>-32</v>
      </c>
      <c r="H16" s="11">
        <f t="shared" si="1"/>
        <v>-30</v>
      </c>
      <c r="I16" s="11">
        <f t="shared" si="1"/>
        <v>74</v>
      </c>
      <c r="J16" s="11">
        <f t="shared" si="1"/>
        <v>90</v>
      </c>
      <c r="K16" s="11">
        <f t="shared" si="1"/>
        <v>112</v>
      </c>
      <c r="L16" s="11">
        <f t="shared" si="1"/>
        <v>122</v>
      </c>
      <c r="M16" s="11">
        <f t="shared" si="1"/>
        <v>39</v>
      </c>
      <c r="N16" s="19">
        <f>SUM(B16:M16)</f>
        <v>216</v>
      </c>
    </row>
    <row r="17" spans="1:14" ht="12">
      <c r="A17" s="5" t="s">
        <v>9</v>
      </c>
      <c r="B17" s="12">
        <v>-16</v>
      </c>
      <c r="C17" s="12">
        <v>-16</v>
      </c>
      <c r="D17" s="12">
        <v>-15</v>
      </c>
      <c r="E17" s="12">
        <v>-16</v>
      </c>
      <c r="F17" s="12">
        <v>-16</v>
      </c>
      <c r="G17" s="12">
        <v>-16</v>
      </c>
      <c r="H17" s="12">
        <v>-15</v>
      </c>
      <c r="I17" s="12">
        <v>37</v>
      </c>
      <c r="J17" s="12">
        <v>45</v>
      </c>
      <c r="K17" s="12">
        <v>56</v>
      </c>
      <c r="L17" s="12">
        <v>61</v>
      </c>
      <c r="M17" s="12">
        <v>19</v>
      </c>
      <c r="N17" s="12">
        <f>SUM(B17:M17)</f>
        <v>108</v>
      </c>
    </row>
    <row r="18" spans="2:14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9"/>
    </row>
    <row r="19" spans="1:14" ht="12">
      <c r="A19" s="5" t="s">
        <v>10</v>
      </c>
      <c r="B19" s="11">
        <f aca="true" t="shared" si="2" ref="B19:M19">B16-B17</f>
        <v>-17</v>
      </c>
      <c r="C19" s="11">
        <f t="shared" si="2"/>
        <v>-16</v>
      </c>
      <c r="D19" s="11">
        <f t="shared" si="2"/>
        <v>-15</v>
      </c>
      <c r="E19" s="11">
        <f t="shared" si="2"/>
        <v>-16</v>
      </c>
      <c r="F19" s="11">
        <f t="shared" si="2"/>
        <v>-16</v>
      </c>
      <c r="G19" s="11">
        <f t="shared" si="2"/>
        <v>-16</v>
      </c>
      <c r="H19" s="11">
        <f t="shared" si="2"/>
        <v>-15</v>
      </c>
      <c r="I19" s="11">
        <f t="shared" si="2"/>
        <v>37</v>
      </c>
      <c r="J19" s="11">
        <f t="shared" si="2"/>
        <v>45</v>
      </c>
      <c r="K19" s="11">
        <f t="shared" si="2"/>
        <v>56</v>
      </c>
      <c r="L19" s="11">
        <f t="shared" si="2"/>
        <v>61</v>
      </c>
      <c r="M19" s="11">
        <f t="shared" si="2"/>
        <v>20</v>
      </c>
      <c r="N19" s="19">
        <f>SUM(B19:M19)</f>
        <v>108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2001-03-13T19:07:47Z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