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0" windowWidth="15620" windowHeight="8160" activeTab="3"/>
  </bookViews>
  <sheets>
    <sheet name="Anexo 1" sheetId="1" r:id="rId1"/>
    <sheet name="Anexo 2" sheetId="2" r:id="rId2"/>
    <sheet name="Anexo 3" sheetId="3" r:id="rId3"/>
    <sheet name="Anexo 4" sheetId="4" r:id="rId4"/>
  </sheets>
  <definedNames/>
  <calcPr fullCalcOnLoad="1"/>
</workbook>
</file>

<file path=xl/sharedStrings.xml><?xml version="1.0" encoding="utf-8"?>
<sst xmlns="http://schemas.openxmlformats.org/spreadsheetml/2006/main" count="89" uniqueCount="60">
  <si>
    <t>Anexo 1</t>
  </si>
  <si>
    <t>THE O.M. SCOTT &amp; SONS COMPANY</t>
  </si>
  <si>
    <t>Balance consolidado a 30 de septiembre, 1957-61</t>
  </si>
  <si>
    <t>ACTIVO</t>
  </si>
  <si>
    <t>Caja y bancos</t>
  </si>
  <si>
    <t xml:space="preserve">Clientes </t>
  </si>
  <si>
    <t>Inventarios</t>
  </si>
  <si>
    <t xml:space="preserve">    Total activo circulante</t>
  </si>
  <si>
    <t>Inmovilizado</t>
  </si>
  <si>
    <t>Amortización Acumulada</t>
  </si>
  <si>
    <t xml:space="preserve">      Activo neto inmovilizado</t>
  </si>
  <si>
    <t>Invertido y anticipado a las afiliadas</t>
  </si>
  <si>
    <t>Otras partidas de activo</t>
  </si>
  <si>
    <t xml:space="preserve">      TOTAL ACTIVO</t>
  </si>
  <si>
    <t>PASIVO</t>
  </si>
  <si>
    <t>Proveedores</t>
  </si>
  <si>
    <t>Eferctos por pagar-Bancos</t>
  </si>
  <si>
    <t>Imp, inter. y otros gastos a pagar</t>
  </si>
  <si>
    <t>Requisitos fondo actual de amortiz.</t>
  </si>
  <si>
    <t xml:space="preserve">      Total exigible a corto plazo</t>
  </si>
  <si>
    <t>Deuda a largo</t>
  </si>
  <si>
    <t xml:space="preserve">   De la compañía matriz </t>
  </si>
  <si>
    <t xml:space="preserve">   De la subsidiaria </t>
  </si>
  <si>
    <t xml:space="preserve">       Total deuda </t>
  </si>
  <si>
    <t xml:space="preserve">Acciones preferentes </t>
  </si>
  <si>
    <t xml:space="preserve">Acciones ordinarias y reservas </t>
  </si>
  <si>
    <t xml:space="preserve">      TOTAL PASIVO</t>
  </si>
  <si>
    <t>Anexo 2</t>
  </si>
  <si>
    <t>Cuentas de resultados consolidadas a 30 de septiembre, 1957-61</t>
  </si>
  <si>
    <t xml:space="preserve">Ventas netas </t>
  </si>
  <si>
    <t>Coste de las ventas y gastos de explotación</t>
  </si>
  <si>
    <t xml:space="preserve">Coste de los productos vendidos </t>
  </si>
  <si>
    <t>Gastos gen, adm. e I+D</t>
  </si>
  <si>
    <t>Amortización</t>
  </si>
  <si>
    <t>Intereses</t>
  </si>
  <si>
    <t xml:space="preserve">    TOTAL DEL COSTE DE VENTAS</t>
  </si>
  <si>
    <t>BENEFICIO ANTES DE IMPUESTOS</t>
  </si>
  <si>
    <t>Impuestos federales y estatales</t>
  </si>
  <si>
    <t>BENEFICIO NETO</t>
  </si>
  <si>
    <t>Anexo 3</t>
  </si>
  <si>
    <t>Balances trimestrales no consolidos de la compañía matriz para el ejercicio fiscal de 1961</t>
  </si>
  <si>
    <t xml:space="preserve">   Plan de depósito</t>
  </si>
  <si>
    <t>Bonos subordinados</t>
  </si>
  <si>
    <t>Recursos propios</t>
  </si>
  <si>
    <t>Anexo 4</t>
  </si>
  <si>
    <t>Cuentas de resultados trimestrales no consolidadas para el ejercicio que termina en 30 de septiembre de 1961</t>
  </si>
  <si>
    <t>Trimestre</t>
  </si>
  <si>
    <t>vencimiento</t>
  </si>
  <si>
    <t>Año</t>
  </si>
  <si>
    <t>Coste de las ventas y gastos de explot.</t>
  </si>
  <si>
    <t>Impuestos, inter. y otros gastos a pagar</t>
  </si>
  <si>
    <t xml:space="preserve">   Plan estándar</t>
  </si>
  <si>
    <t>Total cuentas de clientes</t>
  </si>
  <si>
    <t>Total Inventarios</t>
  </si>
  <si>
    <t>Materias primas y suministro</t>
  </si>
  <si>
    <t>Productos acabados</t>
  </si>
  <si>
    <t>Activo neto inmovilizado</t>
  </si>
  <si>
    <t xml:space="preserve">  Inmovilizado</t>
  </si>
  <si>
    <t xml:space="preserve">  Amortización Acumulada</t>
  </si>
  <si>
    <t>Total activo circulante</t>
  </si>
</sst>
</file>

<file path=xl/styles.xml><?xml version="1.0" encoding="utf-8"?>
<styleSheet xmlns="http://schemas.openxmlformats.org/spreadsheetml/2006/main">
  <numFmts count="28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yy"/>
    <numFmt numFmtId="177" formatCode="0.0"/>
    <numFmt numFmtId="178" formatCode="#,##0.0"/>
    <numFmt numFmtId="179" formatCode="#,##0.0;[Red]\-#,##0.0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u val="single"/>
      <sz val="10"/>
      <name val="Tms Rmn"/>
      <family val="0"/>
    </font>
    <font>
      <u val="single"/>
      <sz val="10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79" fontId="4" fillId="0" borderId="0" xfId="16" applyNumberFormat="1" applyFont="1" applyAlignment="1">
      <alignment/>
    </xf>
    <xf numFmtId="179" fontId="4" fillId="0" borderId="1" xfId="16" applyNumberFormat="1" applyFont="1" applyBorder="1" applyAlignment="1">
      <alignment/>
    </xf>
    <xf numFmtId="0" fontId="6" fillId="0" borderId="0" xfId="0" applyFont="1" applyAlignment="1">
      <alignment/>
    </xf>
    <xf numFmtId="38" fontId="4" fillId="0" borderId="0" xfId="15" applyNumberFormat="1" applyFont="1" applyAlignment="1">
      <alignment horizontal="centerContinuous"/>
    </xf>
    <xf numFmtId="14" fontId="5" fillId="0" borderId="0" xfId="0" applyNumberFormat="1" applyFont="1" applyAlignment="1">
      <alignment horizontal="center"/>
    </xf>
    <xf numFmtId="38" fontId="4" fillId="0" borderId="0" xfId="15" applyNumberFormat="1" applyFont="1" applyAlignment="1">
      <alignment/>
    </xf>
    <xf numFmtId="38" fontId="8" fillId="0" borderId="0" xfId="15" applyNumberFormat="1" applyFont="1" applyAlignment="1">
      <alignment/>
    </xf>
    <xf numFmtId="38" fontId="4" fillId="0" borderId="1" xfId="15" applyNumberFormat="1" applyFont="1" applyBorder="1" applyAlignment="1">
      <alignment/>
    </xf>
    <xf numFmtId="38" fontId="4" fillId="0" borderId="2" xfId="15" applyNumberFormat="1" applyFont="1" applyBorder="1" applyAlignment="1">
      <alignment/>
    </xf>
    <xf numFmtId="37" fontId="4" fillId="0" borderId="1" xfId="15" applyNumberFormat="1" applyFont="1" applyBorder="1" applyAlignment="1">
      <alignment/>
    </xf>
    <xf numFmtId="0" fontId="4" fillId="0" borderId="0" xfId="0" applyFont="1" applyAlignment="1">
      <alignment horizontal="right"/>
    </xf>
    <xf numFmtId="38" fontId="5" fillId="0" borderId="0" xfId="15" applyNumberFormat="1" applyFont="1" applyAlignment="1">
      <alignment horizontal="centerContinuous"/>
    </xf>
    <xf numFmtId="38" fontId="4" fillId="0" borderId="0" xfId="15" applyNumberFormat="1" applyFont="1" applyAlignment="1">
      <alignment/>
    </xf>
    <xf numFmtId="38" fontId="5" fillId="0" borderId="0" xfId="15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37" fontId="4" fillId="0" borderId="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6" sqref="B6"/>
    </sheetView>
  </sheetViews>
  <sheetFormatPr defaultColWidth="11.421875" defaultRowHeight="12.75"/>
  <cols>
    <col min="1" max="1" width="24.00390625" style="2" customWidth="1"/>
    <col min="2" max="16384" width="10.7109375" style="2" customWidth="1"/>
  </cols>
  <sheetData>
    <row r="1" spans="1:6" ht="12">
      <c r="A1" s="1" t="s">
        <v>0</v>
      </c>
      <c r="B1" s="1"/>
      <c r="C1" s="1"/>
      <c r="D1" s="1"/>
      <c r="E1" s="1"/>
      <c r="F1" s="1"/>
    </row>
    <row r="2" spans="1:6" ht="12">
      <c r="A2" s="1" t="s">
        <v>1</v>
      </c>
      <c r="B2" s="1"/>
      <c r="C2" s="1"/>
      <c r="D2" s="1"/>
      <c r="E2" s="1"/>
      <c r="F2" s="1"/>
    </row>
    <row r="3" spans="1:6" ht="12">
      <c r="A3" s="3" t="s">
        <v>2</v>
      </c>
      <c r="B3" s="1"/>
      <c r="C3" s="1"/>
      <c r="D3" s="1"/>
      <c r="E3" s="1"/>
      <c r="F3" s="1"/>
    </row>
    <row r="5" spans="1:6" ht="12">
      <c r="A5" s="4" t="s">
        <v>3</v>
      </c>
      <c r="B5" s="5">
        <v>1957</v>
      </c>
      <c r="C5" s="6">
        <v>1958</v>
      </c>
      <c r="D5" s="6">
        <v>1959</v>
      </c>
      <c r="E5" s="6">
        <v>1960</v>
      </c>
      <c r="F5" s="6">
        <v>1961</v>
      </c>
    </row>
    <row r="6" spans="1:6" ht="12">
      <c r="A6" s="2" t="s">
        <v>4</v>
      </c>
      <c r="B6" s="7">
        <v>533.9</v>
      </c>
      <c r="C6" s="7">
        <v>1232</v>
      </c>
      <c r="D6" s="7">
        <v>1736.4</v>
      </c>
      <c r="E6" s="7">
        <v>2328.7</v>
      </c>
      <c r="F6" s="7">
        <v>1454.3</v>
      </c>
    </row>
    <row r="7" spans="1:6" ht="12">
      <c r="A7" s="2" t="s">
        <v>5</v>
      </c>
      <c r="B7" s="7">
        <v>2640</v>
      </c>
      <c r="C7" s="7">
        <v>4686.5</v>
      </c>
      <c r="D7" s="7">
        <v>5788.4</v>
      </c>
      <c r="E7" s="7">
        <v>15749.7</v>
      </c>
      <c r="F7" s="7">
        <v>21500.5</v>
      </c>
    </row>
    <row r="8" spans="1:6" ht="12">
      <c r="A8" s="2" t="s">
        <v>6</v>
      </c>
      <c r="B8" s="8">
        <v>2340.3</v>
      </c>
      <c r="C8" s="8">
        <v>3379.8</v>
      </c>
      <c r="D8" s="8">
        <v>6993.2</v>
      </c>
      <c r="E8" s="8">
        <v>3914.3</v>
      </c>
      <c r="F8" s="8">
        <v>5590.5</v>
      </c>
    </row>
    <row r="9" spans="1:6" ht="12">
      <c r="A9" s="2" t="s">
        <v>7</v>
      </c>
      <c r="B9" s="7">
        <f>SUM(B6:B8)</f>
        <v>5514.200000000001</v>
      </c>
      <c r="C9" s="7">
        <f>SUM(C6:C8)</f>
        <v>9298.3</v>
      </c>
      <c r="D9" s="7">
        <f>SUM(D6:D8)</f>
        <v>14518</v>
      </c>
      <c r="E9" s="7">
        <f>SUM(E6:E8)</f>
        <v>21992.7</v>
      </c>
      <c r="F9" s="7">
        <f>SUM(F6:F8)</f>
        <v>28545.3</v>
      </c>
    </row>
    <row r="10" spans="1:6" ht="12">
      <c r="A10" s="2" t="s">
        <v>8</v>
      </c>
      <c r="B10" s="7">
        <v>2253.5</v>
      </c>
      <c r="C10" s="7">
        <v>2439.5</v>
      </c>
      <c r="D10" s="7">
        <v>7364.6</v>
      </c>
      <c r="E10" s="7">
        <v>8003.4</v>
      </c>
      <c r="F10" s="7">
        <v>8370.2</v>
      </c>
    </row>
    <row r="11" spans="1:6" ht="12">
      <c r="A11" s="2" t="s">
        <v>9</v>
      </c>
      <c r="B11" s="8">
        <v>544</v>
      </c>
      <c r="C11" s="8">
        <v>650</v>
      </c>
      <c r="D11" s="8">
        <v>1211.3</v>
      </c>
      <c r="E11" s="8">
        <v>1687.1</v>
      </c>
      <c r="F11" s="8">
        <v>2247.1</v>
      </c>
    </row>
    <row r="12" spans="1:6" ht="12">
      <c r="A12" s="2" t="s">
        <v>10</v>
      </c>
      <c r="B12" s="7">
        <f>B10-B11</f>
        <v>1709.5</v>
      </c>
      <c r="C12" s="7">
        <f>C10-C11</f>
        <v>1789.5</v>
      </c>
      <c r="D12" s="7">
        <f>D10-D11</f>
        <v>6153.3</v>
      </c>
      <c r="E12" s="7">
        <f>E10-E11</f>
        <v>6316.299999999999</v>
      </c>
      <c r="F12" s="7">
        <f>F10-F11</f>
        <v>6123.1</v>
      </c>
    </row>
    <row r="13" spans="1:6" ht="12">
      <c r="A13" s="2" t="s">
        <v>11</v>
      </c>
      <c r="B13" s="7">
        <v>1165.6</v>
      </c>
      <c r="C13" s="7">
        <v>28.9</v>
      </c>
      <c r="D13" s="7">
        <v>232.3</v>
      </c>
      <c r="E13" s="7">
        <v>462</v>
      </c>
      <c r="F13" s="7">
        <v>133.6</v>
      </c>
    </row>
    <row r="14" spans="1:6" ht="12">
      <c r="A14" s="2" t="s">
        <v>12</v>
      </c>
      <c r="B14" s="8">
        <v>488.5</v>
      </c>
      <c r="C14" s="8">
        <v>376.6</v>
      </c>
      <c r="D14" s="8">
        <v>837.5</v>
      </c>
      <c r="E14" s="8">
        <v>1132</v>
      </c>
      <c r="F14" s="8">
        <v>937.8</v>
      </c>
    </row>
    <row r="15" spans="1:6" ht="12">
      <c r="A15" s="2" t="s">
        <v>13</v>
      </c>
      <c r="B15" s="7">
        <f>B9+B12+B13+B14</f>
        <v>8877.800000000001</v>
      </c>
      <c r="C15" s="7">
        <f>C9+C12+C13+C14</f>
        <v>11493.3</v>
      </c>
      <c r="D15" s="7">
        <f>D9+D12+D13+D14</f>
        <v>21741.1</v>
      </c>
      <c r="E15" s="7">
        <f>E9+E12+E13+E14</f>
        <v>29903</v>
      </c>
      <c r="F15" s="7">
        <f>F9+F12+F13+F14</f>
        <v>35739.8</v>
      </c>
    </row>
    <row r="16" spans="1:6" ht="12">
      <c r="A16" s="4"/>
      <c r="B16" s="7"/>
      <c r="C16" s="7"/>
      <c r="D16" s="7"/>
      <c r="E16" s="7"/>
      <c r="F16" s="7"/>
    </row>
    <row r="17" spans="1:6" ht="12">
      <c r="A17" s="9" t="s">
        <v>14</v>
      </c>
      <c r="B17" s="7"/>
      <c r="C17" s="7"/>
      <c r="D17" s="7"/>
      <c r="E17" s="7"/>
      <c r="F17" s="7"/>
    </row>
    <row r="18" spans="1:6" ht="12">
      <c r="A18" s="2" t="s">
        <v>15</v>
      </c>
      <c r="B18" s="7">
        <v>1540.8</v>
      </c>
      <c r="C18" s="7">
        <v>2134.6</v>
      </c>
      <c r="D18" s="7">
        <v>4140.2</v>
      </c>
      <c r="E18" s="7">
        <v>2791</v>
      </c>
      <c r="F18" s="7">
        <v>6239.2</v>
      </c>
    </row>
    <row r="19" spans="1:6" ht="12">
      <c r="A19" s="2" t="s">
        <v>16</v>
      </c>
      <c r="B19" s="7">
        <v>300</v>
      </c>
      <c r="C19" s="7">
        <v>0</v>
      </c>
      <c r="D19" s="7">
        <v>1000</v>
      </c>
      <c r="E19" s="7">
        <v>0</v>
      </c>
      <c r="F19" s="7">
        <v>0</v>
      </c>
    </row>
    <row r="20" spans="1:6" ht="12">
      <c r="A20" s="2" t="s">
        <v>50</v>
      </c>
      <c r="B20" s="7">
        <v>674.3</v>
      </c>
      <c r="C20" s="7">
        <v>1437.7</v>
      </c>
      <c r="D20" s="7">
        <v>1900.7</v>
      </c>
      <c r="E20" s="7">
        <v>1941.2</v>
      </c>
      <c r="F20" s="7">
        <v>1207.7</v>
      </c>
    </row>
    <row r="21" spans="1:6" ht="12">
      <c r="A21" s="2" t="s">
        <v>18</v>
      </c>
      <c r="B21" s="8">
        <v>77</v>
      </c>
      <c r="C21" s="8">
        <v>173.9</v>
      </c>
      <c r="D21" s="8">
        <v>324.3</v>
      </c>
      <c r="E21" s="8">
        <v>382.5</v>
      </c>
      <c r="F21" s="8">
        <v>512.5</v>
      </c>
    </row>
    <row r="22" spans="1:6" ht="12">
      <c r="A22" s="2" t="s">
        <v>19</v>
      </c>
      <c r="B22" s="7">
        <f>SUM(B18:B21)</f>
        <v>2592.1</v>
      </c>
      <c r="C22" s="7">
        <f>SUM(C18:C21)</f>
        <v>3746.2000000000003</v>
      </c>
      <c r="D22" s="7">
        <f>SUM(D18:D21)</f>
        <v>7365.2</v>
      </c>
      <c r="E22" s="7">
        <f>SUM(E18:E21)</f>
        <v>5114.7</v>
      </c>
      <c r="F22" s="7">
        <f>SUM(F18:F21)</f>
        <v>7959.4</v>
      </c>
    </row>
    <row r="23" spans="1:6" ht="12">
      <c r="A23" s="2" t="s">
        <v>20</v>
      </c>
      <c r="B23" s="7"/>
      <c r="C23" s="7"/>
      <c r="D23" s="7"/>
      <c r="E23" s="7"/>
      <c r="F23" s="7"/>
    </row>
    <row r="24" spans="1:6" ht="12">
      <c r="A24" s="2" t="s">
        <v>21</v>
      </c>
      <c r="B24" s="7">
        <v>2186.7</v>
      </c>
      <c r="C24" s="7">
        <v>2059.7</v>
      </c>
      <c r="D24" s="7">
        <v>1777.2</v>
      </c>
      <c r="E24" s="7">
        <v>9000</v>
      </c>
      <c r="F24" s="7">
        <v>12000</v>
      </c>
    </row>
    <row r="25" spans="1:6" ht="12">
      <c r="A25" s="2" t="s">
        <v>22</v>
      </c>
      <c r="B25" s="8">
        <v>0</v>
      </c>
      <c r="C25" s="8">
        <v>0</v>
      </c>
      <c r="D25" s="8">
        <v>5162.6</v>
      </c>
      <c r="E25" s="8">
        <v>4649.5</v>
      </c>
      <c r="F25" s="8">
        <v>4170.4</v>
      </c>
    </row>
    <row r="26" spans="1:6" ht="12">
      <c r="A26" s="2" t="s">
        <v>23</v>
      </c>
      <c r="B26" s="7">
        <f>SUM(B24:B25)+B22</f>
        <v>4778.799999999999</v>
      </c>
      <c r="C26" s="7">
        <f>SUM(C24:C25)+C22</f>
        <v>5805.9</v>
      </c>
      <c r="D26" s="7">
        <f>SUM(D24:D25)+D22</f>
        <v>14305</v>
      </c>
      <c r="E26" s="7">
        <f>SUM(E24:E25)+E22</f>
        <v>18764.2</v>
      </c>
      <c r="F26" s="7">
        <f>SUM(F24:F25)+F22</f>
        <v>24129.8</v>
      </c>
    </row>
    <row r="27" spans="1:6" ht="12">
      <c r="A27" s="2" t="s">
        <v>24</v>
      </c>
      <c r="B27" s="7">
        <v>1757.2</v>
      </c>
      <c r="C27" s="7">
        <v>2432.2</v>
      </c>
      <c r="D27" s="7">
        <v>2392.5</v>
      </c>
      <c r="E27" s="7">
        <v>2347.5</v>
      </c>
      <c r="F27" s="7">
        <v>2254.3</v>
      </c>
    </row>
    <row r="28" spans="1:6" ht="12">
      <c r="A28" s="2" t="s">
        <v>25</v>
      </c>
      <c r="B28" s="8">
        <v>2341.8</v>
      </c>
      <c r="C28" s="8">
        <v>3255.2</v>
      </c>
      <c r="D28" s="8">
        <v>5043.6</v>
      </c>
      <c r="E28" s="8">
        <v>8791.3</v>
      </c>
      <c r="F28" s="8">
        <v>9355.7</v>
      </c>
    </row>
    <row r="29" spans="1:6" ht="12">
      <c r="A29" s="2" t="s">
        <v>26</v>
      </c>
      <c r="B29" s="7">
        <f>SUM(B26:B28)</f>
        <v>8877.8</v>
      </c>
      <c r="C29" s="7">
        <f>SUM(C26:C28)</f>
        <v>11493.3</v>
      </c>
      <c r="D29" s="7">
        <f>SUM(D26:D28)</f>
        <v>21741.1</v>
      </c>
      <c r="E29" s="7">
        <f>SUM(E26:E28)</f>
        <v>29903</v>
      </c>
      <c r="F29" s="7">
        <f>SUM(F26:F28)</f>
        <v>35739.8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15" sqref="B15"/>
    </sheetView>
  </sheetViews>
  <sheetFormatPr defaultColWidth="11.421875" defaultRowHeight="12.75"/>
  <cols>
    <col min="1" max="1" width="34.140625" style="2" customWidth="1"/>
    <col min="2" max="16384" width="10.7109375" style="2" customWidth="1"/>
  </cols>
  <sheetData>
    <row r="1" spans="1:6" ht="12">
      <c r="A1" s="1" t="s">
        <v>27</v>
      </c>
      <c r="B1" s="1"/>
      <c r="C1" s="1"/>
      <c r="D1" s="1"/>
      <c r="E1" s="1"/>
      <c r="F1" s="1"/>
    </row>
    <row r="2" spans="1:6" ht="12">
      <c r="A2" s="1" t="s">
        <v>1</v>
      </c>
      <c r="B2" s="1"/>
      <c r="C2" s="1"/>
      <c r="D2" s="1"/>
      <c r="E2" s="1"/>
      <c r="F2" s="1"/>
    </row>
    <row r="3" spans="1:6" ht="12">
      <c r="A3" s="3" t="s">
        <v>28</v>
      </c>
      <c r="B3" s="1"/>
      <c r="C3" s="1"/>
      <c r="D3" s="1"/>
      <c r="E3" s="1"/>
      <c r="F3" s="1"/>
    </row>
    <row r="5" spans="2:6" ht="12">
      <c r="B5" s="5">
        <v>1957</v>
      </c>
      <c r="C5" s="6">
        <v>1958</v>
      </c>
      <c r="D5" s="6">
        <v>1959</v>
      </c>
      <c r="E5" s="6">
        <v>1960</v>
      </c>
      <c r="F5" s="6">
        <v>1961</v>
      </c>
    </row>
    <row r="6" spans="1:6" ht="12">
      <c r="A6" s="2" t="s">
        <v>29</v>
      </c>
      <c r="B6" s="7">
        <v>18675.9</v>
      </c>
      <c r="C6" s="7">
        <v>23400.2</v>
      </c>
      <c r="D6" s="7">
        <v>30563.7</v>
      </c>
      <c r="E6" s="7">
        <v>38396.4</v>
      </c>
      <c r="F6" s="7">
        <v>43140.1</v>
      </c>
    </row>
    <row r="7" spans="1:6" ht="12">
      <c r="A7" s="2" t="s">
        <v>30</v>
      </c>
      <c r="B7" s="7"/>
      <c r="C7" s="7"/>
      <c r="D7" s="7"/>
      <c r="E7" s="7"/>
      <c r="F7" s="7"/>
    </row>
    <row r="8" spans="1:6" ht="12">
      <c r="A8" s="2" t="s">
        <v>31</v>
      </c>
      <c r="B8" s="7">
        <v>15500.9</v>
      </c>
      <c r="C8" s="7">
        <v>18914.7</v>
      </c>
      <c r="D8" s="7">
        <v>24119.5</v>
      </c>
      <c r="E8" s="7">
        <v>30416.8</v>
      </c>
      <c r="F8" s="7">
        <v>34331.7</v>
      </c>
    </row>
    <row r="9" spans="1:6" ht="12">
      <c r="A9" s="2" t="s">
        <v>32</v>
      </c>
      <c r="B9" s="7">
        <v>1817.2</v>
      </c>
      <c r="C9" s="7">
        <v>2134.1</v>
      </c>
      <c r="D9" s="7">
        <v>2499.3</v>
      </c>
      <c r="E9" s="7">
        <v>2853.6</v>
      </c>
      <c r="F9" s="7">
        <v>3850.7</v>
      </c>
    </row>
    <row r="10" spans="1:6" ht="12">
      <c r="A10" s="2" t="s">
        <v>33</v>
      </c>
      <c r="B10" s="7">
        <v>263.2</v>
      </c>
      <c r="C10" s="7">
        <v>185.9</v>
      </c>
      <c r="D10" s="7">
        <v>377.6</v>
      </c>
      <c r="E10" s="7">
        <v>584.2</v>
      </c>
      <c r="F10" s="7">
        <v>589.6</v>
      </c>
    </row>
    <row r="11" spans="1:6" ht="12">
      <c r="A11" s="2" t="s">
        <v>34</v>
      </c>
      <c r="B11" s="8">
        <v>199.8</v>
      </c>
      <c r="C11" s="8">
        <v>212.7</v>
      </c>
      <c r="D11" s="8">
        <v>410.6</v>
      </c>
      <c r="E11" s="8">
        <v>881.6</v>
      </c>
      <c r="F11" s="8">
        <v>1131.5</v>
      </c>
    </row>
    <row r="12" spans="1:6" ht="12">
      <c r="A12" s="2" t="s">
        <v>35</v>
      </c>
      <c r="B12" s="7">
        <f>SUM(B8:B11)</f>
        <v>17781.1</v>
      </c>
      <c r="C12" s="7">
        <f>SUM(C8:C11)</f>
        <v>21447.4</v>
      </c>
      <c r="D12" s="7">
        <f>SUM(D8:D11)</f>
        <v>27406.999999999996</v>
      </c>
      <c r="E12" s="7">
        <f>SUM(E8:E11)</f>
        <v>34736.2</v>
      </c>
      <c r="F12" s="7">
        <f>SUM(F8:F11)</f>
        <v>39903.49999999999</v>
      </c>
    </row>
    <row r="13" spans="1:6" ht="12">
      <c r="A13" s="2" t="s">
        <v>36</v>
      </c>
      <c r="B13" s="7">
        <f>B6-B12</f>
        <v>894.8000000000029</v>
      </c>
      <c r="C13" s="7">
        <f>C6-C12</f>
        <v>1952.7999999999993</v>
      </c>
      <c r="D13" s="7">
        <f>D6-D12</f>
        <v>3156.7000000000044</v>
      </c>
      <c r="E13" s="7">
        <f>E6-E12</f>
        <v>3660.2000000000044</v>
      </c>
      <c r="F13" s="7">
        <f>F6-F12</f>
        <v>3236.600000000006</v>
      </c>
    </row>
    <row r="14" spans="1:6" ht="12">
      <c r="A14" s="2" t="s">
        <v>37</v>
      </c>
      <c r="B14" s="8">
        <v>443.5</v>
      </c>
      <c r="C14" s="8">
        <v>1051.6</v>
      </c>
      <c r="D14" s="8">
        <v>1671.2</v>
      </c>
      <c r="E14" s="8">
        <v>1875.2</v>
      </c>
      <c r="F14" s="8">
        <v>1665.9</v>
      </c>
    </row>
    <row r="15" spans="1:6" ht="12">
      <c r="A15" s="2" t="s">
        <v>38</v>
      </c>
      <c r="B15" s="7">
        <f>B13-B14</f>
        <v>451.3000000000029</v>
      </c>
      <c r="C15" s="7">
        <f>C13-C14</f>
        <v>901.1999999999994</v>
      </c>
      <c r="D15" s="7">
        <f>D13-D14</f>
        <v>1485.5000000000043</v>
      </c>
      <c r="E15" s="7">
        <f>E13-E14</f>
        <v>1785.0000000000043</v>
      </c>
      <c r="F15" s="7">
        <f>F13-F14</f>
        <v>1570.7000000000057</v>
      </c>
    </row>
  </sheetData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7">
      <selection activeCell="F18" sqref="F18"/>
    </sheetView>
  </sheetViews>
  <sheetFormatPr defaultColWidth="11.421875" defaultRowHeight="12.75"/>
  <cols>
    <col min="1" max="1" width="10.00390625" style="2" customWidth="1"/>
    <col min="2" max="2" width="19.7109375" style="2" customWidth="1"/>
    <col min="3" max="6" width="8.7109375" style="2" customWidth="1"/>
    <col min="7" max="16384" width="10.7109375" style="2" customWidth="1"/>
  </cols>
  <sheetData>
    <row r="1" spans="1:7" ht="12">
      <c r="A1" s="1" t="s">
        <v>39</v>
      </c>
      <c r="B1" s="1"/>
      <c r="C1" s="1"/>
      <c r="D1" s="1"/>
      <c r="E1" s="1"/>
      <c r="F1" s="1"/>
      <c r="G1" s="1"/>
    </row>
    <row r="2" spans="1:7" ht="12">
      <c r="A2" s="1" t="s">
        <v>1</v>
      </c>
      <c r="B2" s="1"/>
      <c r="C2" s="1"/>
      <c r="D2" s="1"/>
      <c r="E2" s="1"/>
      <c r="F2" s="1"/>
      <c r="G2" s="1"/>
    </row>
    <row r="3" spans="1:7" ht="12">
      <c r="A3" s="3" t="s">
        <v>40</v>
      </c>
      <c r="B3" s="3"/>
      <c r="C3" s="3"/>
      <c r="D3" s="10"/>
      <c r="E3" s="10"/>
      <c r="F3" s="10"/>
      <c r="G3" s="10"/>
    </row>
    <row r="5" spans="3:6" ht="12">
      <c r="C5" s="11">
        <v>22281</v>
      </c>
      <c r="D5" s="11">
        <v>22371</v>
      </c>
      <c r="E5" s="11">
        <v>22462</v>
      </c>
      <c r="F5" s="11">
        <v>22554</v>
      </c>
    </row>
    <row r="6" spans="1:6" ht="12">
      <c r="A6" s="2" t="s">
        <v>4</v>
      </c>
      <c r="C6" s="12">
        <v>1810</v>
      </c>
      <c r="D6" s="12">
        <v>2140</v>
      </c>
      <c r="E6" s="12">
        <v>1760</v>
      </c>
      <c r="F6" s="12">
        <v>2070</v>
      </c>
    </row>
    <row r="7" spans="1:6" ht="12">
      <c r="A7" s="17" t="s">
        <v>5</v>
      </c>
      <c r="B7" s="2" t="s">
        <v>51</v>
      </c>
      <c r="C7" s="12">
        <v>1500</v>
      </c>
      <c r="D7" s="12">
        <v>6540</v>
      </c>
      <c r="E7" s="12">
        <v>3110</v>
      </c>
      <c r="F7" s="12">
        <v>4400</v>
      </c>
    </row>
    <row r="8" spans="2:6" ht="12">
      <c r="B8" s="2" t="s">
        <v>41</v>
      </c>
      <c r="C8" s="13">
        <v>8660</v>
      </c>
      <c r="D8" s="13">
        <v>15880</v>
      </c>
      <c r="E8" s="13">
        <v>11890</v>
      </c>
      <c r="F8" s="13">
        <v>16830</v>
      </c>
    </row>
    <row r="9" spans="1:6" ht="12">
      <c r="A9" s="2" t="s">
        <v>52</v>
      </c>
      <c r="C9" s="12">
        <f>SUM(C7:C8)</f>
        <v>10160</v>
      </c>
      <c r="D9" s="12">
        <f>SUM(D7:D8)</f>
        <v>22420</v>
      </c>
      <c r="E9" s="12">
        <f>SUM(E7:E8)</f>
        <v>15000</v>
      </c>
      <c r="F9" s="12">
        <f>SUM(F7:F8)</f>
        <v>21230</v>
      </c>
    </row>
    <row r="10" spans="1:6" ht="12">
      <c r="A10" s="17" t="s">
        <v>6</v>
      </c>
      <c r="B10" s="2" t="s">
        <v>55</v>
      </c>
      <c r="C10" s="12">
        <v>7390</v>
      </c>
      <c r="D10" s="12">
        <v>5850</v>
      </c>
      <c r="E10" s="12">
        <v>6420</v>
      </c>
      <c r="F10" s="12">
        <v>4040</v>
      </c>
    </row>
    <row r="11" spans="2:6" ht="12">
      <c r="B11" s="2" t="s">
        <v>54</v>
      </c>
      <c r="C11" s="13">
        <v>2380</v>
      </c>
      <c r="D11" s="13">
        <v>2520</v>
      </c>
      <c r="E11" s="13">
        <v>1890</v>
      </c>
      <c r="F11" s="13">
        <v>1460</v>
      </c>
    </row>
    <row r="12" spans="1:6" ht="12">
      <c r="A12" s="2" t="s">
        <v>53</v>
      </c>
      <c r="C12" s="14">
        <f>SUM(C10:C11)</f>
        <v>9770</v>
      </c>
      <c r="D12" s="14">
        <f>SUM(D10:D11)</f>
        <v>8370</v>
      </c>
      <c r="E12" s="14">
        <f>SUM(E10:E11)</f>
        <v>8310</v>
      </c>
      <c r="F12" s="14">
        <f>SUM(F10:F11)</f>
        <v>5500</v>
      </c>
    </row>
    <row r="13" spans="1:6" ht="12">
      <c r="A13" s="2" t="s">
        <v>59</v>
      </c>
      <c r="C13" s="12">
        <f>C9+C6+C12</f>
        <v>21740</v>
      </c>
      <c r="D13" s="12">
        <f>D9+D6+D12</f>
        <v>32930</v>
      </c>
      <c r="E13" s="12">
        <f>E9+E6+E12</f>
        <v>25070</v>
      </c>
      <c r="F13" s="12">
        <f>F9+F6+F12</f>
        <v>28800</v>
      </c>
    </row>
    <row r="14" spans="1:6" ht="12">
      <c r="A14" s="2" t="s">
        <v>57</v>
      </c>
      <c r="C14" s="12">
        <v>2130</v>
      </c>
      <c r="D14" s="12">
        <v>2190</v>
      </c>
      <c r="E14" s="12">
        <v>2270</v>
      </c>
      <c r="F14" s="12">
        <v>2290</v>
      </c>
    </row>
    <row r="15" spans="1:6" ht="12">
      <c r="A15" s="2" t="s">
        <v>58</v>
      </c>
      <c r="C15" s="14">
        <v>800</v>
      </c>
      <c r="D15" s="14">
        <v>830</v>
      </c>
      <c r="E15" s="14">
        <v>870</v>
      </c>
      <c r="F15" s="14">
        <v>910</v>
      </c>
    </row>
    <row r="16" spans="1:6" ht="12">
      <c r="A16" s="2" t="s">
        <v>56</v>
      </c>
      <c r="C16" s="12">
        <f>C14-C15</f>
        <v>1330</v>
      </c>
      <c r="D16" s="12">
        <f>D14-D15</f>
        <v>1360</v>
      </c>
      <c r="E16" s="12">
        <f>E14-E15</f>
        <v>1400</v>
      </c>
      <c r="F16" s="12">
        <f>F14-F15</f>
        <v>1380</v>
      </c>
    </row>
    <row r="17" spans="1:6" ht="12">
      <c r="A17" s="2" t="s">
        <v>12</v>
      </c>
      <c r="C17" s="14">
        <v>1990</v>
      </c>
      <c r="D17" s="14">
        <v>1730</v>
      </c>
      <c r="E17" s="14">
        <v>1720</v>
      </c>
      <c r="F17" s="14">
        <v>1240</v>
      </c>
    </row>
    <row r="18" spans="1:6" ht="12.75" thickBot="1">
      <c r="A18" s="2" t="s">
        <v>13</v>
      </c>
      <c r="C18" s="15">
        <f>C13+C16+C17</f>
        <v>25060</v>
      </c>
      <c r="D18" s="15">
        <f>D13+D16+D17</f>
        <v>36020</v>
      </c>
      <c r="E18" s="15">
        <f>E13+E16+E17</f>
        <v>28190</v>
      </c>
      <c r="F18" s="15">
        <f>F13+F16+F17</f>
        <v>31420</v>
      </c>
    </row>
    <row r="19" spans="3:6" ht="12.75" thickTop="1">
      <c r="C19" s="12"/>
      <c r="D19" s="12"/>
      <c r="E19" s="12"/>
      <c r="F19" s="12"/>
    </row>
    <row r="20" spans="3:6" ht="12">
      <c r="C20" s="12"/>
      <c r="D20" s="12"/>
      <c r="E20" s="12"/>
      <c r="F20" s="12"/>
    </row>
    <row r="21" spans="1:6" ht="12">
      <c r="A21" s="2" t="s">
        <v>15</v>
      </c>
      <c r="C21" s="12">
        <v>1390</v>
      </c>
      <c r="D21" s="12">
        <v>3680</v>
      </c>
      <c r="E21" s="12">
        <v>3150</v>
      </c>
      <c r="F21" s="12">
        <v>7040</v>
      </c>
    </row>
    <row r="22" spans="1:6" ht="12">
      <c r="A22" s="2" t="s">
        <v>16</v>
      </c>
      <c r="C22" s="12">
        <v>6250</v>
      </c>
      <c r="D22" s="12">
        <v>12000</v>
      </c>
      <c r="E22" s="12">
        <v>5750</v>
      </c>
      <c r="F22" s="12">
        <v>0</v>
      </c>
    </row>
    <row r="23" spans="1:6" ht="12">
      <c r="A23" s="2" t="s">
        <v>17</v>
      </c>
      <c r="C23" s="16">
        <v>-390</v>
      </c>
      <c r="D23" s="14">
        <v>950</v>
      </c>
      <c r="E23" s="14">
        <v>110</v>
      </c>
      <c r="F23" s="14">
        <v>1170</v>
      </c>
    </row>
    <row r="24" spans="1:6" ht="12">
      <c r="A24" s="2" t="s">
        <v>19</v>
      </c>
      <c r="C24" s="12">
        <f>SUM(C21:C23)</f>
        <v>7250</v>
      </c>
      <c r="D24" s="12">
        <f>SUM(D21:D23)</f>
        <v>16630</v>
      </c>
      <c r="E24" s="12">
        <f>SUM(E21:E23)</f>
        <v>9010</v>
      </c>
      <c r="F24" s="12">
        <f>SUM(F21:F23)</f>
        <v>8210</v>
      </c>
    </row>
    <row r="25" spans="1:6" ht="12">
      <c r="A25" s="2" t="s">
        <v>42</v>
      </c>
      <c r="C25" s="14">
        <v>9000</v>
      </c>
      <c r="D25" s="14">
        <v>9000</v>
      </c>
      <c r="E25" s="14">
        <v>9000</v>
      </c>
      <c r="F25" s="14">
        <v>12000</v>
      </c>
    </row>
    <row r="26" spans="1:6" ht="12">
      <c r="A26" s="2" t="s">
        <v>23</v>
      </c>
      <c r="C26" s="12">
        <f>C24+C25</f>
        <v>16250</v>
      </c>
      <c r="D26" s="12">
        <f>D24+D25</f>
        <v>25630</v>
      </c>
      <c r="E26" s="12">
        <f>E24+E25</f>
        <v>18010</v>
      </c>
      <c r="F26" s="12">
        <f>F24+F25</f>
        <v>20210</v>
      </c>
    </row>
    <row r="27" spans="1:6" ht="12">
      <c r="A27" s="2" t="s">
        <v>43</v>
      </c>
      <c r="C27" s="12"/>
      <c r="D27" s="12"/>
      <c r="E27" s="12"/>
      <c r="F27" s="12"/>
    </row>
    <row r="28" spans="1:6" ht="12">
      <c r="A28" s="2" t="s">
        <v>24</v>
      </c>
      <c r="C28" s="12">
        <v>2380</v>
      </c>
      <c r="D28" s="12">
        <v>2380</v>
      </c>
      <c r="E28" s="12">
        <v>2350</v>
      </c>
      <c r="F28" s="12">
        <v>2250</v>
      </c>
    </row>
    <row r="29" spans="1:6" ht="12">
      <c r="A29" s="2" t="s">
        <v>25</v>
      </c>
      <c r="C29" s="14">
        <v>6430</v>
      </c>
      <c r="D29" s="14">
        <v>8010</v>
      </c>
      <c r="E29" s="14">
        <v>7830</v>
      </c>
      <c r="F29" s="14">
        <v>8960</v>
      </c>
    </row>
    <row r="30" spans="1:6" ht="12.75" thickBot="1">
      <c r="A30" s="2" t="s">
        <v>26</v>
      </c>
      <c r="C30" s="15">
        <f>C26+C28+C29</f>
        <v>25060</v>
      </c>
      <c r="D30" s="15">
        <f>D26+D28+D29</f>
        <v>36020</v>
      </c>
      <c r="E30" s="15">
        <f>E26+E28+E29</f>
        <v>28190</v>
      </c>
      <c r="F30" s="15">
        <f>F26+F28+F29</f>
        <v>31420</v>
      </c>
    </row>
    <row r="31" spans="3:6" ht="12.75" thickTop="1">
      <c r="C31" s="12"/>
      <c r="D31" s="12"/>
      <c r="E31" s="12"/>
      <c r="F31" s="12"/>
    </row>
  </sheetData>
  <printOptions/>
  <pageMargins left="0.75" right="0.75" top="1" bottom="1" header="0.511811024" footer="0.511811024"/>
  <pageSetup orientation="portrait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6" sqref="C6"/>
    </sheetView>
  </sheetViews>
  <sheetFormatPr defaultColWidth="11.421875" defaultRowHeight="12.75"/>
  <cols>
    <col min="1" max="1" width="30.7109375" style="2" customWidth="1"/>
    <col min="2" max="5" width="9.57421875" style="2" customWidth="1"/>
    <col min="6" max="6" width="8.7109375" style="2" customWidth="1"/>
    <col min="7" max="16384" width="10.7109375" style="2" customWidth="1"/>
  </cols>
  <sheetData>
    <row r="1" spans="1:6" ht="12">
      <c r="A1" s="1" t="s">
        <v>44</v>
      </c>
      <c r="B1" s="1"/>
      <c r="C1" s="1"/>
      <c r="D1" s="1"/>
      <c r="E1" s="1"/>
      <c r="F1" s="1"/>
    </row>
    <row r="2" spans="1:6" ht="12">
      <c r="A2" s="1" t="s">
        <v>1</v>
      </c>
      <c r="B2" s="10"/>
      <c r="C2" s="10"/>
      <c r="D2" s="10"/>
      <c r="E2" s="10"/>
      <c r="F2" s="10"/>
    </row>
    <row r="3" spans="1:6" ht="12">
      <c r="A3" s="3" t="s">
        <v>45</v>
      </c>
      <c r="B3" s="10"/>
      <c r="C3" s="10"/>
      <c r="D3" s="10"/>
      <c r="E3" s="10"/>
      <c r="F3" s="10"/>
    </row>
    <row r="4" spans="1:6" ht="12">
      <c r="A4" s="3"/>
      <c r="B4" s="10"/>
      <c r="C4" s="10"/>
      <c r="D4" s="10"/>
      <c r="E4" s="10"/>
      <c r="F4" s="10"/>
    </row>
    <row r="5" spans="1:6" ht="12">
      <c r="A5" s="3"/>
      <c r="B5" s="18" t="s">
        <v>46</v>
      </c>
      <c r="C5" s="18" t="s">
        <v>46</v>
      </c>
      <c r="D5" s="18" t="s">
        <v>46</v>
      </c>
      <c r="E5" s="18" t="s">
        <v>46</v>
      </c>
      <c r="F5" s="19"/>
    </row>
    <row r="6" spans="2:6" ht="12">
      <c r="B6" s="18" t="s">
        <v>47</v>
      </c>
      <c r="C6" s="18" t="s">
        <v>47</v>
      </c>
      <c r="D6" s="18" t="s">
        <v>47</v>
      </c>
      <c r="E6" s="18" t="s">
        <v>47</v>
      </c>
      <c r="F6" s="12"/>
    </row>
    <row r="7" spans="2:6" ht="12">
      <c r="B7" s="11">
        <v>22281</v>
      </c>
      <c r="C7" s="11">
        <v>22371</v>
      </c>
      <c r="D7" s="11">
        <v>22462</v>
      </c>
      <c r="E7" s="11">
        <v>22554</v>
      </c>
      <c r="F7" s="20" t="s">
        <v>48</v>
      </c>
    </row>
    <row r="8" spans="1:6" ht="12">
      <c r="A8" s="2" t="s">
        <v>29</v>
      </c>
      <c r="B8" s="21">
        <v>1300</v>
      </c>
      <c r="C8" s="21">
        <v>15780</v>
      </c>
      <c r="D8" s="21">
        <v>9570</v>
      </c>
      <c r="E8" s="21">
        <v>14740</v>
      </c>
      <c r="F8" s="21">
        <f>SUM(B8:E8)</f>
        <v>41390</v>
      </c>
    </row>
    <row r="9" spans="1:6" ht="12">
      <c r="A9" s="2" t="s">
        <v>49</v>
      </c>
      <c r="B9" s="21"/>
      <c r="C9" s="21"/>
      <c r="D9" s="21"/>
      <c r="E9" s="21"/>
      <c r="F9" s="21"/>
    </row>
    <row r="10" spans="1:6" ht="12">
      <c r="A10" s="2" t="s">
        <v>31</v>
      </c>
      <c r="B10" s="21">
        <v>3250</v>
      </c>
      <c r="C10" s="22">
        <v>11730</v>
      </c>
      <c r="D10" s="21">
        <v>8670</v>
      </c>
      <c r="E10" s="22">
        <v>10790</v>
      </c>
      <c r="F10" s="21">
        <f aca="true" t="shared" si="0" ref="F10:F16">SUM(B10:E10)</f>
        <v>34440</v>
      </c>
    </row>
    <row r="11" spans="1:6" ht="12">
      <c r="A11" s="2" t="s">
        <v>32</v>
      </c>
      <c r="B11" s="21">
        <v>660</v>
      </c>
      <c r="C11" s="21">
        <v>800</v>
      </c>
      <c r="D11" s="21">
        <v>940</v>
      </c>
      <c r="E11" s="21">
        <v>1000</v>
      </c>
      <c r="F11" s="21">
        <f t="shared" si="0"/>
        <v>3400</v>
      </c>
    </row>
    <row r="12" spans="1:6" ht="12">
      <c r="A12" s="2" t="s">
        <v>34</v>
      </c>
      <c r="B12" s="16">
        <v>150</v>
      </c>
      <c r="C12" s="16">
        <v>240</v>
      </c>
      <c r="D12" s="16">
        <v>260</v>
      </c>
      <c r="E12" s="16">
        <v>200</v>
      </c>
      <c r="F12" s="16">
        <f t="shared" si="0"/>
        <v>850</v>
      </c>
    </row>
    <row r="13" spans="1:6" ht="12">
      <c r="A13" s="2" t="s">
        <v>35</v>
      </c>
      <c r="B13" s="16">
        <f>SUM(B10:B12)</f>
        <v>4060</v>
      </c>
      <c r="C13" s="16">
        <f>SUM(C10:C12)</f>
        <v>12770</v>
      </c>
      <c r="D13" s="16">
        <f>SUM(D10:D12)</f>
        <v>9870</v>
      </c>
      <c r="E13" s="16">
        <f>SUM(E10:E12)</f>
        <v>11990</v>
      </c>
      <c r="F13" s="16">
        <f t="shared" si="0"/>
        <v>38690</v>
      </c>
    </row>
    <row r="14" spans="1:6" ht="12">
      <c r="A14" s="2" t="s">
        <v>36</v>
      </c>
      <c r="B14" s="21">
        <f>B8-B13</f>
        <v>-2760</v>
      </c>
      <c r="C14" s="21">
        <f>C8-C13</f>
        <v>3010</v>
      </c>
      <c r="D14" s="21">
        <f>D8-D13</f>
        <v>-300</v>
      </c>
      <c r="E14" s="21">
        <f>E8-E13</f>
        <v>2750</v>
      </c>
      <c r="F14" s="21">
        <f t="shared" si="0"/>
        <v>2700</v>
      </c>
    </row>
    <row r="15" spans="1:6" ht="12">
      <c r="A15" s="2" t="s">
        <v>37</v>
      </c>
      <c r="B15" s="16">
        <v>-1440</v>
      </c>
      <c r="C15" s="16">
        <v>1570</v>
      </c>
      <c r="D15" s="16">
        <v>-160</v>
      </c>
      <c r="E15" s="16">
        <v>1390</v>
      </c>
      <c r="F15" s="16">
        <f t="shared" si="0"/>
        <v>1360</v>
      </c>
    </row>
    <row r="16" spans="1:6" ht="12.75" thickBot="1">
      <c r="A16" s="2" t="s">
        <v>38</v>
      </c>
      <c r="B16" s="23">
        <f>B14-B15</f>
        <v>-1320</v>
      </c>
      <c r="C16" s="23">
        <f>C14-C15</f>
        <v>1440</v>
      </c>
      <c r="D16" s="23">
        <f>D14-D15</f>
        <v>-140</v>
      </c>
      <c r="E16" s="23">
        <f>E14-E15</f>
        <v>1360</v>
      </c>
      <c r="F16" s="23">
        <f t="shared" si="0"/>
        <v>1340</v>
      </c>
    </row>
    <row r="17" spans="2:6" ht="12.75" thickTop="1">
      <c r="B17" s="12"/>
      <c r="C17" s="12"/>
      <c r="D17" s="12"/>
      <c r="E17" s="12"/>
      <c r="F17" s="12"/>
    </row>
  </sheetData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PFERNANDEZ</cp:lastModifiedBy>
  <dcterms:created xsi:type="dcterms:W3CDTF">2001-03-13T16:12:19Z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