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95" activeTab="7"/>
  </bookViews>
  <sheets>
    <sheet name="Thomson One" sheetId="1" r:id="rId1"/>
    <sheet name="Sabi (Plan 07)" sheetId="2" r:id="rId2"/>
    <sheet name="SabiArregl" sheetId="3" r:id="rId3"/>
    <sheet name="Perímetro" sheetId="4" r:id="rId4"/>
    <sheet name="Sabi (Plan 90)" sheetId="5" r:id="rId5"/>
    <sheet name="TompsArregl" sheetId="6" r:id="rId6"/>
    <sheet name="3T 15" sheetId="7" r:id="rId7"/>
    <sheet name="FlujoEfec" sheetId="8" r:id="rId8"/>
  </sheets>
  <definedNames/>
  <calcPr fullCalcOnLoad="1"/>
</workbook>
</file>

<file path=xl/sharedStrings.xml><?xml version="1.0" encoding="utf-8"?>
<sst xmlns="http://schemas.openxmlformats.org/spreadsheetml/2006/main" count="5286" uniqueCount="660">
  <si>
    <t>Abengoa  (ABG)</t>
  </si>
  <si>
    <t>Country</t>
  </si>
  <si>
    <t xml:space="preserve">SPAIN                                   </t>
  </si>
  <si>
    <t>Industry</t>
  </si>
  <si>
    <t>Alternative Energy</t>
  </si>
  <si>
    <t>Market Cap</t>
  </si>
  <si>
    <t>Scale</t>
  </si>
  <si>
    <t>Sedol</t>
  </si>
  <si>
    <t>7174823</t>
  </si>
  <si>
    <t>ISIN</t>
  </si>
  <si>
    <t>ES0105200416</t>
  </si>
  <si>
    <t>Shares Outstanding</t>
  </si>
  <si>
    <t>Annual Balance Sheet</t>
  </si>
  <si>
    <t>12/31/2014
EUR</t>
  </si>
  <si>
    <t>12/31/2013
EUR</t>
  </si>
  <si>
    <t>12/31/2012
EUR
restated</t>
  </si>
  <si>
    <t>12/31/2011
EUR
restated</t>
  </si>
  <si>
    <t>12/31/2010
EUR
restated</t>
  </si>
  <si>
    <t>12/31/2009
EUR
restated</t>
  </si>
  <si>
    <t>12/31/2008
EUR</t>
  </si>
  <si>
    <t>12/31/2007
EUR</t>
  </si>
  <si>
    <t>12/31/2006
EUR</t>
  </si>
  <si>
    <t>12/31/2005
EUR</t>
  </si>
  <si>
    <t>12/31/2004
EUR
restated</t>
  </si>
  <si>
    <t>12/31/2003
EUR</t>
  </si>
  <si>
    <t>12/31/2002
EUR</t>
  </si>
  <si>
    <t>12/31/2001
EUR</t>
  </si>
  <si>
    <t>12/31/2000
EUR</t>
  </si>
  <si>
    <t>12/31/1999
EUR</t>
  </si>
  <si>
    <t>12/31/1998
EUR</t>
  </si>
  <si>
    <t>12/31/1997
EUR</t>
  </si>
  <si>
    <t>12/31/1996
EUR</t>
  </si>
  <si>
    <t>Assets</t>
  </si>
  <si>
    <t>Cash &amp; ST Investments</t>
  </si>
  <si>
    <t xml:space="preserve">    Cash</t>
  </si>
  <si>
    <t xml:space="preserve">    Short Term Investments</t>
  </si>
  <si>
    <t>Receivables (Net)</t>
  </si>
  <si>
    <t>Inventories - Total</t>
  </si>
  <si>
    <t xml:space="preserve">    Raw Materials</t>
  </si>
  <si>
    <t xml:space="preserve">    Work In Process</t>
  </si>
  <si>
    <t xml:space="preserve">    Finished Goods</t>
  </si>
  <si>
    <t xml:space="preserve">    Progress Payments &amp; Other</t>
  </si>
  <si>
    <t>Prepaid Expenses</t>
  </si>
  <si>
    <t>-</t>
  </si>
  <si>
    <t>Other Current Assets</t>
  </si>
  <si>
    <t>Current Assets - Total</t>
  </si>
  <si>
    <t>Long Term Receivables</t>
  </si>
  <si>
    <t>Investment In Unconsolidated Subsidiaries</t>
  </si>
  <si>
    <t>Other Investments</t>
  </si>
  <si>
    <t>Property Plant &amp; Equipment - Net</t>
  </si>
  <si>
    <t xml:space="preserve">    Property Plant &amp; Equipment - Gross</t>
  </si>
  <si>
    <t xml:space="preserve">        Land</t>
  </si>
  <si>
    <t xml:space="preserve">        Buildings</t>
  </si>
  <si>
    <t xml:space="preserve">        Construction Work In Progress</t>
  </si>
  <si>
    <t xml:space="preserve">        Machinery &amp; Equipment</t>
  </si>
  <si>
    <t xml:space="preserve">        Rental/Lease Property</t>
  </si>
  <si>
    <t xml:space="preserve">        Transportation Equipment</t>
  </si>
  <si>
    <t xml:space="preserve">        PP&amp;E - Other</t>
  </si>
  <si>
    <t xml:space="preserve">        PP&amp;E Under Capitalized Leases</t>
  </si>
  <si>
    <t xml:space="preserve">    (Less) Accumulated Depreciation</t>
  </si>
  <si>
    <t xml:space="preserve">        Accum Depr-Land</t>
  </si>
  <si>
    <t xml:space="preserve">        Accum Depr-Buildings</t>
  </si>
  <si>
    <t xml:space="preserve">        Accum Depr-Machinery &amp; Equip.</t>
  </si>
  <si>
    <t xml:space="preserve">        Accum Depr-Rental/Lease Property</t>
  </si>
  <si>
    <t xml:space="preserve">        Accum Depr-Transport Equip.</t>
  </si>
  <si>
    <t xml:space="preserve">        Accum Depr-PP&amp;E Other</t>
  </si>
  <si>
    <t xml:space="preserve">        Accum Depr-PP&amp;E Under Cap Leases</t>
  </si>
  <si>
    <t>Other Assets</t>
  </si>
  <si>
    <t xml:space="preserve">    Deferred Charges</t>
  </si>
  <si>
    <t xml:space="preserve">    Tangible Other Assets</t>
  </si>
  <si>
    <t xml:space="preserve">    Intangible Other Assets</t>
  </si>
  <si>
    <t>Total Assets</t>
  </si>
  <si>
    <t>Liabilities</t>
  </si>
  <si>
    <t>Accounts Payable</t>
  </si>
  <si>
    <t>ST Debt &amp; Current Portion of LT Debt</t>
  </si>
  <si>
    <t>Accrued Payroll</t>
  </si>
  <si>
    <t>Income Taxes Payable</t>
  </si>
  <si>
    <t>Dividends Payable</t>
  </si>
  <si>
    <t>Other Current Liabilities</t>
  </si>
  <si>
    <t>Current Liabilities - Total</t>
  </si>
  <si>
    <t>Long Term Debt</t>
  </si>
  <si>
    <t xml:space="preserve">    LT Debt Excl Capital Leases</t>
  </si>
  <si>
    <t xml:space="preserve">    Non-Convertible Debt</t>
  </si>
  <si>
    <t xml:space="preserve">    Convertible Debt</t>
  </si>
  <si>
    <t xml:space="preserve">    Capitalized Lease Obligations</t>
  </si>
  <si>
    <t>Provision for Risks &amp; Charges</t>
  </si>
  <si>
    <t>Deferred Income</t>
  </si>
  <si>
    <t>Deferred Taxes</t>
  </si>
  <si>
    <t xml:space="preserve">    Deferred Taxes - Credit</t>
  </si>
  <si>
    <t xml:space="preserve">    Deferred Taxes - Debit</t>
  </si>
  <si>
    <t>Deferred Tax Liability In Untaxed Reserves</t>
  </si>
  <si>
    <t>Other Liabilities</t>
  </si>
  <si>
    <t>Total Liabilities</t>
  </si>
  <si>
    <t>Shareholders' Equity</t>
  </si>
  <si>
    <t>Non-Equity Reserves</t>
  </si>
  <si>
    <t>Minority Interest</t>
  </si>
  <si>
    <t>Preferred Stock</t>
  </si>
  <si>
    <t>Preferred Stock - Non Redeemable</t>
  </si>
  <si>
    <t>Preferred Stock - Redeemable</t>
  </si>
  <si>
    <t>Common Equity</t>
  </si>
  <si>
    <t xml:space="preserve">    Common Stock</t>
  </si>
  <si>
    <t xml:space="preserve">    Capital Surplus</t>
  </si>
  <si>
    <t xml:space="preserve">    Revaluation Reserves</t>
  </si>
  <si>
    <t xml:space="preserve">    Other Appropriated Reserves</t>
  </si>
  <si>
    <t xml:space="preserve">    Unappropriated (Free) Reserves</t>
  </si>
  <si>
    <t xml:space="preserve">    Retained Earnings</t>
  </si>
  <si>
    <t xml:space="preserve">    Equity In Untaxed Reserves</t>
  </si>
  <si>
    <t xml:space="preserve">    ESOP Guarantees</t>
  </si>
  <si>
    <t xml:space="preserve">    Unrealized Foreign Exchange Gain(Loss)</t>
  </si>
  <si>
    <t xml:space="preserve">    Unrealized Gain(Loss) on Marketable Securities</t>
  </si>
  <si>
    <t xml:space="preserve">    (Less) Treasury Stock</t>
  </si>
  <si>
    <t>Total Shareholders Equity</t>
  </si>
  <si>
    <t>Total Liabilities &amp; Shareholders Equity</t>
  </si>
  <si>
    <t>Common Shares Outstanding</t>
  </si>
  <si>
    <t>Annual Income Statement</t>
  </si>
  <si>
    <t>Income Statement</t>
  </si>
  <si>
    <t>Net Sales or Revenues</t>
  </si>
  <si>
    <t>Operating Expenses - Total</t>
  </si>
  <si>
    <t>Cost of Goods Sold</t>
  </si>
  <si>
    <t>Selling, General &amp; Admin Expenses</t>
  </si>
  <si>
    <t>Depreciation, Depletion &amp; Amortization</t>
  </si>
  <si>
    <t xml:space="preserve">    Depreciation</t>
  </si>
  <si>
    <t xml:space="preserve">    Amortization of Intangibles</t>
  </si>
  <si>
    <t xml:space="preserve">    Amortization of Deferred Charges</t>
  </si>
  <si>
    <t>Other Operating Expenses</t>
  </si>
  <si>
    <t>Operating Income</t>
  </si>
  <si>
    <t>Extraordinary Credit - Pretax</t>
  </si>
  <si>
    <t>Extraordinary Charge - Pretax</t>
  </si>
  <si>
    <t>Non-Operating Interest Income</t>
  </si>
  <si>
    <t>Interest Expense On Debt</t>
  </si>
  <si>
    <t>Pretax Equity In Earnings</t>
  </si>
  <si>
    <t>Reserves- Increase(Decrease)</t>
  </si>
  <si>
    <t>Other Income/Expense - Net</t>
  </si>
  <si>
    <t>Interest Capitalized</t>
  </si>
  <si>
    <t>Pretax Income</t>
  </si>
  <si>
    <t>Income Taxes</t>
  </si>
  <si>
    <t xml:space="preserve">    Current Domestic Income Tax</t>
  </si>
  <si>
    <t xml:space="preserve">    Current Foreign Income Tax</t>
  </si>
  <si>
    <t xml:space="preserve">    Deferred Domestic Income Tax</t>
  </si>
  <si>
    <t xml:space="preserve">    Deferred Foreign Income Tax</t>
  </si>
  <si>
    <t xml:space="preserve">    Income Tax Credits</t>
  </si>
  <si>
    <t>Equity In Earnings</t>
  </si>
  <si>
    <t>After Tax Other Income/Expense</t>
  </si>
  <si>
    <t>Discontinued Operations</t>
  </si>
  <si>
    <t>Net Income Before Extra Items/Preferred Div</t>
  </si>
  <si>
    <t>Extr Items &amp; Gain(Loss) Sale of Assets</t>
  </si>
  <si>
    <t>Net Income Before Preferred Dividends</t>
  </si>
  <si>
    <t>Preferred Dividend Require</t>
  </si>
  <si>
    <t>Net Income to Common Shareholders</t>
  </si>
  <si>
    <t>EPS Incl Extraordinary Items</t>
  </si>
  <si>
    <t>EPS - Continuing Operations</t>
  </si>
  <si>
    <t>Dividend Per Share</t>
  </si>
  <si>
    <t>Common Shares Used to Calc Diluted EPS</t>
  </si>
  <si>
    <t>ABENGOA SA</t>
  </si>
  <si>
    <t>Balance/Estado de resultados</t>
  </si>
  <si>
    <t>Cuentas Consolidadas</t>
  </si>
  <si>
    <t>31/12/2007</t>
  </si>
  <si>
    <t>31/12/2006</t>
  </si>
  <si>
    <t>31/12/2005</t>
  </si>
  <si>
    <t>31/12/2004</t>
  </si>
  <si>
    <t>31/12/2003</t>
  </si>
  <si>
    <t>31/12/2002</t>
  </si>
  <si>
    <t>31/12/2001</t>
  </si>
  <si>
    <t>31/12/2000</t>
  </si>
  <si>
    <t>31/12/1999</t>
  </si>
  <si>
    <t>31/12/1998</t>
  </si>
  <si>
    <t>31/12/1997</t>
  </si>
  <si>
    <t>31/12/1996</t>
  </si>
  <si>
    <t>31/12/1995</t>
  </si>
  <si>
    <t>31/12/1994</t>
  </si>
  <si>
    <t>31/12/1993</t>
  </si>
  <si>
    <t>mll EUR</t>
  </si>
  <si>
    <t>12 meses</t>
  </si>
  <si>
    <t>Aprobado</t>
  </si>
  <si>
    <t>Conso PGC 2010</t>
  </si>
  <si>
    <t>Conso PGC 2007</t>
  </si>
  <si>
    <t>Abreviado</t>
  </si>
  <si>
    <t xml:space="preserve"> Activo</t>
  </si>
  <si>
    <t xml:space="preserve">  A) Activo no corriente</t>
  </si>
  <si>
    <t>n.d.</t>
  </si>
  <si>
    <t xml:space="preserve">   I Inmovilizado intangible</t>
  </si>
  <si>
    <t xml:space="preserve">   II Inmovilizado material</t>
  </si>
  <si>
    <t xml:space="preserve">    1. Terrenos y construcciones</t>
  </si>
  <si>
    <t xml:space="preserve">    2. Instalaciones técnicas y otro inmovilizado material</t>
  </si>
  <si>
    <t xml:space="preserve">    3. Inmovilizado en curso y anticipos</t>
  </si>
  <si>
    <t xml:space="preserve">   III Inversiones inmobiliarias</t>
  </si>
  <si>
    <t xml:space="preserve">    1. Terrenos</t>
  </si>
  <si>
    <t xml:space="preserve">    2. Construcciones</t>
  </si>
  <si>
    <t xml:space="preserve">   IV Inversiones en empresas del grupo y asociadas a largo plazo</t>
  </si>
  <si>
    <t xml:space="preserve">    1. Instrumentos de patrimonio</t>
  </si>
  <si>
    <t xml:space="preserve">    2. Créditos a empresas</t>
  </si>
  <si>
    <t xml:space="preserve">    3. Valores representativos de deuda</t>
  </si>
  <si>
    <t xml:space="preserve">    4. Derivados</t>
  </si>
  <si>
    <t xml:space="preserve">    5. Otros activos financieros</t>
  </si>
  <si>
    <t xml:space="preserve">    6. Otras inversiones</t>
  </si>
  <si>
    <t xml:space="preserve">   V Inversiones financieras a largo plazo</t>
  </si>
  <si>
    <t xml:space="preserve">    2. Créditos a terceros</t>
  </si>
  <si>
    <t xml:space="preserve">   VI Activos por impuesto diferido</t>
  </si>
  <si>
    <t xml:space="preserve">   VII Deudas comerciales no corrientes</t>
  </si>
  <si>
    <t xml:space="preserve">  B) Activo corriente</t>
  </si>
  <si>
    <t xml:space="preserve">   I Activos no corrientes mantenidos para la venta</t>
  </si>
  <si>
    <t xml:space="preserve">   II Existencias</t>
  </si>
  <si>
    <t xml:space="preserve">    1. Comerciales</t>
  </si>
  <si>
    <t xml:space="preserve">    2. Materias primas y otros aprovisionamientos</t>
  </si>
  <si>
    <t xml:space="preserve">    3. Productos en curso</t>
  </si>
  <si>
    <t xml:space="preserve">     a) De ciclo largo de produccción</t>
  </si>
  <si>
    <t xml:space="preserve">     b) De ciclo corto de producción</t>
  </si>
  <si>
    <t xml:space="preserve">    4. Productos terminados</t>
  </si>
  <si>
    <t xml:space="preserve">    5. Subproductos, residuos y materiales recuperados</t>
  </si>
  <si>
    <t xml:space="preserve">    6. Anticipos a proveedores</t>
  </si>
  <si>
    <t xml:space="preserve">   III Deudores comerciales y otras cuentas a cobrar</t>
  </si>
  <si>
    <t xml:space="preserve">    1. Clientes por ventas y prestaciones de servicios</t>
  </si>
  <si>
    <t xml:space="preserve">     a) Clientes por ventas y prestaciones de servicios a largo plazo</t>
  </si>
  <si>
    <t xml:space="preserve">     b) Clientes por ventas y prestaciones de servicios a corto plazo</t>
  </si>
  <si>
    <t xml:space="preserve">    2. Clientes empresas del grupo y asociadas</t>
  </si>
  <si>
    <t xml:space="preserve">    3. Deudores varios</t>
  </si>
  <si>
    <t xml:space="preserve">    4. Personal</t>
  </si>
  <si>
    <t xml:space="preserve">    5. Activos por impuesto corriente</t>
  </si>
  <si>
    <t xml:space="preserve">    6. Otros créditos con las Administraciones Públicas</t>
  </si>
  <si>
    <t xml:space="preserve">    7. Accionistas (socios) por desembolsos exigidos</t>
  </si>
  <si>
    <t xml:space="preserve">   IV Inversiones en empresas del grupo y asociadas a corto plazo</t>
  </si>
  <si>
    <t xml:space="preserve">   V Inversiones financieras a corto plazo</t>
  </si>
  <si>
    <t xml:space="preserve">   VI Periodificaciones a corto plazo</t>
  </si>
  <si>
    <t xml:space="preserve">   VII Efectivo y otros activos líquidos equivalentes</t>
  </si>
  <si>
    <t xml:space="preserve">    1. Tesorería</t>
  </si>
  <si>
    <t xml:space="preserve">    2. Otros activos líquidos equivalentes</t>
  </si>
  <si>
    <t xml:space="preserve">  Total activo (A + B)</t>
  </si>
  <si>
    <t xml:space="preserve"> Pasivo</t>
  </si>
  <si>
    <t xml:space="preserve">  A) Patrimonio neto</t>
  </si>
  <si>
    <t xml:space="preserve">   A-1) Fondos propios</t>
  </si>
  <si>
    <t xml:space="preserve">   I Capital</t>
  </si>
  <si>
    <t xml:space="preserve">    1. Capital escriturado</t>
  </si>
  <si>
    <t xml:space="preserve">    2. (Capital no exigido)</t>
  </si>
  <si>
    <t xml:space="preserve">   II Prima de emisión</t>
  </si>
  <si>
    <t xml:space="preserve">   III Reservas</t>
  </si>
  <si>
    <t xml:space="preserve">    1. Legal y estatutarias</t>
  </si>
  <si>
    <t xml:space="preserve">    2. Otras reservas</t>
  </si>
  <si>
    <t xml:space="preserve">   IV (Acciones y participaciones en patrimonio propias)</t>
  </si>
  <si>
    <t xml:space="preserve">   V Resultados de ejercicios anteriores</t>
  </si>
  <si>
    <t xml:space="preserve">    1. Remanente</t>
  </si>
  <si>
    <t xml:space="preserve">    2. (Resultados negativos de ejercicios anteriores)</t>
  </si>
  <si>
    <t xml:space="preserve">   VI Otras aportaciones de socios</t>
  </si>
  <si>
    <t xml:space="preserve">   VII Resultado del ejercicio</t>
  </si>
  <si>
    <t xml:space="preserve">   VIII (Dividendo a cuenta)</t>
  </si>
  <si>
    <t xml:space="preserve">   IX Otros instrumentos de patrimonio neto</t>
  </si>
  <si>
    <t xml:space="preserve">   A-2) Ajustes por cambios de valor</t>
  </si>
  <si>
    <t xml:space="preserve">   I Activos financieros disponibles para la venta</t>
  </si>
  <si>
    <t xml:space="preserve">   II Operaciones de cobertura</t>
  </si>
  <si>
    <t xml:space="preserve">   III Activos no corrientes y pasivos vinculados, mantenidos para la venta</t>
  </si>
  <si>
    <t xml:space="preserve">   IV Diferencia de conversión</t>
  </si>
  <si>
    <t xml:space="preserve">   V Otros</t>
  </si>
  <si>
    <t xml:space="preserve">   A-3) Subvenciones, donaciones y legados recibidos</t>
  </si>
  <si>
    <t xml:space="preserve">  B) Pasivo no corriente</t>
  </si>
  <si>
    <t xml:space="preserve">   I Provisiones a largo plazo</t>
  </si>
  <si>
    <t xml:space="preserve">    1. Obligaciones por prestaciones a largo plazo al personal</t>
  </si>
  <si>
    <t xml:space="preserve">    2. Actuaciones medioambientales</t>
  </si>
  <si>
    <t xml:space="preserve">    3. Provisiones por reestructuración</t>
  </si>
  <si>
    <t xml:space="preserve">    4. Otras provisiones</t>
  </si>
  <si>
    <t xml:space="preserve">   II Deudas a largo plazo</t>
  </si>
  <si>
    <t xml:space="preserve">    1. Obligaciones y otros valores negociables</t>
  </si>
  <si>
    <t xml:space="preserve">    2. Deudas con entidades de crédito</t>
  </si>
  <si>
    <t xml:space="preserve">    3. Acreedores por arrendamiento financiero</t>
  </si>
  <si>
    <t xml:space="preserve">    5. Otros pasivos financieros</t>
  </si>
  <si>
    <t xml:space="preserve">   III Deudas con empresas del grupo y asociadas a largo plazo</t>
  </si>
  <si>
    <t xml:space="preserve">   IV Pasivos por impuesto diferido</t>
  </si>
  <si>
    <t xml:space="preserve">   V Periodificaciones a largo plazo</t>
  </si>
  <si>
    <t xml:space="preserve">   VI Acreedores comerciales no corrientes</t>
  </si>
  <si>
    <t xml:space="preserve">   VII Deuda con características especiales a largo plazo</t>
  </si>
  <si>
    <t xml:space="preserve">  C) Pasivo corriente</t>
  </si>
  <si>
    <t xml:space="preserve">   I Pasivos vinculados con activos no corrientes mantenidos para la venta</t>
  </si>
  <si>
    <t xml:space="preserve">   II Provisiones a corto plazo</t>
  </si>
  <si>
    <t xml:space="preserve">   III Deudas a corto plazo</t>
  </si>
  <si>
    <t xml:space="preserve">   IV Deudas con empresas del grupo y asociadas a corto plazo</t>
  </si>
  <si>
    <t xml:space="preserve">   V Acreedores comerciales y otras cuentas a pagar</t>
  </si>
  <si>
    <t xml:space="preserve">    1. Proveedores</t>
  </si>
  <si>
    <t xml:space="preserve">     a) Proveedores a largo plazo</t>
  </si>
  <si>
    <t xml:space="preserve">     b) Proveedores a corto plazo</t>
  </si>
  <si>
    <t xml:space="preserve">    2. Proveedores, empresas del grupo y asociadas</t>
  </si>
  <si>
    <t xml:space="preserve">    3. Acreedores varios</t>
  </si>
  <si>
    <t xml:space="preserve">    4. Personal (remuneraciones pendientes de pago)</t>
  </si>
  <si>
    <t xml:space="preserve">    5. Pasivos por impuesto corriente</t>
  </si>
  <si>
    <t xml:space="preserve">    6. Otras deudas con las Administraciones Públicas</t>
  </si>
  <si>
    <t xml:space="preserve">    7. Anticipos de clientes</t>
  </si>
  <si>
    <t xml:space="preserve">   VII Deuda con características especiales a corto plazo</t>
  </si>
  <si>
    <t xml:space="preserve">  Total patrimonio neto y pasivo (A + B + C)</t>
  </si>
  <si>
    <t xml:space="preserve"> Cuenta de pérdidas y ganancias</t>
  </si>
  <si>
    <t xml:space="preserve"> A) Operaciones continuadas</t>
  </si>
  <si>
    <t xml:space="preserve">   1. Importe neto de la cifra de negocios</t>
  </si>
  <si>
    <t xml:space="preserve">    a) Ventas</t>
  </si>
  <si>
    <t xml:space="preserve">    b) Prestaciones de servicios</t>
  </si>
  <si>
    <t xml:space="preserve">   2. Variación de existencias de productos terminados y en curso de fabricación</t>
  </si>
  <si>
    <t xml:space="preserve">   3. Trabajos realizados por la empresa para su activo</t>
  </si>
  <si>
    <t xml:space="preserve">   4. Aprovisionamientos</t>
  </si>
  <si>
    <t xml:space="preserve">    a) Consumo de mercaderías</t>
  </si>
  <si>
    <t xml:space="preserve">    b) Consumo de materias primas y otras materias consumibles</t>
  </si>
  <si>
    <t xml:space="preserve">    c) Trabajos realizados por otras empresas</t>
  </si>
  <si>
    <t xml:space="preserve">    d) Deterioro de mercaderías, materias primas y otros aprovisionamientos</t>
  </si>
  <si>
    <t xml:space="preserve">   5. Otros ingresos de explotación</t>
  </si>
  <si>
    <t xml:space="preserve">    a) Ingresos accesorios y otros de gestión corriente</t>
  </si>
  <si>
    <t xml:space="preserve">    b) Subvenciones de explotación incorporadas al resultado del ejercicio</t>
  </si>
  <si>
    <t xml:space="preserve">   6. Gastos de personal</t>
  </si>
  <si>
    <t xml:space="preserve">    a) Sueldos, salarios y asimilados</t>
  </si>
  <si>
    <t xml:space="preserve">    b) Cargas sociales</t>
  </si>
  <si>
    <t xml:space="preserve">    c) Provisiones</t>
  </si>
  <si>
    <t xml:space="preserve">   7. Otros gastos de explotación</t>
  </si>
  <si>
    <t xml:space="preserve">    a) Servicios exteriores</t>
  </si>
  <si>
    <t xml:space="preserve">    b) Tributos</t>
  </si>
  <si>
    <t xml:space="preserve">    c) Pérdidas, deterioro y variación de provisiones por operaciones comerciales</t>
  </si>
  <si>
    <t xml:space="preserve">    d) Otros gastos de gestión corriente</t>
  </si>
  <si>
    <t xml:space="preserve">   8. Amortización del inmovilizado</t>
  </si>
  <si>
    <t xml:space="preserve">   9. Imputación de subvenciones de inmovilizado no financiero y otras</t>
  </si>
  <si>
    <t xml:space="preserve">   10. Excesos de provisiones</t>
  </si>
  <si>
    <t xml:space="preserve">   11. Deterioro y resultado por enajenaciones del inmovilizado</t>
  </si>
  <si>
    <t xml:space="preserve">    a) Deterioro y pérdidas</t>
  </si>
  <si>
    <t xml:space="preserve">    b) Resultados por enajenaciones y otras</t>
  </si>
  <si>
    <t xml:space="preserve">   12. Diferencia negativa de combinaciones de negocio</t>
  </si>
  <si>
    <t xml:space="preserve">   13. Otros resultados</t>
  </si>
  <si>
    <t xml:space="preserve">  A1) Resultado de explotación (1 + 2 + 3 + 4 + 5 + 6 + 7 + 8 + 9 + 10 + 11 + 12 + 13)</t>
  </si>
  <si>
    <t xml:space="preserve">   14. Ingresos financieros</t>
  </si>
  <si>
    <t xml:space="preserve">    a) De participaciones en instrumentos de patrimonio</t>
  </si>
  <si>
    <t xml:space="preserve">     a) En empresas del grupo y asociadas</t>
  </si>
  <si>
    <t xml:space="preserve">     b) En terceros</t>
  </si>
  <si>
    <t xml:space="preserve">    b) De valores negociables y otros instrumentos financieros</t>
  </si>
  <si>
    <t xml:space="preserve">     a) De empresas del grupo y asociadas</t>
  </si>
  <si>
    <t xml:space="preserve">     b) De terceros</t>
  </si>
  <si>
    <t xml:space="preserve">    c) Imputación de subvenciones, donaciones y legados de carácter financiero</t>
  </si>
  <si>
    <t xml:space="preserve">   15. Gastos financieros</t>
  </si>
  <si>
    <t xml:space="preserve">    a) Por deudas con empresas del grupo y asociadas</t>
  </si>
  <si>
    <t xml:space="preserve">    b) Por deudas con terceros</t>
  </si>
  <si>
    <t xml:space="preserve">    c) Por actualización de provisiones</t>
  </si>
  <si>
    <t xml:space="preserve">   16. Variación de valor razonable en instrumentos financieros</t>
  </si>
  <si>
    <t xml:space="preserve">    a) Cartera de negociación y otros</t>
  </si>
  <si>
    <t xml:space="preserve">    b) Imputación al resultado del ejercicio por activos financieros disponibles para la venta</t>
  </si>
  <si>
    <t xml:space="preserve">   17. Diferencias de cambio</t>
  </si>
  <si>
    <t xml:space="preserve">   18. Deterioro y resultado por enajenaciones de instrumentos financieros</t>
  </si>
  <si>
    <t xml:space="preserve">    a) Deterioros y pérdidas</t>
  </si>
  <si>
    <t xml:space="preserve">  A2) Resultado financiero (14 + 15 + 16 + 17 + 18)</t>
  </si>
  <si>
    <t xml:space="preserve">  A3) Resultado antes de impuestos (A1 + A2)</t>
  </si>
  <si>
    <t xml:space="preserve">   19. Impuestos sobre beneficios</t>
  </si>
  <si>
    <t xml:space="preserve">  A4) Resultado del ejercicio procedente de operaciones continuadas (A3 + 19)</t>
  </si>
  <si>
    <t xml:space="preserve"> B) Operaciones interrumpidas</t>
  </si>
  <si>
    <t xml:space="preserve">   20. Resultado del ejercicio procedente de operaciones interrumpidas neto de impuestos</t>
  </si>
  <si>
    <t xml:space="preserve">  A5) Resultado del ejercicio (A4 + 20)</t>
  </si>
  <si>
    <t>Cuentas detalladas</t>
  </si>
  <si>
    <t xml:space="preserve"> Balance de situación</t>
  </si>
  <si>
    <t xml:space="preserve">  A) Accionistas por desembolsos no exigidos</t>
  </si>
  <si>
    <t xml:space="preserve">   B) Inmovilizado</t>
  </si>
  <si>
    <t xml:space="preserve">    I. Gastos de establecimiento</t>
  </si>
  <si>
    <t xml:space="preserve">    II. Inmovilizado inmaterial</t>
  </si>
  <si>
    <t xml:space="preserve">     1. Gastos de investigación y desarrollo</t>
  </si>
  <si>
    <t xml:space="preserve">     2. Concesiones, patentes, lic., marcas y sim.</t>
  </si>
  <si>
    <t xml:space="preserve">     3. Fondo de comercio</t>
  </si>
  <si>
    <t xml:space="preserve">     4. Derechos de traspaso</t>
  </si>
  <si>
    <t xml:space="preserve">     5. Aplicaciones informáticas</t>
  </si>
  <si>
    <t xml:space="preserve">     6. Derechos s/bienes rég. Arrendam. Finan.</t>
  </si>
  <si>
    <t xml:space="preserve">     7. Anticipos</t>
  </si>
  <si>
    <t xml:space="preserve">     8. Provisiones</t>
  </si>
  <si>
    <t xml:space="preserve">     9. Amortizaciones</t>
  </si>
  <si>
    <t xml:space="preserve">    III. Inmovilizado material</t>
  </si>
  <si>
    <t xml:space="preserve">     1. Terrenos y construcciones</t>
  </si>
  <si>
    <t xml:space="preserve">     2. Instalaciones técnicas y maquinaria</t>
  </si>
  <si>
    <t xml:space="preserve">     3. Otras instalaciones, utillaje y mobiliario</t>
  </si>
  <si>
    <t xml:space="preserve">     4. Anticipos e inmoviliz. materiales en curso</t>
  </si>
  <si>
    <t xml:space="preserve">     5. Otro inmovilizado</t>
  </si>
  <si>
    <t xml:space="preserve">     6. Provisiones</t>
  </si>
  <si>
    <t xml:space="preserve">     7. Amortizaciones</t>
  </si>
  <si>
    <t xml:space="preserve">    IV. Inmovilizado financiero</t>
  </si>
  <si>
    <t xml:space="preserve">     1. Participaciones en empresas del grupo</t>
  </si>
  <si>
    <t xml:space="preserve">     2. Créditos a empresas del grupo</t>
  </si>
  <si>
    <t xml:space="preserve">     3. Participaciones en empresas asociadas</t>
  </si>
  <si>
    <t xml:space="preserve">     4. Créditos a empresas asociadas</t>
  </si>
  <si>
    <t xml:space="preserve">     5. Cartera de valores a L. P.</t>
  </si>
  <si>
    <t xml:space="preserve">     6. Otros créditos</t>
  </si>
  <si>
    <t xml:space="preserve">     7. Depósitos y fianzas constituidos a L. P.</t>
  </si>
  <si>
    <t xml:space="preserve">     9. Administraciones Públicas a L. P.</t>
  </si>
  <si>
    <t xml:space="preserve">    V. Acciones propias a L. P.</t>
  </si>
  <si>
    <t xml:space="preserve">    VI. Deudores por  oper. de tráfico a L/P</t>
  </si>
  <si>
    <t xml:space="preserve">   C) Gastos a distribuir en varios ejercicios</t>
  </si>
  <si>
    <t xml:space="preserve">   D) Activo circulante</t>
  </si>
  <si>
    <t xml:space="preserve">    I. Accionistas por desembolsos exigidos</t>
  </si>
  <si>
    <t xml:space="preserve">    II. Existencias</t>
  </si>
  <si>
    <t xml:space="preserve">     1. Comerciales</t>
  </si>
  <si>
    <t xml:space="preserve">     2. Materias primas y otros aprovisionam.</t>
  </si>
  <si>
    <t xml:space="preserve">     3. Productos en curso y semiterminados</t>
  </si>
  <si>
    <t xml:space="preserve">     4. Productos terminados</t>
  </si>
  <si>
    <t xml:space="preserve">     5. Subproductos residuos y mater. Recuper.</t>
  </si>
  <si>
    <t xml:space="preserve">     6. Anticipos</t>
  </si>
  <si>
    <t xml:space="preserve">     7. Provisiones</t>
  </si>
  <si>
    <t xml:space="preserve">    III. Deudores</t>
  </si>
  <si>
    <t xml:space="preserve">     1. Clientes por ventas y prestac. servicios</t>
  </si>
  <si>
    <t xml:space="preserve">     2. Empresas del grupo, deudores</t>
  </si>
  <si>
    <t xml:space="preserve">     3. Empresas asociadas, deudores</t>
  </si>
  <si>
    <t xml:space="preserve">     4. Deudores varios</t>
  </si>
  <si>
    <t xml:space="preserve">     5. Personal</t>
  </si>
  <si>
    <t xml:space="preserve">     6. Administraciones Públicas</t>
  </si>
  <si>
    <t xml:space="preserve">    IV. Inversiones financieras temporales</t>
  </si>
  <si>
    <t xml:space="preserve">     5. Cartera de valores a C. P.</t>
  </si>
  <si>
    <t xml:space="preserve">     7. Depósitos y fianzas constituidos a C. P.</t>
  </si>
  <si>
    <t xml:space="preserve">    V. Acciones propias a C. P.</t>
  </si>
  <si>
    <t xml:space="preserve">    VI. Tesorería</t>
  </si>
  <si>
    <t xml:space="preserve">    VII. Ajustes por periodificación</t>
  </si>
  <si>
    <t xml:space="preserve">  Total Activo</t>
  </si>
  <si>
    <t xml:space="preserve">   A) Fondos propios</t>
  </si>
  <si>
    <t xml:space="preserve">    I. Capital suscrito</t>
  </si>
  <si>
    <t xml:space="preserve">    II. Prima de emision</t>
  </si>
  <si>
    <t xml:space="preserve">    III. Reserva de revalorización</t>
  </si>
  <si>
    <t xml:space="preserve">    IV. Reservas</t>
  </si>
  <si>
    <t xml:space="preserve">     1. Reserva legal</t>
  </si>
  <si>
    <t xml:space="preserve">     2. Reservas para acciones propias</t>
  </si>
  <si>
    <t xml:space="preserve">     3. Reservas para acciones soc. Dominante</t>
  </si>
  <si>
    <t xml:space="preserve">     4. Reservas estatutarias</t>
  </si>
  <si>
    <t xml:space="preserve">     Diferencias por ajuste del capital al Euro</t>
  </si>
  <si>
    <t xml:space="preserve">     5. Otras reservas</t>
  </si>
  <si>
    <t xml:space="preserve">    V. Resultados de ejercicios anteriores</t>
  </si>
  <si>
    <t xml:space="preserve">     1. Remanente</t>
  </si>
  <si>
    <t xml:space="preserve">     2. Resultados negativos de ejercicios ant.</t>
  </si>
  <si>
    <t xml:space="preserve">     3. Aportac. socios para compens. pérdidas</t>
  </si>
  <si>
    <t xml:space="preserve">    VI. Pérdidas y Ganancias (beneficio o pérdida)</t>
  </si>
  <si>
    <t xml:space="preserve">    VII. Divid. a cuenta entregado en el ejerc.</t>
  </si>
  <si>
    <t xml:space="preserve">    VIII. Acciones propias para red. de cap.</t>
  </si>
  <si>
    <t xml:space="preserve">   B) Ingresos a distribuir en varios ejercicios</t>
  </si>
  <si>
    <t xml:space="preserve">     1. Subvenciones de capital</t>
  </si>
  <si>
    <t xml:space="preserve">     2. Diferencias positivas de cambio</t>
  </si>
  <si>
    <t xml:space="preserve">     3. Otros ingresos a distrib. varios ejercicios</t>
  </si>
  <si>
    <t xml:space="preserve">     4. Ingresos fiscales a distrib. varios ejercicios</t>
  </si>
  <si>
    <t xml:space="preserve">   C) Provisiones para riesgos y gastos</t>
  </si>
  <si>
    <t xml:space="preserve">     1. Provisiones pensiones y oblig. similares</t>
  </si>
  <si>
    <t xml:space="preserve">     2. Provisiones para impuestos</t>
  </si>
  <si>
    <t xml:space="preserve">     3. Otras provisiones</t>
  </si>
  <si>
    <t xml:space="preserve">     4. Fondo de reversión</t>
  </si>
  <si>
    <t xml:space="preserve">   D) Acreedores a L. P.</t>
  </si>
  <si>
    <t xml:space="preserve">    I. Emisiones obligac., otros valores negoc.</t>
  </si>
  <si>
    <t xml:space="preserve">     1. Obligaciones no convertibles</t>
  </si>
  <si>
    <t xml:space="preserve">     2. Obligaciones convertibles</t>
  </si>
  <si>
    <t xml:space="preserve">     3. Otras deudas represent. en val. Negoc.</t>
  </si>
  <si>
    <t xml:space="preserve">    II. Deudas con entidades de crédito</t>
  </si>
  <si>
    <t xml:space="preserve">     1. Deudas L. P. con entidades de crédito</t>
  </si>
  <si>
    <t xml:space="preserve">     2. Acreedores por arrendamiento financ. L.P.</t>
  </si>
  <si>
    <t xml:space="preserve">    III. Deudas con empresas grupo y asociadas</t>
  </si>
  <si>
    <t xml:space="preserve">     1. Deudas con empresas del grupo</t>
  </si>
  <si>
    <t xml:space="preserve">     2. Deudas con empresas asociadas</t>
  </si>
  <si>
    <t xml:space="preserve">    IV. Otros acreedores</t>
  </si>
  <si>
    <t xml:space="preserve">     1. Deudas represent. por efectos a pagar</t>
  </si>
  <si>
    <t xml:space="preserve">     2. Otras deudas</t>
  </si>
  <si>
    <t xml:space="preserve">     3. Fianzas y depósitos recibidos a L. P.</t>
  </si>
  <si>
    <t xml:space="preserve">     4. Administraciones Públicas a L. P.</t>
  </si>
  <si>
    <t xml:space="preserve">    V. Desembolsos pendientes acciones no exig.</t>
  </si>
  <si>
    <t xml:space="preserve">     1. De empresas del grupo</t>
  </si>
  <si>
    <t xml:space="preserve">     2. De empresas asociadas</t>
  </si>
  <si>
    <t xml:space="preserve">     3. De otras empresas</t>
  </si>
  <si>
    <t xml:space="preserve">    VI. Acreedores por operaciones tráfico a L. P.</t>
  </si>
  <si>
    <t xml:space="preserve">   E) Acreedores a C. P.</t>
  </si>
  <si>
    <t xml:space="preserve">    I. Emisiones obligaciones, otros val. Negoc.</t>
  </si>
  <si>
    <t xml:space="preserve">     3. Otras deudas representadas en val. Negoc.</t>
  </si>
  <si>
    <t xml:space="preserve">     4. Intereses de obligaciones y otros valores</t>
  </si>
  <si>
    <t xml:space="preserve">     1. Préstamos y otras deudas</t>
  </si>
  <si>
    <t xml:space="preserve">     2. Deudas por intereses</t>
  </si>
  <si>
    <t xml:space="preserve">     3. Acreedores arrendamiento financiero C. P.</t>
  </si>
  <si>
    <t xml:space="preserve">    III. Deudas con empresas grupo, asoc. a C. P.</t>
  </si>
  <si>
    <t xml:space="preserve">    IV. Acreedores comerciales</t>
  </si>
  <si>
    <t xml:space="preserve">     1. Anticipos recibidos por pedidos</t>
  </si>
  <si>
    <t xml:space="preserve">     2. Deudas por compras o prestac. servicios</t>
  </si>
  <si>
    <t xml:space="preserve">     3. Deudas representadas por efectos a pagar</t>
  </si>
  <si>
    <t xml:space="preserve">    V. Otras deudas no comerciales</t>
  </si>
  <si>
    <t xml:space="preserve">     1. Administraciones Públicas</t>
  </si>
  <si>
    <t xml:space="preserve">     2. Deudas representadas por efectos a pagar</t>
  </si>
  <si>
    <t xml:space="preserve">     3. Otras deudas</t>
  </si>
  <si>
    <t xml:space="preserve">     4. Remuneraciones pendientes de pago</t>
  </si>
  <si>
    <t xml:space="preserve">     5. Fianzas y depósitos recibidos a C. P.</t>
  </si>
  <si>
    <t xml:space="preserve">     VI. Provisiones para operaciones de tráfico</t>
  </si>
  <si>
    <t xml:space="preserve">   F) Provisiones para riesgos y gastos a C/P</t>
  </si>
  <si>
    <t xml:space="preserve">  Total Pasivo</t>
  </si>
  <si>
    <t xml:space="preserve"> Estado de resultados</t>
  </si>
  <si>
    <t xml:space="preserve">   A) Gastos</t>
  </si>
  <si>
    <t xml:space="preserve">    A.1. Reduc. Exist. Produc. termin., curso fabric.</t>
  </si>
  <si>
    <t xml:space="preserve">    A.2. Aprovisionamientos</t>
  </si>
  <si>
    <t xml:space="preserve">     a) Consumo de mercaderías</t>
  </si>
  <si>
    <t xml:space="preserve">     b) Consumo mat. primas y otras mat. Consum.</t>
  </si>
  <si>
    <t xml:space="preserve">     c) Otros gastos externos</t>
  </si>
  <si>
    <t xml:space="preserve">    A.3. Gastos de personal</t>
  </si>
  <si>
    <t xml:space="preserve">     a) Sueldos, salarios y asimilados</t>
  </si>
  <si>
    <t xml:space="preserve">     b) Cargas sociales</t>
  </si>
  <si>
    <t xml:space="preserve">    A.4. Dotaciones para amortiz. de inmovil.</t>
  </si>
  <si>
    <t xml:space="preserve">    A.5. Var. provis. tráfico y perd. créditos incob.</t>
  </si>
  <si>
    <t xml:space="preserve">     a) Variación de provisiones de existencias</t>
  </si>
  <si>
    <t xml:space="preserve">     b) Variación de provis., pérdidas créd. Incob.</t>
  </si>
  <si>
    <t xml:space="preserve">     c) Variación de otras provisiones de tráfico</t>
  </si>
  <si>
    <t xml:space="preserve">    A.6. Otros gastos de explotación</t>
  </si>
  <si>
    <t xml:space="preserve">     a) Servicios exteriores</t>
  </si>
  <si>
    <t xml:space="preserve">     b) Tributos</t>
  </si>
  <si>
    <t xml:space="preserve">     c) Otros gastos de gestión corriente</t>
  </si>
  <si>
    <t xml:space="preserve">     d) Dotación al fondo de reversión</t>
  </si>
  <si>
    <t xml:space="preserve">   A.I. Beneficios de Explotación</t>
  </si>
  <si>
    <t xml:space="preserve">    A.7. Gastos financieros y gastos asimilados</t>
  </si>
  <si>
    <t xml:space="preserve">     a) Por deudas con empresas del grupo</t>
  </si>
  <si>
    <t xml:space="preserve">     b) Por deudas con empresas asociadas</t>
  </si>
  <si>
    <t xml:space="preserve">     c) Por deudas terceros y gastos asimilados</t>
  </si>
  <si>
    <t xml:space="preserve">     d) Pérdidas de inversiones financieras</t>
  </si>
  <si>
    <t xml:space="preserve">    A.8. Var. prov. de inversiones financieras</t>
  </si>
  <si>
    <t xml:space="preserve">    A.9. Diferencia negativa de cambio</t>
  </si>
  <si>
    <t xml:space="preserve">   A.II. Resultados Financieros Positivos</t>
  </si>
  <si>
    <t xml:space="preserve">   A.III. Beneficios de las Actividades Ordinarias</t>
  </si>
  <si>
    <t xml:space="preserve">   A.10. Var. prov. Inmov. Inmat., mat., cart. cont.</t>
  </si>
  <si>
    <t xml:space="preserve">   A.11. Pérd. proced. Inmov. Inmat., mat., cart. cont.</t>
  </si>
  <si>
    <t xml:space="preserve">   A.12. Pérd. Oper. acciones y oblig. propias</t>
  </si>
  <si>
    <t xml:space="preserve">   A.13. Gastos extraordinarios</t>
  </si>
  <si>
    <t xml:space="preserve">   A.14. Gastos y pérdidas de otros ejercicios</t>
  </si>
  <si>
    <t xml:space="preserve">   A.IV. Resultados Extraordinarios Positivos</t>
  </si>
  <si>
    <t xml:space="preserve">   A.V. Beneficios Antes de Impuestos</t>
  </si>
  <si>
    <t xml:space="preserve">   A.15. Impuestos sobre sociedades</t>
  </si>
  <si>
    <t xml:space="preserve">   A.16. Otros impuestos</t>
  </si>
  <si>
    <t xml:space="preserve">   A.VI. Resultado del Ejercicio (Beneficios)</t>
  </si>
  <si>
    <t xml:space="preserve">   B) Ingresos</t>
  </si>
  <si>
    <t xml:space="preserve">    B.1. Importe neto de Cifra de Ventas</t>
  </si>
  <si>
    <t xml:space="preserve">     a) Ventas</t>
  </si>
  <si>
    <t xml:space="preserve">     b) Prestaciones de servicios</t>
  </si>
  <si>
    <t xml:space="preserve">     c) Devoluciones y rappels sobre ventas</t>
  </si>
  <si>
    <t xml:space="preserve">    B.2. Aumento exist. Prod. Term., curso fabric.</t>
  </si>
  <si>
    <t xml:space="preserve">    B.3. Trabajos efect. por empresa para inmov.</t>
  </si>
  <si>
    <t xml:space="preserve">    B.4. Otros ingresos de explotación</t>
  </si>
  <si>
    <t xml:space="preserve">     a) Ingresos acces. y otros gestión corriente</t>
  </si>
  <si>
    <t xml:space="preserve">     b) Subvenciones</t>
  </si>
  <si>
    <t xml:space="preserve">     c) Exceso provisiones riesgos y gastos</t>
  </si>
  <si>
    <t xml:space="preserve">   B.I. Pérdidas Explotación</t>
  </si>
  <si>
    <t xml:space="preserve">    B.5. Ingresos de participaciones en capital</t>
  </si>
  <si>
    <t xml:space="preserve">     a) En empresas del grupo</t>
  </si>
  <si>
    <t xml:space="preserve">     b) En empresas asociadas</t>
  </si>
  <si>
    <t xml:space="preserve">     c) En empresas fuera del grupo</t>
  </si>
  <si>
    <t xml:space="preserve">    B.6. Ingresos ot. val. Negoc., créd. Act. Inmov.</t>
  </si>
  <si>
    <t xml:space="preserve">     a) De empresas del grupo</t>
  </si>
  <si>
    <t xml:space="preserve">     b) De empresas asociadas</t>
  </si>
  <si>
    <t xml:space="preserve">     c) De empresas fuera del grupo</t>
  </si>
  <si>
    <t xml:space="preserve">    B.7. Otros intereses e ingresos asimilados</t>
  </si>
  <si>
    <t xml:space="preserve">     c) Otros intereses</t>
  </si>
  <si>
    <t xml:space="preserve">     d) Beneficios en inversiones financieras</t>
  </si>
  <si>
    <t xml:space="preserve">    B.8. Diferencia positiva de cambio</t>
  </si>
  <si>
    <t xml:space="preserve">   B.II. Resultados Financieros Negativos</t>
  </si>
  <si>
    <t xml:space="preserve">   B.III. Pérdidas de las Actividades Ordinarias</t>
  </si>
  <si>
    <t xml:space="preserve">   B.9. Benef. enaj. Inmov. Inmat., mat., cart. cont.</t>
  </si>
  <si>
    <t xml:space="preserve">   B.10. Benef. Oper. acciones y oblig. propias</t>
  </si>
  <si>
    <t xml:space="preserve">   B.11. Subvenc. Cap. Transf. Result. ejercicio</t>
  </si>
  <si>
    <t xml:space="preserve">   B.12. Ingresos extraordinarios</t>
  </si>
  <si>
    <t xml:space="preserve">   B.13. Ingresos y beneficios de otros ejercicios</t>
  </si>
  <si>
    <t xml:space="preserve">   B.IV. Resultados actividades extraordinarias</t>
  </si>
  <si>
    <t xml:space="preserve">   B.V. Pérdidas Antes de Impuestos</t>
  </si>
  <si>
    <t xml:space="preserve">   B.VI. Resultado del Ejercicio (Pérdidas)</t>
  </si>
  <si>
    <t>Caja y equivalentes</t>
  </si>
  <si>
    <t>B y CR reducidos</t>
  </si>
  <si>
    <t>Caja y eq.</t>
  </si>
  <si>
    <t>DI-P</t>
  </si>
  <si>
    <t>RNC</t>
  </si>
  <si>
    <t>AFN</t>
  </si>
  <si>
    <t>Intang y Fin</t>
  </si>
  <si>
    <t>Total</t>
  </si>
  <si>
    <t>D</t>
  </si>
  <si>
    <t>FP</t>
  </si>
  <si>
    <t>Ventas</t>
  </si>
  <si>
    <t>Beneficio</t>
  </si>
  <si>
    <t>Aumento anual</t>
  </si>
  <si>
    <t>DS-P</t>
  </si>
  <si>
    <t>(Días)</t>
  </si>
  <si>
    <t>Plazo cobro</t>
  </si>
  <si>
    <t>Días en stock</t>
  </si>
  <si>
    <t>Plazo de pago</t>
  </si>
  <si>
    <t>Cobro-Pago</t>
  </si>
  <si>
    <t>% de las ventas</t>
  </si>
  <si>
    <t>CV</t>
  </si>
  <si>
    <t>Otros (SG&amp;A)</t>
  </si>
  <si>
    <t>Amortización</t>
  </si>
  <si>
    <r>
      <t xml:space="preserve">Bfo - </t>
    </r>
    <r>
      <rPr>
        <b/>
        <sz val="10"/>
        <color indexed="11"/>
        <rFont val="Symbol"/>
        <family val="1"/>
      </rPr>
      <t>D</t>
    </r>
    <r>
      <rPr>
        <b/>
        <sz val="10"/>
        <color indexed="11"/>
        <rFont val="Arial"/>
        <family val="2"/>
      </rPr>
      <t xml:space="preserve"> FP</t>
    </r>
  </si>
  <si>
    <t xml:space="preserve">Exchange Madrid </t>
  </si>
  <si>
    <t>CUSIP E0002V179</t>
  </si>
  <si>
    <t>Millones euros</t>
  </si>
  <si>
    <r>
      <t xml:space="preserve">Bfo - </t>
    </r>
    <r>
      <rPr>
        <b/>
        <sz val="8"/>
        <color indexed="11"/>
        <rFont val="Symbol"/>
        <family val="1"/>
      </rPr>
      <t>D</t>
    </r>
    <r>
      <rPr>
        <b/>
        <sz val="8"/>
        <color indexed="11"/>
        <rFont val="Arial"/>
        <family val="2"/>
      </rPr>
      <t xml:space="preserve"> FP</t>
    </r>
  </si>
  <si>
    <t>Intereses / deuda</t>
  </si>
  <si>
    <t>RC</t>
  </si>
  <si>
    <t xml:space="preserve">  A1) Resultado de explotación</t>
  </si>
  <si>
    <t xml:space="preserve">  A4) Resultado del ejercicio procedente de operaciones continuadas</t>
  </si>
  <si>
    <t>ABENGOA SA Cuentas Consolidadas</t>
  </si>
  <si>
    <t>Pasivo</t>
  </si>
  <si>
    <t>Incorporaciones</t>
  </si>
  <si>
    <t>Dejan de formar parte</t>
  </si>
  <si>
    <t>Sociedades dependientes</t>
  </si>
  <si>
    <t>Uniones temporales de empresas</t>
  </si>
  <si>
    <t>Sociedades asociadas</t>
  </si>
  <si>
    <t>Negocios conjuntos</t>
  </si>
  <si>
    <t>Número de empresas</t>
  </si>
  <si>
    <t>RC (resta de cuadre)</t>
  </si>
  <si>
    <t>Activos para la venta (neto)</t>
  </si>
  <si>
    <t>FP (Patrimonio neto)</t>
  </si>
  <si>
    <t>D (deuda financiera)</t>
  </si>
  <si>
    <t>Act. Intangibles y Financieros</t>
  </si>
  <si>
    <t>AFN (Activo fijo neto)</t>
  </si>
  <si>
    <r>
      <t>DI-P (</t>
    </r>
    <r>
      <rPr>
        <sz val="10"/>
        <color indexed="11"/>
        <rFont val="Arial Narrow"/>
        <family val="2"/>
      </rPr>
      <t>Clientes + Inventario - Proveedore</t>
    </r>
    <r>
      <rPr>
        <sz val="10"/>
        <color indexed="11"/>
        <rFont val="Arial"/>
        <family val="2"/>
      </rPr>
      <t>s)</t>
    </r>
  </si>
  <si>
    <t>Aprovisionamientos</t>
  </si>
  <si>
    <t>Personal</t>
  </si>
  <si>
    <t xml:space="preserve">Otros </t>
  </si>
  <si>
    <t>Gastos financieros</t>
  </si>
  <si>
    <t>D / (D+FP)</t>
  </si>
  <si>
    <t>Gastos financieros / D</t>
  </si>
  <si>
    <t>Revenues</t>
  </si>
  <si>
    <t>Raw Materials &amp; Operating Cost /Income</t>
  </si>
  <si>
    <t>R&amp;D</t>
  </si>
  <si>
    <t>EBITDA</t>
  </si>
  <si>
    <t>Depreciation, Amort. &amp; Impairm. (excl. R&amp;D)</t>
  </si>
  <si>
    <t>R&amp;D depreciation</t>
  </si>
  <si>
    <t>Operating Profit</t>
  </si>
  <si>
    <t>Financial Expense Net</t>
  </si>
  <si>
    <t>Associates under equity method</t>
  </si>
  <si>
    <t>Profit (Loss) before Income Tax</t>
  </si>
  <si>
    <t>Income Tax (expense)/benefit</t>
  </si>
  <si>
    <t>Discontinued Operations, net of tax</t>
  </si>
  <si>
    <t>Minorities</t>
  </si>
  <si>
    <t>Profit Attributable to the Parent</t>
  </si>
  <si>
    <t>Beneficio / Ventas</t>
  </si>
  <si>
    <t>Nota (1) 2014 2013 (2)</t>
  </si>
  <si>
    <t xml:space="preserve">I. Resultados del ejercicio procedentes de actividades continuadas </t>
  </si>
  <si>
    <t>Ajustes no monetarios</t>
  </si>
  <si>
    <t xml:space="preserve">Amortizaciones, depreciaciones, provisiones y deterioro de valor </t>
  </si>
  <si>
    <t xml:space="preserve">Gastos/ingresos financieros </t>
  </si>
  <si>
    <t xml:space="preserve">Resultado de instrumentos financieros derivados </t>
  </si>
  <si>
    <t>Participación en beneficio/pérdida de asociadas</t>
  </si>
  <si>
    <t>Resultado por impuesto de sociedades</t>
  </si>
  <si>
    <t xml:space="preserve">Efecto variación perímetro y otros no monetarios </t>
  </si>
  <si>
    <t xml:space="preserve">II. Rdos del ejercicio proced. de activ. continuadas ajustado por partidas no monetarias </t>
  </si>
  <si>
    <t>Variaciones en el capital circulante y operaciones discontinuadas</t>
  </si>
  <si>
    <t xml:space="preserve">Clientes y otras cuentas a cobrar </t>
  </si>
  <si>
    <t xml:space="preserve">Proveedores y otras cuentas a pagar </t>
  </si>
  <si>
    <t xml:space="preserve">Inversiones financieras y otros activos/pasivos corrientes </t>
  </si>
  <si>
    <t xml:space="preserve">Actividades discontinuadas </t>
  </si>
  <si>
    <t xml:space="preserve">III. Variaciones en el capital circulante y operaciones discontinuadas </t>
  </si>
  <si>
    <t xml:space="preserve">Cobros/pagos Impuestos sociedades </t>
  </si>
  <si>
    <t xml:space="preserve">Intereses pagados </t>
  </si>
  <si>
    <t xml:space="preserve">Intereses cobrados </t>
  </si>
  <si>
    <t xml:space="preserve">A. Flujos netos de efectivo de actividades de explotación </t>
  </si>
  <si>
    <t>Inmovilizaciones materiales</t>
  </si>
  <si>
    <t>Activos intangibles</t>
  </si>
  <si>
    <t xml:space="preserve">Otros activos/pasivos no corrientes </t>
  </si>
  <si>
    <t xml:space="preserve">Participaciones no dominantes </t>
  </si>
  <si>
    <t xml:space="preserve">I. Inversiones </t>
  </si>
  <si>
    <t xml:space="preserve">Sociedades dependientes </t>
  </si>
  <si>
    <t>Actividades discontinuadas</t>
  </si>
  <si>
    <t xml:space="preserve">II. Desinversiones </t>
  </si>
  <si>
    <t xml:space="preserve">B. Flujos netos de efectivo de actividades de inversión </t>
  </si>
  <si>
    <t xml:space="preserve">Ingresos por recursos ajenos </t>
  </si>
  <si>
    <t xml:space="preserve">Reembolso de recursos ajenos </t>
  </si>
  <si>
    <t xml:space="preserve">Dividendos pagados </t>
  </si>
  <si>
    <t>Oferta pública venta participaciones sociedades dependientes</t>
  </si>
  <si>
    <t xml:space="preserve">Otras actividades de financiación </t>
  </si>
  <si>
    <t xml:space="preserve">Actividades discontinuadas 7 </t>
  </si>
  <si>
    <t xml:space="preserve">C. Flujos netos de efectivo de actividades de financiación </t>
  </si>
  <si>
    <t xml:space="preserve">Aumento/(disminución) neta del efectivo y equivalentes </t>
  </si>
  <si>
    <t xml:space="preserve">Efectivo y equivalentes al efectivo al comienzo del ejercicio 17 </t>
  </si>
  <si>
    <t xml:space="preserve">Diferencias de conversión efectivo y equivalentes al efectivo </t>
  </si>
  <si>
    <t xml:space="preserve">Activos mantenidos para la venta </t>
  </si>
  <si>
    <t xml:space="preserve">Efectivo y equivalentes al efectivo al cierre del periodo </t>
  </si>
  <si>
    <t>Estados de flujos de efectivo consolidados para los ejercicios 2014 y 2013</t>
  </si>
  <si>
    <t>Expresados en miles de euros</t>
  </si>
  <si>
    <t>Pág. 14</t>
  </si>
  <si>
    <t>Existencias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</si>
</sst>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#,##0.00;\(#,##0.00\)"/>
    <numFmt numFmtId="173" formatCode="#,##0;\(#,##0\)"/>
    <numFmt numFmtId="174" formatCode="#,##0.0;\(#,##0.0\);#,##0.0"/>
    <numFmt numFmtId="175" formatCode="#,##0.00%;\(#,##0.00%\);#,##0.00%"/>
    <numFmt numFmtId="176" formatCode="###,##0"/>
    <numFmt numFmtId="177" formatCode="0.0%"/>
    <numFmt numFmtId="178" formatCode="0.0000"/>
    <numFmt numFmtId="179" formatCode="0.000000"/>
    <numFmt numFmtId="180" formatCode="0.0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4">
    <font>
      <sz val="10"/>
      <name val="Arial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1"/>
      <name val="Symbol"/>
      <family val="1"/>
    </font>
    <font>
      <b/>
      <sz val="8"/>
      <name val="Arial"/>
      <family val="2"/>
    </font>
    <font>
      <b/>
      <sz val="8"/>
      <color indexed="11"/>
      <name val="Symbol"/>
      <family val="1"/>
    </font>
    <font>
      <u val="single"/>
      <sz val="10"/>
      <name val="Arial"/>
      <family val="2"/>
    </font>
    <font>
      <sz val="10"/>
      <color indexed="11"/>
      <name val="Arial"/>
      <family val="2"/>
    </font>
    <font>
      <sz val="10"/>
      <color indexed="11"/>
      <name val="Arial Narrow"/>
      <family val="2"/>
    </font>
    <font>
      <sz val="11"/>
      <name val="Calibri"/>
      <family val="2"/>
    </font>
    <font>
      <sz val="10"/>
      <color indexed="11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sz val="8.5"/>
      <color indexed="63"/>
      <name val="Verdana"/>
      <family val="2"/>
    </font>
    <font>
      <b/>
      <sz val="10.5"/>
      <color indexed="56"/>
      <name val="Verdana"/>
      <family val="2"/>
    </font>
    <font>
      <sz val="8.5"/>
      <color indexed="11"/>
      <name val="Verdana"/>
      <family val="2"/>
    </font>
    <font>
      <b/>
      <sz val="8.5"/>
      <color indexed="63"/>
      <name val="Verdana"/>
      <family val="2"/>
    </font>
    <font>
      <b/>
      <sz val="8.5"/>
      <color indexed="56"/>
      <name val="Verdana"/>
      <family val="2"/>
    </font>
    <font>
      <sz val="8.5"/>
      <color indexed="56"/>
      <name val="Verdana"/>
      <family val="2"/>
    </font>
    <font>
      <sz val="8"/>
      <color indexed="10"/>
      <name val="FrutigerLTStd-Light"/>
      <family val="0"/>
    </font>
    <font>
      <sz val="8"/>
      <color indexed="60"/>
      <name val="FrutigerLTStd-Light"/>
      <family val="0"/>
    </font>
    <font>
      <sz val="8"/>
      <color indexed="60"/>
      <name val="Frutiger-Light"/>
      <family val="0"/>
    </font>
    <font>
      <sz val="9.2"/>
      <color indexed="11"/>
      <name val="Calibri"/>
      <family val="2"/>
    </font>
    <font>
      <b/>
      <sz val="8"/>
      <color indexed="60"/>
      <name val="FrutigerLTStd-Light"/>
      <family val="0"/>
    </font>
    <font>
      <i/>
      <sz val="8"/>
      <color indexed="60"/>
      <name val="FrutigerLTStd-Light"/>
      <family val="0"/>
    </font>
    <font>
      <b/>
      <sz val="10"/>
      <color indexed="60"/>
      <name val="FrutigerLTStd-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333333"/>
      <name val="Verdana"/>
      <family val="2"/>
    </font>
    <font>
      <b/>
      <sz val="10.5"/>
      <color rgb="FF003366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5"/>
      <color rgb="FF000000"/>
      <name val="Verdana"/>
      <family val="2"/>
    </font>
    <font>
      <b/>
      <sz val="8.5"/>
      <color rgb="FF333333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.5"/>
      <color rgb="FF003366"/>
      <name val="Verdana"/>
      <family val="2"/>
    </font>
    <font>
      <sz val="8.5"/>
      <color rgb="FF003366"/>
      <name val="Verdana"/>
      <family val="2"/>
    </font>
    <font>
      <sz val="8"/>
      <color rgb="FFFFFFFF"/>
      <name val="FrutigerLTStd-Light"/>
      <family val="0"/>
    </font>
    <font>
      <sz val="8"/>
      <color rgb="FF5F574F"/>
      <name val="FrutigerLTStd-Light"/>
      <family val="0"/>
    </font>
    <font>
      <sz val="8"/>
      <color rgb="FF5F574F"/>
      <name val="Frutiger-Light"/>
      <family val="0"/>
    </font>
    <font>
      <b/>
      <sz val="8"/>
      <color rgb="FF5F574F"/>
      <name val="FrutigerLTStd-Light"/>
      <family val="0"/>
    </font>
    <font>
      <i/>
      <sz val="8"/>
      <color rgb="FF5F574F"/>
      <name val="FrutigerLTStd-Light"/>
      <family val="0"/>
    </font>
    <font>
      <b/>
      <sz val="10"/>
      <color rgb="FF5F574F"/>
      <name val="FrutigerLTStd-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6D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CB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thin"/>
      <top style="thin"/>
      <bottom style="thin"/>
    </border>
    <border>
      <left/>
      <right/>
      <top style="thin">
        <color rgb="FF858585"/>
      </top>
      <bottom style="thin">
        <color rgb="FF85858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42" applyFont="1" applyBorder="1" applyAlignment="1">
      <alignment horizontal="left"/>
      <protection/>
    </xf>
    <xf numFmtId="0" fontId="3" fillId="0" borderId="0" xfId="42" applyFont="1" applyBorder="1" applyAlignment="1">
      <alignment horizontal="left"/>
      <protection/>
    </xf>
    <xf numFmtId="172" fontId="3" fillId="0" borderId="0" xfId="42" applyNumberFormat="1" applyFont="1" applyBorder="1" applyAlignment="1">
      <alignment horizontal="left"/>
      <protection/>
    </xf>
    <xf numFmtId="173" fontId="3" fillId="0" borderId="0" xfId="42" applyNumberFormat="1" applyFont="1" applyBorder="1" applyAlignment="1">
      <alignment horizontal="left"/>
      <protection/>
    </xf>
    <xf numFmtId="0" fontId="5" fillId="0" borderId="0" xfId="42" applyFont="1" applyBorder="1" applyAlignment="1">
      <alignment horizontal="right" wrapText="1"/>
      <protection/>
    </xf>
    <xf numFmtId="174" fontId="6" fillId="0" borderId="0" xfId="42" applyNumberFormat="1" applyFont="1" applyBorder="1" applyAlignment="1">
      <alignment horizontal="right"/>
      <protection/>
    </xf>
    <xf numFmtId="174" fontId="6" fillId="33" borderId="0" xfId="42" applyNumberFormat="1" applyFont="1" applyFill="1" applyBorder="1" applyAlignment="1">
      <alignment horizontal="right"/>
      <protection/>
    </xf>
    <xf numFmtId="0" fontId="6" fillId="0" borderId="0" xfId="42" applyFont="1" applyBorder="1" applyAlignment="1">
      <alignment horizontal="right"/>
      <protection/>
    </xf>
    <xf numFmtId="174" fontId="5" fillId="0" borderId="0" xfId="42" applyNumberFormat="1" applyFont="1" applyBorder="1" applyAlignment="1">
      <alignment horizontal="right"/>
      <protection/>
    </xf>
    <xf numFmtId="0" fontId="6" fillId="33" borderId="0" xfId="42" applyFont="1" applyFill="1" applyBorder="1" applyAlignment="1">
      <alignment horizontal="right"/>
      <protection/>
    </xf>
    <xf numFmtId="174" fontId="5" fillId="33" borderId="0" xfId="42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68" fillId="34" borderId="0" xfId="0" applyFont="1" applyFill="1" applyAlignment="1">
      <alignment horizontal="right" vertical="top" wrapText="1"/>
    </xf>
    <xf numFmtId="0" fontId="68" fillId="34" borderId="10" xfId="0" applyFont="1" applyFill="1" applyBorder="1" applyAlignment="1">
      <alignment horizontal="right" vertical="top" wrapText="1"/>
    </xf>
    <xf numFmtId="0" fontId="69" fillId="34" borderId="0" xfId="0" applyFont="1" applyFill="1" applyAlignment="1">
      <alignment horizontal="left" vertical="center" wrapText="1"/>
    </xf>
    <xf numFmtId="0" fontId="5" fillId="0" borderId="0" xfId="42" applyFont="1" applyBorder="1">
      <alignment/>
      <protection/>
    </xf>
    <xf numFmtId="0" fontId="6" fillId="33" borderId="0" xfId="42" applyFont="1" applyFill="1" applyBorder="1">
      <alignment/>
      <protection/>
    </xf>
    <xf numFmtId="0" fontId="6" fillId="0" borderId="0" xfId="42" applyFont="1" applyBorder="1">
      <alignment/>
      <protection/>
    </xf>
    <xf numFmtId="0" fontId="5" fillId="33" borderId="0" xfId="42" applyFont="1" applyFill="1" applyBorder="1">
      <alignment/>
      <protection/>
    </xf>
    <xf numFmtId="173" fontId="6" fillId="0" borderId="0" xfId="42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7" fontId="0" fillId="0" borderId="0" xfId="59" applyNumberFormat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1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68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/>
    </xf>
    <xf numFmtId="176" fontId="68" fillId="34" borderId="10" xfId="0" applyNumberFormat="1" applyFont="1" applyFill="1" applyBorder="1" applyAlignment="1">
      <alignment horizontal="right" vertical="top"/>
    </xf>
    <xf numFmtId="0" fontId="72" fillId="34" borderId="10" xfId="0" applyFont="1" applyFill="1" applyBorder="1" applyAlignment="1">
      <alignment horizontal="left" vertical="top" wrapText="1"/>
    </xf>
    <xf numFmtId="0" fontId="73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68" fillId="34" borderId="0" xfId="0" applyFont="1" applyFill="1" applyAlignment="1">
      <alignment horizontal="right" vertical="top" wrapText="1"/>
    </xf>
    <xf numFmtId="0" fontId="0" fillId="34" borderId="0" xfId="0" applyFill="1" applyAlignment="1">
      <alignment/>
    </xf>
    <xf numFmtId="173" fontId="6" fillId="33" borderId="0" xfId="42" applyNumberFormat="1" applyFont="1" applyFill="1" applyBorder="1" applyAlignment="1">
      <alignment horizontal="right"/>
      <protection/>
    </xf>
    <xf numFmtId="173" fontId="5" fillId="0" borderId="0" xfId="42" applyNumberFormat="1" applyFont="1" applyBorder="1" applyAlignment="1">
      <alignment horizontal="right"/>
      <protection/>
    </xf>
    <xf numFmtId="173" fontId="5" fillId="33" borderId="0" xfId="42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177" fontId="3" fillId="0" borderId="0" xfId="59" applyNumberFormat="1" applyFont="1">
      <alignment/>
      <protection/>
    </xf>
    <xf numFmtId="0" fontId="74" fillId="0" borderId="11" xfId="0" applyFont="1" applyBorder="1" applyAlignment="1">
      <alignment/>
    </xf>
    <xf numFmtId="9" fontId="3" fillId="0" borderId="0" xfId="59" applyNumberFormat="1" applyFont="1">
      <alignment/>
      <protection/>
    </xf>
    <xf numFmtId="177" fontId="3" fillId="0" borderId="0" xfId="59" applyNumberFormat="1" applyFont="1" applyFill="1">
      <alignment/>
      <protection/>
    </xf>
    <xf numFmtId="0" fontId="0" fillId="34" borderId="0" xfId="0" applyFill="1" applyAlignment="1">
      <alignment/>
    </xf>
    <xf numFmtId="0" fontId="68" fillId="34" borderId="12" xfId="0" applyFont="1" applyFill="1" applyBorder="1" applyAlignment="1">
      <alignment horizontal="right" vertical="top" wrapText="1"/>
    </xf>
    <xf numFmtId="0" fontId="0" fillId="35" borderId="13" xfId="0" applyFill="1" applyBorder="1" applyAlignment="1">
      <alignment/>
    </xf>
    <xf numFmtId="176" fontId="68" fillId="34" borderId="13" xfId="0" applyNumberFormat="1" applyFont="1" applyFill="1" applyBorder="1" applyAlignment="1">
      <alignment horizontal="right" vertical="top"/>
    </xf>
    <xf numFmtId="0" fontId="68" fillId="34" borderId="13" xfId="0" applyFont="1" applyFill="1" applyBorder="1" applyAlignment="1">
      <alignment horizontal="right" vertical="top" wrapText="1"/>
    </xf>
    <xf numFmtId="0" fontId="0" fillId="34" borderId="13" xfId="0" applyFill="1" applyBorder="1" applyAlignment="1">
      <alignment/>
    </xf>
    <xf numFmtId="176" fontId="73" fillId="34" borderId="13" xfId="0" applyNumberFormat="1" applyFon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0" fontId="72" fillId="34" borderId="1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/>
    </xf>
    <xf numFmtId="0" fontId="12" fillId="0" borderId="0" xfId="0" applyFont="1" applyAlignment="1">
      <alignment/>
    </xf>
    <xf numFmtId="177" fontId="7" fillId="0" borderId="0" xfId="59" applyNumberFormat="1" applyFont="1">
      <alignment/>
      <protection/>
    </xf>
    <xf numFmtId="9" fontId="0" fillId="0" borderId="0" xfId="59" applyNumberFormat="1">
      <alignment/>
      <protection/>
    </xf>
    <xf numFmtId="0" fontId="15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4" fillId="36" borderId="0" xfId="42" applyFont="1" applyFill="1" applyBorder="1">
      <alignment/>
      <protection/>
    </xf>
    <xf numFmtId="0" fontId="1" fillId="0" borderId="0" xfId="42" applyFont="1" applyBorder="1">
      <alignment/>
      <protection/>
    </xf>
    <xf numFmtId="0" fontId="3" fillId="0" borderId="0" xfId="42" applyFont="1" applyBorder="1" applyAlignment="1">
      <alignment horizontal="left"/>
      <protection/>
    </xf>
    <xf numFmtId="0" fontId="0" fillId="27" borderId="0" xfId="0" applyFill="1" applyAlignment="1">
      <alignment/>
    </xf>
    <xf numFmtId="0" fontId="0" fillId="27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69" fillId="34" borderId="0" xfId="0" applyFont="1" applyFill="1" applyAlignment="1">
      <alignment horizontal="left" vertical="center" wrapText="1"/>
    </xf>
    <xf numFmtId="0" fontId="76" fillId="37" borderId="15" xfId="0" applyFont="1" applyFill="1" applyBorder="1" applyAlignment="1">
      <alignment horizontal="left" vertical="top"/>
    </xf>
    <xf numFmtId="0" fontId="0" fillId="34" borderId="15" xfId="0" applyFill="1" applyBorder="1" applyAlignment="1">
      <alignment/>
    </xf>
    <xf numFmtId="0" fontId="77" fillId="27" borderId="0" xfId="0" applyFont="1" applyFill="1" applyAlignment="1">
      <alignment horizontal="left" vertical="top" wrapText="1"/>
    </xf>
    <xf numFmtId="0" fontId="72" fillId="34" borderId="10" xfId="0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left" vertical="top" wrapText="1"/>
    </xf>
    <xf numFmtId="0" fontId="73" fillId="34" borderId="10" xfId="0" applyFont="1" applyFill="1" applyBorder="1" applyAlignment="1">
      <alignment horizontal="left" vertical="top" wrapText="1"/>
    </xf>
    <xf numFmtId="0" fontId="72" fillId="27" borderId="0" xfId="0" applyFont="1" applyFill="1" applyAlignment="1">
      <alignment horizontal="right" vertical="top" wrapText="1"/>
    </xf>
    <xf numFmtId="0" fontId="72" fillId="27" borderId="10" xfId="0" applyFont="1" applyFill="1" applyBorder="1" applyAlignment="1">
      <alignment horizontal="right" vertical="top" wrapText="1"/>
    </xf>
    <xf numFmtId="0" fontId="68" fillId="34" borderId="0" xfId="0" applyFont="1" applyFill="1" applyAlignment="1">
      <alignment horizontal="right" vertical="top" wrapText="1"/>
    </xf>
    <xf numFmtId="0" fontId="68" fillId="34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/>
    </xf>
    <xf numFmtId="176" fontId="68" fillId="34" borderId="10" xfId="0" applyNumberFormat="1" applyFont="1" applyFill="1" applyBorder="1" applyAlignment="1">
      <alignment horizontal="right" vertical="top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81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E5F1"/>
      <rgbColor rgb="006495ED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2975"/>
          <c:w val="0.966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TompsArregl!$A$143</c:f>
              <c:strCache>
                <c:ptCount val="1"/>
                <c:pt idx="0">
                  <c:v>Beneficio / Ventas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TompsArregl!$B$138:$T$138</c:f>
              <c:numCache/>
            </c:numRef>
          </c:cat>
          <c:val>
            <c:numRef>
              <c:f>TompsArregl!$B$143:$T$143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0445"/>
          <c:w val="0.257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150</xdr:row>
      <xdr:rowOff>123825</xdr:rowOff>
    </xdr:from>
    <xdr:to>
      <xdr:col>12</xdr:col>
      <xdr:colOff>276225</xdr:colOff>
      <xdr:row>163</xdr:row>
      <xdr:rowOff>28575</xdr:rowOff>
    </xdr:to>
    <xdr:graphicFrame>
      <xdr:nvGraphicFramePr>
        <xdr:cNvPr id="1" name="Chart 1"/>
        <xdr:cNvGraphicFramePr/>
      </xdr:nvGraphicFramePr>
      <xdr:xfrm>
        <a:off x="2057400" y="24460200"/>
        <a:ext cx="4572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3"/>
  <sheetViews>
    <sheetView showGridLines="0" zoomScalePageLayoutView="0" workbookViewId="0" topLeftCell="A1">
      <pane xSplit="14235" ySplit="4350" topLeftCell="A205" activePane="bottomLeft" state="split"/>
      <selection pane="topLeft" activeCell="L1" sqref="A1:IV16384"/>
      <selection pane="topRight" activeCell="B2" sqref="B1:B16384"/>
      <selection pane="bottomLeft" activeCell="A136" sqref="A136:C213"/>
      <selection pane="bottomRight" activeCell="C183" sqref="C183"/>
    </sheetView>
  </sheetViews>
  <sheetFormatPr defaultColWidth="9.140625" defaultRowHeight="12.75"/>
  <cols>
    <col min="1" max="1" width="16.00390625" style="0" customWidth="1"/>
    <col min="2" max="20" width="9.57421875" style="0" customWidth="1"/>
  </cols>
  <sheetData>
    <row r="1" spans="1:5" ht="18" customHeight="1">
      <c r="A1" s="75" t="s">
        <v>0</v>
      </c>
      <c r="B1" s="75"/>
      <c r="C1" s="75"/>
      <c r="D1" s="75"/>
      <c r="E1" s="75"/>
    </row>
    <row r="3" spans="1:10" ht="12.75">
      <c r="A3" s="1" t="s">
        <v>570</v>
      </c>
      <c r="B3" s="1" t="s">
        <v>1</v>
      </c>
      <c r="C3" s="2" t="s">
        <v>2</v>
      </c>
      <c r="D3" s="1" t="s">
        <v>3</v>
      </c>
      <c r="E3" s="76" t="s">
        <v>4</v>
      </c>
      <c r="F3" s="76"/>
      <c r="G3" s="1" t="s">
        <v>5</v>
      </c>
      <c r="H3" s="3">
        <v>60.93</v>
      </c>
      <c r="I3" s="1" t="s">
        <v>6</v>
      </c>
      <c r="J3" s="4">
        <v>1000000</v>
      </c>
    </row>
    <row r="4" spans="1:8" ht="12.75">
      <c r="A4" s="1" t="s">
        <v>571</v>
      </c>
      <c r="B4" s="1" t="s">
        <v>7</v>
      </c>
      <c r="C4" s="2" t="s">
        <v>8</v>
      </c>
      <c r="D4" s="1" t="s">
        <v>9</v>
      </c>
      <c r="E4" s="76" t="s">
        <v>10</v>
      </c>
      <c r="F4" s="76"/>
      <c r="G4" s="1" t="s">
        <v>11</v>
      </c>
      <c r="H4" s="3">
        <v>83.467</v>
      </c>
    </row>
    <row r="6" spans="1:20" ht="12.75">
      <c r="A6" s="74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2:20" ht="33.75"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 t="s">
        <v>29</v>
      </c>
      <c r="S7" s="5" t="s">
        <v>30</v>
      </c>
      <c r="T7" s="5" t="s">
        <v>31</v>
      </c>
    </row>
    <row r="8" spans="1:20" ht="12.75">
      <c r="A8" s="74" t="s">
        <v>32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2.75">
      <c r="A9" s="17" t="s">
        <v>33</v>
      </c>
      <c r="B9" s="7">
        <v>2741.058</v>
      </c>
      <c r="C9" s="7">
        <v>3717.999</v>
      </c>
      <c r="D9" s="7">
        <v>3288.856</v>
      </c>
      <c r="E9" s="7">
        <v>4752.021</v>
      </c>
      <c r="F9" s="7">
        <v>3896.751</v>
      </c>
      <c r="G9" s="7">
        <v>2028.395</v>
      </c>
      <c r="H9" s="7">
        <v>1995.451</v>
      </c>
      <c r="I9" s="7">
        <v>2294.336</v>
      </c>
      <c r="J9" s="7">
        <v>1509.711</v>
      </c>
      <c r="K9" s="7">
        <v>815.1</v>
      </c>
      <c r="L9" s="7">
        <v>563.246</v>
      </c>
      <c r="M9" s="7">
        <v>426.271</v>
      </c>
      <c r="N9" s="7">
        <v>377.187</v>
      </c>
      <c r="O9" s="7">
        <v>321.399</v>
      </c>
      <c r="P9" s="7">
        <v>293.162</v>
      </c>
      <c r="Q9" s="7">
        <v>302.40525044173995</v>
      </c>
      <c r="R9" s="7">
        <v>256.44585481952</v>
      </c>
      <c r="S9" s="7">
        <v>110.93481422716</v>
      </c>
      <c r="T9" s="7">
        <v>103.33201110670001</v>
      </c>
    </row>
    <row r="10" spans="1:20" ht="12.75">
      <c r="A10" s="18" t="s">
        <v>34</v>
      </c>
      <c r="B10" s="6">
        <v>1810.813</v>
      </c>
      <c r="C10" s="6">
        <v>2951.683</v>
      </c>
      <c r="D10" s="6">
        <v>2413.184</v>
      </c>
      <c r="E10" s="6">
        <v>3738.117</v>
      </c>
      <c r="F10" s="6">
        <v>2983.155</v>
      </c>
      <c r="G10" s="6">
        <v>1546.431</v>
      </c>
      <c r="H10" s="6">
        <v>1333.748</v>
      </c>
      <c r="I10" s="6">
        <v>1697.889</v>
      </c>
      <c r="J10" s="6">
        <v>1027.972</v>
      </c>
      <c r="K10" s="6">
        <v>435.366</v>
      </c>
      <c r="L10" s="6">
        <v>252.145</v>
      </c>
      <c r="M10" s="6">
        <v>264.471</v>
      </c>
      <c r="N10" s="6">
        <v>191.702</v>
      </c>
      <c r="O10" s="6">
        <v>115.742</v>
      </c>
      <c r="P10" s="6">
        <v>169.149</v>
      </c>
      <c r="Q10" s="6">
        <v>205.53411945717002</v>
      </c>
      <c r="R10" s="6">
        <v>155.89051963507</v>
      </c>
      <c r="S10" s="6">
        <v>53.742502374</v>
      </c>
      <c r="T10" s="6">
        <v>32.01591480052</v>
      </c>
    </row>
    <row r="11" spans="1:20" ht="12.75">
      <c r="A11" s="17" t="s">
        <v>35</v>
      </c>
      <c r="B11" s="7">
        <v>930.245</v>
      </c>
      <c r="C11" s="7">
        <v>766.316</v>
      </c>
      <c r="D11" s="7">
        <v>875.672</v>
      </c>
      <c r="E11" s="7">
        <v>1013.904</v>
      </c>
      <c r="F11" s="7">
        <v>913.596</v>
      </c>
      <c r="G11" s="7">
        <v>481.964</v>
      </c>
      <c r="H11" s="7">
        <v>661.703</v>
      </c>
      <c r="I11" s="7">
        <v>596.447</v>
      </c>
      <c r="J11" s="7">
        <v>481.739</v>
      </c>
      <c r="K11" s="7">
        <v>379.734</v>
      </c>
      <c r="L11" s="7">
        <v>311.101</v>
      </c>
      <c r="M11" s="7">
        <v>161.8</v>
      </c>
      <c r="N11" s="7">
        <v>185.485</v>
      </c>
      <c r="O11" s="7">
        <v>205.657</v>
      </c>
      <c r="P11" s="7">
        <v>124.013</v>
      </c>
      <c r="Q11" s="7">
        <v>96.87113098457999</v>
      </c>
      <c r="R11" s="7">
        <v>100.55533518445</v>
      </c>
      <c r="S11" s="7">
        <v>57.19231185316</v>
      </c>
      <c r="T11" s="7">
        <v>71.31609630618</v>
      </c>
    </row>
    <row r="12" spans="1:20" ht="12.75">
      <c r="A12" s="18" t="s">
        <v>36</v>
      </c>
      <c r="B12" s="6">
        <v>2275.224</v>
      </c>
      <c r="C12" s="6">
        <v>2029.485</v>
      </c>
      <c r="D12" s="6">
        <v>2295.653</v>
      </c>
      <c r="E12" s="6">
        <v>1806.293</v>
      </c>
      <c r="F12" s="6">
        <v>2141.443</v>
      </c>
      <c r="G12" s="6">
        <v>2002.169</v>
      </c>
      <c r="H12" s="6">
        <v>1343.305</v>
      </c>
      <c r="I12" s="6">
        <v>1420.86</v>
      </c>
      <c r="J12" s="6">
        <v>982.053</v>
      </c>
      <c r="K12" s="6">
        <v>525.595</v>
      </c>
      <c r="L12" s="6">
        <v>424.664</v>
      </c>
      <c r="M12" s="6">
        <v>475.288</v>
      </c>
      <c r="N12" s="6">
        <v>506.86</v>
      </c>
      <c r="O12" s="6">
        <v>506.945</v>
      </c>
      <c r="P12" s="6">
        <v>479.529</v>
      </c>
      <c r="Q12" s="6">
        <v>287.72252473164997</v>
      </c>
      <c r="R12" s="6">
        <v>258.87995384226997</v>
      </c>
      <c r="S12" s="6">
        <v>249.93088360800002</v>
      </c>
      <c r="T12" s="6">
        <v>230.54824324162</v>
      </c>
    </row>
    <row r="13" spans="1:20" ht="12.75">
      <c r="A13" s="17" t="s">
        <v>37</v>
      </c>
      <c r="B13" s="7">
        <v>294.789</v>
      </c>
      <c r="C13" s="7">
        <v>330.981</v>
      </c>
      <c r="D13" s="7">
        <v>426.826</v>
      </c>
      <c r="E13" s="7">
        <v>384.894</v>
      </c>
      <c r="F13" s="7">
        <v>385.016</v>
      </c>
      <c r="G13" s="7">
        <v>345.589</v>
      </c>
      <c r="H13" s="7">
        <v>316.093</v>
      </c>
      <c r="I13" s="7">
        <v>242.451</v>
      </c>
      <c r="J13" s="7">
        <v>150.737</v>
      </c>
      <c r="K13" s="7">
        <v>137.806</v>
      </c>
      <c r="L13" s="7">
        <v>128.195</v>
      </c>
      <c r="M13" s="7">
        <v>202.125</v>
      </c>
      <c r="N13" s="7">
        <v>225.973</v>
      </c>
      <c r="O13" s="7">
        <v>246.457</v>
      </c>
      <c r="P13" s="7">
        <v>221.767</v>
      </c>
      <c r="Q13" s="7">
        <v>154.43006022141</v>
      </c>
      <c r="R13" s="7">
        <v>111.55986681572001</v>
      </c>
      <c r="S13" s="7">
        <v>104.54004543651999</v>
      </c>
      <c r="T13" s="7">
        <v>83.79911771423001</v>
      </c>
    </row>
    <row r="14" spans="1:20" ht="12.75">
      <c r="A14" s="18" t="s">
        <v>38</v>
      </c>
      <c r="B14" s="6">
        <v>116.714</v>
      </c>
      <c r="C14" s="6">
        <v>112.657</v>
      </c>
      <c r="D14" s="6">
        <v>147.499</v>
      </c>
      <c r="E14" s="6">
        <v>138.534</v>
      </c>
      <c r="F14" s="6">
        <v>154.744</v>
      </c>
      <c r="G14" s="6">
        <v>94.166</v>
      </c>
      <c r="H14" s="6">
        <v>80.617</v>
      </c>
      <c r="I14" s="6">
        <v>64.187</v>
      </c>
      <c r="J14" s="6">
        <v>52.046</v>
      </c>
      <c r="K14" s="6">
        <v>40.117</v>
      </c>
      <c r="L14" s="6">
        <v>29.685</v>
      </c>
      <c r="M14" s="6">
        <v>42.798</v>
      </c>
      <c r="N14" s="6">
        <v>48.758</v>
      </c>
      <c r="O14" s="6">
        <v>33.415</v>
      </c>
      <c r="P14" s="6">
        <v>21.408</v>
      </c>
      <c r="Q14" s="6">
        <v>17.6577356268</v>
      </c>
      <c r="R14" s="6">
        <v>11.76781700383</v>
      </c>
      <c r="S14" s="6">
        <v>10.000841416950001</v>
      </c>
      <c r="T14" s="6">
        <v>7.284266705129999</v>
      </c>
    </row>
    <row r="15" spans="1:20" ht="12.75">
      <c r="A15" s="17" t="s">
        <v>39</v>
      </c>
      <c r="B15" s="7">
        <v>41.847</v>
      </c>
      <c r="C15" s="7">
        <v>59.748</v>
      </c>
      <c r="D15" s="7">
        <v>54.796</v>
      </c>
      <c r="E15" s="7">
        <v>75.761</v>
      </c>
      <c r="F15" s="7">
        <v>51.709</v>
      </c>
      <c r="G15" s="7">
        <v>67.755</v>
      </c>
      <c r="H15" s="7">
        <v>53.513</v>
      </c>
      <c r="I15" s="7">
        <v>44.435</v>
      </c>
      <c r="J15" s="7">
        <v>43.179</v>
      </c>
      <c r="K15" s="7">
        <v>47.445</v>
      </c>
      <c r="L15" s="7">
        <v>51.202</v>
      </c>
      <c r="M15" s="7">
        <v>119.372</v>
      </c>
      <c r="N15" s="7">
        <v>133.573</v>
      </c>
      <c r="O15" s="7">
        <v>148.569</v>
      </c>
      <c r="P15" s="7">
        <v>152.663</v>
      </c>
      <c r="Q15" s="7">
        <v>118.35130359525</v>
      </c>
      <c r="R15" s="7">
        <v>86.95443126225001</v>
      </c>
      <c r="S15" s="7">
        <v>75.85974781532</v>
      </c>
      <c r="T15" s="7">
        <v>68.15477263711999</v>
      </c>
    </row>
    <row r="16" spans="1:20" ht="12.75">
      <c r="A16" s="18" t="s">
        <v>40</v>
      </c>
      <c r="B16" s="6">
        <v>82.093</v>
      </c>
      <c r="C16" s="6">
        <v>80.399</v>
      </c>
      <c r="D16" s="6">
        <v>142.894</v>
      </c>
      <c r="E16" s="6">
        <v>107.725</v>
      </c>
      <c r="F16" s="6">
        <v>102.062</v>
      </c>
      <c r="G16" s="6">
        <v>112.134</v>
      </c>
      <c r="H16" s="6">
        <v>126.495</v>
      </c>
      <c r="I16" s="6">
        <v>112.312</v>
      </c>
      <c r="J16" s="6">
        <v>45.237</v>
      </c>
      <c r="K16" s="6">
        <v>41.636</v>
      </c>
      <c r="L16" s="6">
        <v>38.516</v>
      </c>
      <c r="M16" s="6">
        <v>34.849</v>
      </c>
      <c r="N16" s="6">
        <v>36.113</v>
      </c>
      <c r="O16" s="6">
        <v>43.29</v>
      </c>
      <c r="P16" s="6">
        <v>39.258</v>
      </c>
      <c r="Q16" s="6">
        <v>10.896349452479999</v>
      </c>
      <c r="R16" s="6">
        <v>3.17334391115</v>
      </c>
      <c r="S16" s="6">
        <v>11.46731095164</v>
      </c>
      <c r="T16" s="6">
        <v>3.63612323152</v>
      </c>
    </row>
    <row r="17" spans="1:20" ht="12.75">
      <c r="A17" s="17" t="s">
        <v>41</v>
      </c>
      <c r="B17" s="7">
        <v>54.135</v>
      </c>
      <c r="C17" s="7">
        <v>78.177</v>
      </c>
      <c r="D17" s="7">
        <v>81.637</v>
      </c>
      <c r="E17" s="7">
        <v>62.874</v>
      </c>
      <c r="F17" s="7">
        <v>76.501</v>
      </c>
      <c r="G17" s="7">
        <v>71.534</v>
      </c>
      <c r="H17" s="7">
        <v>55.468</v>
      </c>
      <c r="I17" s="7">
        <v>21.517</v>
      </c>
      <c r="J17" s="7">
        <v>10.275</v>
      </c>
      <c r="K17" s="7">
        <v>8.608</v>
      </c>
      <c r="L17" s="7">
        <v>8.792</v>
      </c>
      <c r="M17" s="7">
        <v>5.106</v>
      </c>
      <c r="N17" s="7">
        <v>7.529</v>
      </c>
      <c r="O17" s="7">
        <v>21.183</v>
      </c>
      <c r="P17" s="7">
        <v>8.438</v>
      </c>
      <c r="Q17" s="7">
        <v>7.5246715468800005</v>
      </c>
      <c r="R17" s="7">
        <v>9.664274638490001</v>
      </c>
      <c r="S17" s="7">
        <v>7.21214525261</v>
      </c>
      <c r="T17" s="7">
        <v>4.72395514046</v>
      </c>
    </row>
    <row r="18" spans="1:20" ht="12.75">
      <c r="A18" s="18" t="s">
        <v>42</v>
      </c>
      <c r="B18" s="8" t="s">
        <v>43</v>
      </c>
      <c r="C18" s="8" t="s">
        <v>43</v>
      </c>
      <c r="D18" s="8" t="s">
        <v>43</v>
      </c>
      <c r="E18" s="8" t="s">
        <v>43</v>
      </c>
      <c r="F18" s="8" t="s">
        <v>43</v>
      </c>
      <c r="G18" s="8" t="s">
        <v>43</v>
      </c>
      <c r="H18" s="8" t="s">
        <v>43</v>
      </c>
      <c r="I18" s="8" t="s">
        <v>43</v>
      </c>
      <c r="J18" s="8" t="s">
        <v>43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43</v>
      </c>
      <c r="Q18" s="8" t="s">
        <v>43</v>
      </c>
      <c r="R18" s="8" t="s">
        <v>43</v>
      </c>
      <c r="S18" s="8" t="s">
        <v>43</v>
      </c>
      <c r="T18" s="8" t="s">
        <v>43</v>
      </c>
    </row>
    <row r="19" spans="1:20" ht="12.75">
      <c r="A19" s="17" t="s">
        <v>44</v>
      </c>
      <c r="B19" s="7">
        <v>8390.115</v>
      </c>
      <c r="C19" s="7">
        <v>166.403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5.317</v>
      </c>
      <c r="N19" s="7">
        <v>7.648</v>
      </c>
      <c r="O19" s="7">
        <v>5.478</v>
      </c>
      <c r="P19" s="7">
        <v>3.209</v>
      </c>
      <c r="Q19" s="7">
        <v>2.04945127595</v>
      </c>
      <c r="R19" s="7">
        <v>2.5723318067600003</v>
      </c>
      <c r="S19" s="7">
        <v>2.84879737478</v>
      </c>
      <c r="T19" s="7">
        <v>1.4063683242599998</v>
      </c>
    </row>
    <row r="20" spans="1:20" ht="12.75">
      <c r="A20" s="16" t="s">
        <v>45</v>
      </c>
      <c r="B20" s="9">
        <v>13701.186</v>
      </c>
      <c r="C20" s="9">
        <v>6244.868</v>
      </c>
      <c r="D20" s="9">
        <v>6011.335</v>
      </c>
      <c r="E20" s="9">
        <v>6943.208</v>
      </c>
      <c r="F20" s="9">
        <v>6423.21</v>
      </c>
      <c r="G20" s="9">
        <v>4376.153</v>
      </c>
      <c r="H20" s="9">
        <v>3654.849</v>
      </c>
      <c r="I20" s="9">
        <v>3957.647</v>
      </c>
      <c r="J20" s="9">
        <v>2642.501</v>
      </c>
      <c r="K20" s="9">
        <v>1478.501</v>
      </c>
      <c r="L20" s="9">
        <v>1116.105</v>
      </c>
      <c r="M20" s="9">
        <v>1109.001</v>
      </c>
      <c r="N20" s="9">
        <v>1117.668</v>
      </c>
      <c r="O20" s="9">
        <v>1080.279</v>
      </c>
      <c r="P20" s="9">
        <v>997.667</v>
      </c>
      <c r="Q20" s="9">
        <v>746.60728667075</v>
      </c>
      <c r="R20" s="9">
        <v>629.45800728427</v>
      </c>
      <c r="S20" s="9">
        <v>468.25454064645</v>
      </c>
      <c r="T20" s="9">
        <v>419.08574038681</v>
      </c>
    </row>
    <row r="21" spans="1:20" ht="12.75">
      <c r="A21" s="17" t="s">
        <v>46</v>
      </c>
      <c r="B21" s="7">
        <v>601.875</v>
      </c>
      <c r="C21" s="7">
        <v>570.321</v>
      </c>
      <c r="D21" s="7">
        <v>289.843</v>
      </c>
      <c r="E21" s="7">
        <v>178.186</v>
      </c>
      <c r="F21" s="7">
        <v>188.938</v>
      </c>
      <c r="G21" s="7">
        <v>96.417</v>
      </c>
      <c r="H21" s="10" t="s">
        <v>43</v>
      </c>
      <c r="I21" s="7">
        <v>118.791</v>
      </c>
      <c r="J21" s="7">
        <v>45.481</v>
      </c>
      <c r="K21" s="7">
        <v>53.514</v>
      </c>
      <c r="L21" s="7">
        <v>26.951</v>
      </c>
      <c r="M21" s="7">
        <v>74.447</v>
      </c>
      <c r="N21" s="7">
        <v>78.594</v>
      </c>
      <c r="O21" s="7">
        <v>9.03</v>
      </c>
      <c r="P21" s="7">
        <v>4.839</v>
      </c>
      <c r="Q21" s="7">
        <v>1.3462671138200002</v>
      </c>
      <c r="R21" s="7">
        <v>0.2884858101</v>
      </c>
      <c r="S21" s="7">
        <v>1.7249047395800001</v>
      </c>
      <c r="T21" s="7">
        <v>0</v>
      </c>
    </row>
    <row r="22" spans="1:20" ht="12.75">
      <c r="A22" s="18" t="s">
        <v>47</v>
      </c>
      <c r="B22" s="6">
        <v>311.261</v>
      </c>
      <c r="C22" s="6">
        <v>835.682</v>
      </c>
      <c r="D22" s="6">
        <v>920.14</v>
      </c>
      <c r="E22" s="6">
        <v>51.27</v>
      </c>
      <c r="F22" s="6">
        <v>48.585</v>
      </c>
      <c r="G22" s="6">
        <v>81.592</v>
      </c>
      <c r="H22" s="6">
        <v>50.043</v>
      </c>
      <c r="I22" s="6">
        <v>50.145</v>
      </c>
      <c r="J22" s="6">
        <v>52.602</v>
      </c>
      <c r="K22" s="6">
        <v>50.036</v>
      </c>
      <c r="L22" s="6">
        <v>38.211</v>
      </c>
      <c r="M22" s="6">
        <v>23.952</v>
      </c>
      <c r="N22" s="6">
        <v>22</v>
      </c>
      <c r="O22" s="6">
        <v>15.422</v>
      </c>
      <c r="P22" s="6">
        <v>11.756</v>
      </c>
      <c r="Q22" s="6">
        <v>9.832558027720001</v>
      </c>
      <c r="R22" s="6">
        <v>5.0845624030900005</v>
      </c>
      <c r="S22" s="6">
        <v>9.16543459185</v>
      </c>
      <c r="T22" s="6">
        <v>5.63148341808</v>
      </c>
    </row>
    <row r="23" spans="1:20" ht="12.75">
      <c r="A23" s="17" t="s">
        <v>48</v>
      </c>
      <c r="B23" s="7">
        <v>84.612</v>
      </c>
      <c r="C23" s="7">
        <v>190.909</v>
      </c>
      <c r="D23" s="7">
        <v>189.94</v>
      </c>
      <c r="E23" s="7">
        <v>233.211</v>
      </c>
      <c r="F23" s="7">
        <v>248.832</v>
      </c>
      <c r="G23" s="7">
        <v>165.253</v>
      </c>
      <c r="H23" s="7">
        <v>306.362</v>
      </c>
      <c r="I23" s="7">
        <v>57.083</v>
      </c>
      <c r="J23" s="7">
        <v>47.087</v>
      </c>
      <c r="K23" s="7">
        <v>30.685</v>
      </c>
      <c r="L23" s="7">
        <v>30.239</v>
      </c>
      <c r="M23" s="7">
        <v>30.946</v>
      </c>
      <c r="N23" s="7">
        <v>33.276</v>
      </c>
      <c r="O23" s="7">
        <v>13.442</v>
      </c>
      <c r="P23" s="7">
        <v>40.701</v>
      </c>
      <c r="Q23" s="7">
        <v>43.381053694420004</v>
      </c>
      <c r="R23" s="7">
        <v>20.16996622312</v>
      </c>
      <c r="S23" s="7">
        <v>20.71087711707</v>
      </c>
      <c r="T23" s="7">
        <v>26.91332203431</v>
      </c>
    </row>
    <row r="24" spans="1:20" ht="12.75">
      <c r="A24" s="18" t="s">
        <v>49</v>
      </c>
      <c r="B24" s="6">
        <v>2481.215</v>
      </c>
      <c r="C24" s="6">
        <v>2562.453</v>
      </c>
      <c r="D24" s="6">
        <v>3148.292</v>
      </c>
      <c r="E24" s="6">
        <v>3388.191</v>
      </c>
      <c r="F24" s="6">
        <v>4269.871</v>
      </c>
      <c r="G24" s="6">
        <v>3345.217</v>
      </c>
      <c r="H24" s="6">
        <v>2399.132</v>
      </c>
      <c r="I24" s="6">
        <v>1647.736</v>
      </c>
      <c r="J24" s="6">
        <v>1007.092</v>
      </c>
      <c r="K24" s="6">
        <v>816.955</v>
      </c>
      <c r="L24" s="6">
        <v>647.844</v>
      </c>
      <c r="M24" s="6">
        <v>697.068</v>
      </c>
      <c r="N24" s="6">
        <v>623.78</v>
      </c>
      <c r="O24" s="6">
        <v>612.178</v>
      </c>
      <c r="P24" s="6">
        <v>537.298</v>
      </c>
      <c r="Q24" s="6">
        <v>350.44414794514</v>
      </c>
      <c r="R24" s="6">
        <v>293.77471662279</v>
      </c>
      <c r="S24" s="6">
        <v>239.24488839205</v>
      </c>
      <c r="T24" s="6">
        <v>71.22594449052</v>
      </c>
    </row>
    <row r="25" spans="1:20" ht="12.75">
      <c r="A25" s="17" t="s">
        <v>50</v>
      </c>
      <c r="B25" s="7">
        <v>3676.555</v>
      </c>
      <c r="C25" s="7">
        <v>3615.722</v>
      </c>
      <c r="D25" s="7">
        <v>4394.989</v>
      </c>
      <c r="E25" s="7">
        <v>4580.388</v>
      </c>
      <c r="F25" s="7">
        <v>5420.903</v>
      </c>
      <c r="G25" s="7">
        <v>4285.262</v>
      </c>
      <c r="H25" s="7">
        <v>3046.005</v>
      </c>
      <c r="I25" s="7">
        <v>2256.602</v>
      </c>
      <c r="J25" s="7">
        <v>1431.974</v>
      </c>
      <c r="K25" s="7">
        <v>1180.063</v>
      </c>
      <c r="L25" s="7">
        <v>967.354</v>
      </c>
      <c r="M25" s="7">
        <v>975.607</v>
      </c>
      <c r="N25" s="7">
        <v>873.045</v>
      </c>
      <c r="O25" s="7">
        <v>846.731</v>
      </c>
      <c r="P25" s="7">
        <v>720.595</v>
      </c>
      <c r="Q25" s="7">
        <v>431.34638731624</v>
      </c>
      <c r="R25" s="7">
        <v>364.64005385068</v>
      </c>
      <c r="S25" s="7">
        <v>305.84303967882</v>
      </c>
      <c r="T25" s="7">
        <v>123.45990648252</v>
      </c>
    </row>
    <row r="26" spans="1:20" ht="12.75">
      <c r="A26" s="18" t="s">
        <v>51</v>
      </c>
      <c r="B26" s="8" t="s">
        <v>43</v>
      </c>
      <c r="C26" s="8" t="s">
        <v>43</v>
      </c>
      <c r="D26" s="8" t="s">
        <v>43</v>
      </c>
      <c r="E26" s="8" t="s">
        <v>43</v>
      </c>
      <c r="F26" s="8" t="s">
        <v>43</v>
      </c>
      <c r="G26" s="8" t="s">
        <v>43</v>
      </c>
      <c r="H26" s="8" t="s">
        <v>43</v>
      </c>
      <c r="I26" s="8" t="s">
        <v>43</v>
      </c>
      <c r="J26" s="8" t="s">
        <v>43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43</v>
      </c>
      <c r="Q26" s="8" t="s">
        <v>43</v>
      </c>
      <c r="R26" s="8" t="s">
        <v>43</v>
      </c>
      <c r="S26" s="8" t="s">
        <v>43</v>
      </c>
      <c r="T26" s="8" t="s">
        <v>43</v>
      </c>
    </row>
    <row r="27" spans="1:20" ht="12.75">
      <c r="A27" s="17" t="s">
        <v>52</v>
      </c>
      <c r="B27" s="7">
        <v>818.69</v>
      </c>
      <c r="C27" s="7">
        <v>778.726</v>
      </c>
      <c r="D27" s="7">
        <v>948.526</v>
      </c>
      <c r="E27" s="7">
        <v>527.574</v>
      </c>
      <c r="F27" s="7">
        <v>568.894</v>
      </c>
      <c r="G27" s="7">
        <v>391.832</v>
      </c>
      <c r="H27" s="7">
        <v>315.516</v>
      </c>
      <c r="I27" s="7">
        <v>323.931</v>
      </c>
      <c r="J27" s="7">
        <v>241.296</v>
      </c>
      <c r="K27" s="7">
        <v>188.997</v>
      </c>
      <c r="L27" s="7">
        <v>167.199</v>
      </c>
      <c r="M27" s="7">
        <v>103.967</v>
      </c>
      <c r="N27" s="7">
        <v>98.58</v>
      </c>
      <c r="O27" s="7">
        <v>179.289</v>
      </c>
      <c r="P27" s="7">
        <v>95.429</v>
      </c>
      <c r="Q27" s="7">
        <v>42.052816943729994</v>
      </c>
      <c r="R27" s="7">
        <v>41.3075619343</v>
      </c>
      <c r="S27" s="7">
        <v>42.89423388987</v>
      </c>
      <c r="T27" s="7">
        <v>46.31399276381</v>
      </c>
    </row>
    <row r="28" spans="1:20" ht="12.75">
      <c r="A28" s="18" t="s">
        <v>53</v>
      </c>
      <c r="B28" s="6">
        <v>81.832</v>
      </c>
      <c r="C28" s="6">
        <v>73.788</v>
      </c>
      <c r="D28" s="8" t="s">
        <v>43</v>
      </c>
      <c r="E28" s="8" t="s">
        <v>43</v>
      </c>
      <c r="F28" s="8" t="s">
        <v>43</v>
      </c>
      <c r="G28" s="8" t="s">
        <v>43</v>
      </c>
      <c r="H28" s="6">
        <v>242.33</v>
      </c>
      <c r="I28" s="6">
        <v>636.773</v>
      </c>
      <c r="J28" s="6">
        <v>268.471</v>
      </c>
      <c r="K28" s="6">
        <v>234.053</v>
      </c>
      <c r="L28" s="8" t="s">
        <v>43</v>
      </c>
      <c r="M28" s="6">
        <v>168.803</v>
      </c>
      <c r="N28" s="6">
        <v>39.397</v>
      </c>
      <c r="O28" s="8" t="s">
        <v>43</v>
      </c>
      <c r="P28" s="8" t="s">
        <v>43</v>
      </c>
      <c r="Q28" s="8" t="s">
        <v>43</v>
      </c>
      <c r="R28" s="8" t="s">
        <v>43</v>
      </c>
      <c r="S28" s="8" t="s">
        <v>43</v>
      </c>
      <c r="T28" s="8" t="s">
        <v>43</v>
      </c>
    </row>
    <row r="29" spans="1:20" ht="12.75">
      <c r="A29" s="17" t="s">
        <v>54</v>
      </c>
      <c r="B29" s="7">
        <v>2300.471</v>
      </c>
      <c r="C29" s="7">
        <v>2298.917</v>
      </c>
      <c r="D29" s="7">
        <v>2753.96</v>
      </c>
      <c r="E29" s="7">
        <v>1325.091</v>
      </c>
      <c r="F29" s="7">
        <v>1363.388</v>
      </c>
      <c r="G29" s="7">
        <v>1120.249</v>
      </c>
      <c r="H29" s="7">
        <v>734.93</v>
      </c>
      <c r="I29" s="7">
        <v>941.112</v>
      </c>
      <c r="J29" s="7">
        <v>739.222</v>
      </c>
      <c r="K29" s="7">
        <v>610.249</v>
      </c>
      <c r="L29" s="7">
        <v>572.297</v>
      </c>
      <c r="M29" s="7">
        <v>617.166</v>
      </c>
      <c r="N29" s="7">
        <v>663.274</v>
      </c>
      <c r="O29" s="7">
        <v>454.045</v>
      </c>
      <c r="P29" s="7">
        <v>453.374</v>
      </c>
      <c r="Q29" s="7">
        <v>31.258639548999998</v>
      </c>
      <c r="R29" s="7">
        <v>25.47690310483</v>
      </c>
      <c r="S29" s="7">
        <v>26.871251187</v>
      </c>
      <c r="T29" s="7">
        <v>22.640125972139998</v>
      </c>
    </row>
    <row r="30" spans="1:20" ht="12.75">
      <c r="A30" s="18" t="s">
        <v>55</v>
      </c>
      <c r="B30" s="8" t="s">
        <v>43</v>
      </c>
      <c r="C30" s="8" t="s">
        <v>43</v>
      </c>
      <c r="D30" s="8" t="s">
        <v>43</v>
      </c>
      <c r="E30" s="8" t="s">
        <v>43</v>
      </c>
      <c r="F30" s="8" t="s">
        <v>43</v>
      </c>
      <c r="G30" s="8" t="s">
        <v>43</v>
      </c>
      <c r="H30" s="8" t="s">
        <v>43</v>
      </c>
      <c r="I30" s="8" t="s">
        <v>43</v>
      </c>
      <c r="J30" s="8" t="s">
        <v>43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43</v>
      </c>
      <c r="Q30" s="8" t="s">
        <v>43</v>
      </c>
      <c r="R30" s="8" t="s">
        <v>43</v>
      </c>
      <c r="S30" s="8" t="s">
        <v>43</v>
      </c>
      <c r="T30" s="8" t="s">
        <v>43</v>
      </c>
    </row>
    <row r="31" spans="1:20" ht="12.75">
      <c r="A31" s="17" t="s">
        <v>56</v>
      </c>
      <c r="B31" s="10" t="s">
        <v>43</v>
      </c>
      <c r="C31" s="10" t="s">
        <v>43</v>
      </c>
      <c r="D31" s="10" t="s">
        <v>43</v>
      </c>
      <c r="E31" s="10" t="s">
        <v>43</v>
      </c>
      <c r="F31" s="10" t="s">
        <v>43</v>
      </c>
      <c r="G31" s="10" t="s">
        <v>43</v>
      </c>
      <c r="H31" s="10" t="s">
        <v>43</v>
      </c>
      <c r="I31" s="10" t="s">
        <v>43</v>
      </c>
      <c r="J31" s="10" t="s">
        <v>43</v>
      </c>
      <c r="K31" s="10" t="s">
        <v>43</v>
      </c>
      <c r="L31" s="10" t="s">
        <v>43</v>
      </c>
      <c r="M31" s="10" t="s">
        <v>43</v>
      </c>
      <c r="N31" s="10" t="s">
        <v>43</v>
      </c>
      <c r="O31" s="10" t="s">
        <v>43</v>
      </c>
      <c r="P31" s="10" t="s">
        <v>43</v>
      </c>
      <c r="Q31" s="10" t="s">
        <v>43</v>
      </c>
      <c r="R31" s="10" t="s">
        <v>43</v>
      </c>
      <c r="S31" s="10" t="s">
        <v>43</v>
      </c>
      <c r="T31" s="10" t="s">
        <v>43</v>
      </c>
    </row>
    <row r="32" spans="1:20" ht="12.75">
      <c r="A32" s="18" t="s">
        <v>57</v>
      </c>
      <c r="B32" s="6">
        <v>475.562</v>
      </c>
      <c r="C32" s="6">
        <v>464.291</v>
      </c>
      <c r="D32" s="6">
        <v>459.862</v>
      </c>
      <c r="E32" s="6">
        <v>2609.342</v>
      </c>
      <c r="F32" s="6">
        <v>3299.317</v>
      </c>
      <c r="G32" s="6">
        <v>1997.757</v>
      </c>
      <c r="H32" s="6">
        <v>1753.229</v>
      </c>
      <c r="I32" s="6">
        <v>354.786</v>
      </c>
      <c r="J32" s="6">
        <v>182.985</v>
      </c>
      <c r="K32" s="6">
        <v>146.764</v>
      </c>
      <c r="L32" s="6">
        <v>107.375</v>
      </c>
      <c r="M32" s="6">
        <v>85.671</v>
      </c>
      <c r="N32" s="6">
        <v>71.794</v>
      </c>
      <c r="O32" s="6">
        <v>213.397</v>
      </c>
      <c r="P32" s="6">
        <v>171.792</v>
      </c>
      <c r="Q32" s="6">
        <v>349.96333826163</v>
      </c>
      <c r="R32" s="6">
        <v>289.97031000204004</v>
      </c>
      <c r="S32" s="6">
        <v>228.03000252425</v>
      </c>
      <c r="T32" s="6">
        <v>46.32000288486</v>
      </c>
    </row>
    <row r="33" spans="1:20" ht="12.75">
      <c r="A33" s="17" t="s">
        <v>58</v>
      </c>
      <c r="B33" s="10" t="s">
        <v>43</v>
      </c>
      <c r="C33" s="10" t="s">
        <v>43</v>
      </c>
      <c r="D33" s="10" t="s">
        <v>43</v>
      </c>
      <c r="E33" s="10" t="s">
        <v>43</v>
      </c>
      <c r="F33" s="10" t="s">
        <v>43</v>
      </c>
      <c r="G33" s="10" t="s">
        <v>43</v>
      </c>
      <c r="H33" s="10" t="s">
        <v>43</v>
      </c>
      <c r="I33" s="10" t="s">
        <v>43</v>
      </c>
      <c r="J33" s="10" t="s">
        <v>43</v>
      </c>
      <c r="K33" s="10" t="s">
        <v>43</v>
      </c>
      <c r="L33" s="10" t="s">
        <v>43</v>
      </c>
      <c r="M33" s="10" t="s">
        <v>43</v>
      </c>
      <c r="N33" s="10" t="s">
        <v>43</v>
      </c>
      <c r="O33" s="10" t="s">
        <v>43</v>
      </c>
      <c r="P33" s="10" t="s">
        <v>43</v>
      </c>
      <c r="Q33" s="7">
        <v>8.07159256187</v>
      </c>
      <c r="R33" s="7">
        <v>7.88527880952</v>
      </c>
      <c r="S33" s="7">
        <v>8.0475520777</v>
      </c>
      <c r="T33" s="7">
        <v>8.18578486171</v>
      </c>
    </row>
    <row r="34" spans="1:20" ht="12.75">
      <c r="A34" s="18" t="s">
        <v>59</v>
      </c>
      <c r="B34" s="6">
        <v>1195.34</v>
      </c>
      <c r="C34" s="6">
        <v>1053.269</v>
      </c>
      <c r="D34" s="6">
        <v>1246.697</v>
      </c>
      <c r="E34" s="6">
        <v>1192.197</v>
      </c>
      <c r="F34" s="6">
        <v>1151.032</v>
      </c>
      <c r="G34" s="6">
        <v>940.045</v>
      </c>
      <c r="H34" s="6">
        <v>646.873</v>
      </c>
      <c r="I34" s="6">
        <v>608.866</v>
      </c>
      <c r="J34" s="6">
        <v>424.882</v>
      </c>
      <c r="K34" s="6">
        <v>363.108</v>
      </c>
      <c r="L34" s="6">
        <v>319.51</v>
      </c>
      <c r="M34" s="6">
        <v>278.539</v>
      </c>
      <c r="N34" s="6">
        <v>249.265</v>
      </c>
      <c r="O34" s="6">
        <v>234.553</v>
      </c>
      <c r="P34" s="6">
        <v>183.297</v>
      </c>
      <c r="Q34" s="6">
        <v>80.9022393711</v>
      </c>
      <c r="R34" s="6">
        <v>70.86533722789</v>
      </c>
      <c r="S34" s="6">
        <v>66.59815128677</v>
      </c>
      <c r="T34" s="6">
        <v>52.23396199199</v>
      </c>
    </row>
    <row r="35" spans="1:20" ht="12.75">
      <c r="A35" s="17" t="s">
        <v>60</v>
      </c>
      <c r="B35" s="10" t="s">
        <v>43</v>
      </c>
      <c r="C35" s="10" t="s">
        <v>43</v>
      </c>
      <c r="D35" s="10" t="s">
        <v>43</v>
      </c>
      <c r="E35" s="10" t="s">
        <v>43</v>
      </c>
      <c r="F35" s="10" t="s">
        <v>43</v>
      </c>
      <c r="G35" s="10" t="s">
        <v>43</v>
      </c>
      <c r="H35" s="10" t="s">
        <v>43</v>
      </c>
      <c r="I35" s="10" t="s">
        <v>43</v>
      </c>
      <c r="J35" s="10" t="s">
        <v>43</v>
      </c>
      <c r="K35" s="10" t="s">
        <v>43</v>
      </c>
      <c r="L35" s="10" t="s">
        <v>43</v>
      </c>
      <c r="M35" s="10" t="s">
        <v>43</v>
      </c>
      <c r="N35" s="10" t="s">
        <v>43</v>
      </c>
      <c r="O35" s="10" t="s">
        <v>43</v>
      </c>
      <c r="P35" s="10" t="s">
        <v>43</v>
      </c>
      <c r="Q35" s="10" t="s">
        <v>43</v>
      </c>
      <c r="R35" s="10" t="s">
        <v>43</v>
      </c>
      <c r="S35" s="10" t="s">
        <v>43</v>
      </c>
      <c r="T35" s="10" t="s">
        <v>43</v>
      </c>
    </row>
    <row r="36" spans="1:20" ht="12.75">
      <c r="A36" s="18" t="s">
        <v>61</v>
      </c>
      <c r="B36" s="6">
        <v>185.483</v>
      </c>
      <c r="C36" s="6">
        <v>193.452</v>
      </c>
      <c r="D36" s="6">
        <v>214.145</v>
      </c>
      <c r="E36" s="6">
        <v>90.577</v>
      </c>
      <c r="F36" s="6">
        <v>78.367</v>
      </c>
      <c r="G36" s="6">
        <v>99.192</v>
      </c>
      <c r="H36" s="6">
        <v>32.29</v>
      </c>
      <c r="I36" s="6">
        <v>49.051</v>
      </c>
      <c r="J36" s="6">
        <v>33.574</v>
      </c>
      <c r="K36" s="6">
        <v>20.959</v>
      </c>
      <c r="L36" s="6">
        <v>19.455</v>
      </c>
      <c r="M36" s="6">
        <v>22.358</v>
      </c>
      <c r="N36" s="6">
        <v>18.45</v>
      </c>
      <c r="O36" s="6">
        <v>44.536</v>
      </c>
      <c r="P36" s="6">
        <v>13.654</v>
      </c>
      <c r="Q36" s="6">
        <v>7.72300554133</v>
      </c>
      <c r="R36" s="6">
        <v>6.310627096029999</v>
      </c>
      <c r="S36" s="6">
        <v>5.61345305494</v>
      </c>
      <c r="T36" s="8" t="s">
        <v>43</v>
      </c>
    </row>
    <row r="37" spans="1:20" ht="12.75">
      <c r="A37" s="17" t="s">
        <v>62</v>
      </c>
      <c r="B37" s="7">
        <v>819.234</v>
      </c>
      <c r="C37" s="7">
        <v>649.628</v>
      </c>
      <c r="D37" s="7">
        <v>852.82</v>
      </c>
      <c r="E37" s="7">
        <v>436.78</v>
      </c>
      <c r="F37" s="7">
        <v>405.397</v>
      </c>
      <c r="G37" s="7">
        <v>441.563</v>
      </c>
      <c r="H37" s="7">
        <v>343.443</v>
      </c>
      <c r="I37" s="7">
        <v>435.225</v>
      </c>
      <c r="J37" s="7">
        <v>304.063</v>
      </c>
      <c r="K37" s="7">
        <v>267.391</v>
      </c>
      <c r="L37" s="7">
        <v>238.961</v>
      </c>
      <c r="M37" s="7">
        <v>211.169</v>
      </c>
      <c r="N37" s="7">
        <v>191.906</v>
      </c>
      <c r="O37" s="7">
        <v>153.196</v>
      </c>
      <c r="P37" s="7">
        <v>128.914</v>
      </c>
      <c r="Q37" s="7">
        <v>21.95497217314</v>
      </c>
      <c r="R37" s="7">
        <v>17.423340906089997</v>
      </c>
      <c r="S37" s="7">
        <v>18.32485906266</v>
      </c>
      <c r="T37" s="10" t="s">
        <v>43</v>
      </c>
    </row>
    <row r="38" spans="1:20" ht="12.75">
      <c r="A38" s="18" t="s">
        <v>63</v>
      </c>
      <c r="B38" s="8" t="s">
        <v>43</v>
      </c>
      <c r="C38" s="8" t="s">
        <v>43</v>
      </c>
      <c r="D38" s="8" t="s">
        <v>43</v>
      </c>
      <c r="E38" s="8" t="s">
        <v>43</v>
      </c>
      <c r="F38" s="8" t="s">
        <v>43</v>
      </c>
      <c r="G38" s="8" t="s">
        <v>43</v>
      </c>
      <c r="H38" s="8" t="s">
        <v>43</v>
      </c>
      <c r="I38" s="8" t="s">
        <v>43</v>
      </c>
      <c r="J38" s="8" t="s">
        <v>43</v>
      </c>
      <c r="K38" s="8" t="s">
        <v>43</v>
      </c>
      <c r="L38" s="8" t="s">
        <v>43</v>
      </c>
      <c r="M38" s="8" t="s">
        <v>43</v>
      </c>
      <c r="N38" s="8" t="s">
        <v>43</v>
      </c>
      <c r="O38" s="8" t="s">
        <v>43</v>
      </c>
      <c r="P38" s="8" t="s">
        <v>43</v>
      </c>
      <c r="Q38" s="8" t="s">
        <v>43</v>
      </c>
      <c r="R38" s="8" t="s">
        <v>43</v>
      </c>
      <c r="S38" s="8" t="s">
        <v>43</v>
      </c>
      <c r="T38" s="8" t="s">
        <v>43</v>
      </c>
    </row>
    <row r="39" spans="1:20" ht="12.75">
      <c r="A39" s="17" t="s">
        <v>64</v>
      </c>
      <c r="B39" s="10" t="s">
        <v>43</v>
      </c>
      <c r="C39" s="10" t="s">
        <v>43</v>
      </c>
      <c r="D39" s="10" t="s">
        <v>43</v>
      </c>
      <c r="E39" s="10" t="s">
        <v>43</v>
      </c>
      <c r="F39" s="10" t="s">
        <v>43</v>
      </c>
      <c r="G39" s="10" t="s">
        <v>43</v>
      </c>
      <c r="H39" s="10" t="s">
        <v>43</v>
      </c>
      <c r="I39" s="10" t="s">
        <v>43</v>
      </c>
      <c r="J39" s="10" t="s">
        <v>43</v>
      </c>
      <c r="K39" s="10" t="s">
        <v>43</v>
      </c>
      <c r="L39" s="10" t="s">
        <v>43</v>
      </c>
      <c r="M39" s="10" t="s">
        <v>43</v>
      </c>
      <c r="N39" s="10" t="s">
        <v>43</v>
      </c>
      <c r="O39" s="10" t="s">
        <v>43</v>
      </c>
      <c r="P39" s="10" t="s">
        <v>43</v>
      </c>
      <c r="Q39" s="10" t="s">
        <v>43</v>
      </c>
      <c r="R39" s="10" t="s">
        <v>43</v>
      </c>
      <c r="S39" s="10" t="s">
        <v>43</v>
      </c>
      <c r="T39" s="10" t="s">
        <v>43</v>
      </c>
    </row>
    <row r="40" spans="1:20" ht="12.75">
      <c r="A40" s="18" t="s">
        <v>65</v>
      </c>
      <c r="B40" s="6">
        <v>190.623</v>
      </c>
      <c r="C40" s="6">
        <v>210.189</v>
      </c>
      <c r="D40" s="6">
        <v>179.732</v>
      </c>
      <c r="E40" s="6">
        <v>664.84</v>
      </c>
      <c r="F40" s="6">
        <v>667.268</v>
      </c>
      <c r="G40" s="6">
        <v>399.29</v>
      </c>
      <c r="H40" s="6">
        <v>271.14</v>
      </c>
      <c r="I40" s="6">
        <v>124.59</v>
      </c>
      <c r="J40" s="6">
        <v>87.245</v>
      </c>
      <c r="K40" s="6">
        <v>74.758</v>
      </c>
      <c r="L40" s="6">
        <v>61.094</v>
      </c>
      <c r="M40" s="6">
        <v>45.012</v>
      </c>
      <c r="N40" s="6">
        <v>38.909</v>
      </c>
      <c r="O40" s="6">
        <v>36.821</v>
      </c>
      <c r="P40" s="6">
        <v>40.729</v>
      </c>
      <c r="Q40" s="6">
        <v>49.186830622769996</v>
      </c>
      <c r="R40" s="6">
        <v>45.35838351784</v>
      </c>
      <c r="S40" s="6">
        <v>41.04311660837</v>
      </c>
      <c r="T40" s="8" t="s">
        <v>43</v>
      </c>
    </row>
    <row r="41" spans="1:20" ht="12.75">
      <c r="A41" s="17" t="s">
        <v>66</v>
      </c>
      <c r="B41" s="10" t="s">
        <v>43</v>
      </c>
      <c r="C41" s="10" t="s">
        <v>43</v>
      </c>
      <c r="D41" s="10" t="s">
        <v>43</v>
      </c>
      <c r="E41" s="10" t="s">
        <v>43</v>
      </c>
      <c r="F41" s="10" t="s">
        <v>43</v>
      </c>
      <c r="G41" s="10" t="s">
        <v>43</v>
      </c>
      <c r="H41" s="10" t="s">
        <v>43</v>
      </c>
      <c r="I41" s="10" t="s">
        <v>43</v>
      </c>
      <c r="J41" s="10" t="s">
        <v>43</v>
      </c>
      <c r="K41" s="10" t="s">
        <v>43</v>
      </c>
      <c r="L41" s="10" t="s">
        <v>43</v>
      </c>
      <c r="M41" s="10" t="s">
        <v>43</v>
      </c>
      <c r="N41" s="10" t="s">
        <v>43</v>
      </c>
      <c r="O41" s="10" t="s">
        <v>43</v>
      </c>
      <c r="P41" s="10" t="s">
        <v>43</v>
      </c>
      <c r="Q41" s="7">
        <v>2.03743103386</v>
      </c>
      <c r="R41" s="7">
        <v>1.77298570793</v>
      </c>
      <c r="S41" s="7">
        <v>1.61672256079</v>
      </c>
      <c r="T41" s="10" t="s">
        <v>43</v>
      </c>
    </row>
    <row r="42" spans="1:20" ht="12.75">
      <c r="A42" s="18" t="s">
        <v>67</v>
      </c>
      <c r="B42" s="6">
        <v>6562.837</v>
      </c>
      <c r="C42" s="6">
        <v>9467.52</v>
      </c>
      <c r="D42" s="6">
        <v>7626.057</v>
      </c>
      <c r="E42" s="6">
        <v>7007.696</v>
      </c>
      <c r="F42" s="6">
        <v>4908.724</v>
      </c>
      <c r="G42" s="6">
        <v>3633.14</v>
      </c>
      <c r="H42" s="6">
        <v>2974.927</v>
      </c>
      <c r="I42" s="6">
        <v>2088.286</v>
      </c>
      <c r="J42" s="6">
        <v>1402.896</v>
      </c>
      <c r="K42" s="6">
        <v>756.202</v>
      </c>
      <c r="L42" s="6">
        <v>511.409</v>
      </c>
      <c r="M42" s="6">
        <v>427.699</v>
      </c>
      <c r="N42" s="6">
        <v>435.991</v>
      </c>
      <c r="O42" s="6">
        <v>370.212</v>
      </c>
      <c r="P42" s="6">
        <v>293.07</v>
      </c>
      <c r="Q42" s="6">
        <v>46.30798264277</v>
      </c>
      <c r="R42" s="6">
        <v>35.838351784400004</v>
      </c>
      <c r="S42" s="6">
        <v>23.697907275850003</v>
      </c>
      <c r="T42" s="6">
        <v>15.57222362458</v>
      </c>
    </row>
    <row r="43" spans="1:20" ht="12.75">
      <c r="A43" s="17" t="s">
        <v>68</v>
      </c>
      <c r="B43" s="7">
        <v>0</v>
      </c>
      <c r="C43" s="7">
        <v>0</v>
      </c>
      <c r="D43" s="7">
        <v>0</v>
      </c>
      <c r="E43" s="10" t="s">
        <v>43</v>
      </c>
      <c r="F43" s="10" t="s">
        <v>43</v>
      </c>
      <c r="G43" s="10" t="s">
        <v>43</v>
      </c>
      <c r="H43" s="10" t="s">
        <v>43</v>
      </c>
      <c r="I43" s="10" t="s">
        <v>43</v>
      </c>
      <c r="J43" s="10" t="s">
        <v>43</v>
      </c>
      <c r="K43" s="10" t="s">
        <v>43</v>
      </c>
      <c r="L43" s="10" t="s">
        <v>43</v>
      </c>
      <c r="M43" s="7">
        <v>29.477</v>
      </c>
      <c r="N43" s="7">
        <v>40.357</v>
      </c>
      <c r="O43" s="7">
        <v>28.661</v>
      </c>
      <c r="P43" s="7">
        <v>22.88</v>
      </c>
      <c r="Q43" s="7">
        <v>14.88105970454</v>
      </c>
      <c r="R43" s="7">
        <v>10.18715516931</v>
      </c>
      <c r="S43" s="7">
        <v>4.02077097833</v>
      </c>
      <c r="T43" s="7">
        <v>1.71288449749</v>
      </c>
    </row>
    <row r="44" spans="1:20" ht="12.75">
      <c r="A44" s="18" t="s">
        <v>69</v>
      </c>
      <c r="B44" s="6">
        <v>0</v>
      </c>
      <c r="C44" s="6">
        <v>0</v>
      </c>
      <c r="D44" s="6">
        <v>0</v>
      </c>
      <c r="E44" s="8" t="s">
        <v>43</v>
      </c>
      <c r="F44" s="8" t="s">
        <v>43</v>
      </c>
      <c r="G44" s="8" t="s">
        <v>43</v>
      </c>
      <c r="H44" s="6">
        <v>1032.333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8" t="s">
        <v>43</v>
      </c>
      <c r="R44" s="6">
        <v>0</v>
      </c>
      <c r="S44" s="6">
        <v>0</v>
      </c>
      <c r="T44" s="6">
        <v>0</v>
      </c>
    </row>
    <row r="45" spans="1:20" ht="12.75">
      <c r="A45" s="17" t="s">
        <v>70</v>
      </c>
      <c r="B45" s="7">
        <v>6562.837</v>
      </c>
      <c r="C45" s="7">
        <v>9467.52</v>
      </c>
      <c r="D45" s="7">
        <v>7626.057</v>
      </c>
      <c r="E45" s="7">
        <v>7007.696</v>
      </c>
      <c r="F45" s="7">
        <v>4908.724</v>
      </c>
      <c r="G45" s="7">
        <v>3633.14</v>
      </c>
      <c r="H45" s="7">
        <v>1942.594</v>
      </c>
      <c r="I45" s="7">
        <v>2088.286</v>
      </c>
      <c r="J45" s="7">
        <v>1402.896</v>
      </c>
      <c r="K45" s="7">
        <v>756.202</v>
      </c>
      <c r="L45" s="7">
        <v>511.409</v>
      </c>
      <c r="M45" s="7">
        <v>398.222</v>
      </c>
      <c r="N45" s="7">
        <v>395.634</v>
      </c>
      <c r="O45" s="7">
        <v>341.551</v>
      </c>
      <c r="P45" s="7">
        <v>270.19</v>
      </c>
      <c r="Q45" s="7">
        <v>31.42692293823</v>
      </c>
      <c r="R45" s="7">
        <v>25.6511966151</v>
      </c>
      <c r="S45" s="7">
        <v>19.677136297529998</v>
      </c>
      <c r="T45" s="7">
        <v>13.85933912709</v>
      </c>
    </row>
    <row r="46" spans="1:20" ht="12.75">
      <c r="A46" s="16" t="s">
        <v>71</v>
      </c>
      <c r="B46" s="9">
        <v>23742.986</v>
      </c>
      <c r="C46" s="9">
        <v>19871.753</v>
      </c>
      <c r="D46" s="9">
        <v>18185.607</v>
      </c>
      <c r="E46" s="9">
        <v>17801.762</v>
      </c>
      <c r="F46" s="9">
        <v>16088.16</v>
      </c>
      <c r="G46" s="9">
        <v>11697.772</v>
      </c>
      <c r="H46" s="9">
        <v>9385.313</v>
      </c>
      <c r="I46" s="9">
        <v>7919.688</v>
      </c>
      <c r="J46" s="9">
        <v>5197.659</v>
      </c>
      <c r="K46" s="9">
        <v>3185.893</v>
      </c>
      <c r="L46" s="9">
        <v>2370.759</v>
      </c>
      <c r="M46" s="9">
        <v>2363.113</v>
      </c>
      <c r="N46" s="9">
        <v>2311.309</v>
      </c>
      <c r="O46" s="9">
        <v>2100.563</v>
      </c>
      <c r="P46" s="9">
        <v>1885.331</v>
      </c>
      <c r="Q46" s="9">
        <v>1197.91929609462</v>
      </c>
      <c r="R46" s="9">
        <v>984.61409012778</v>
      </c>
      <c r="S46" s="9">
        <v>762.79855276285</v>
      </c>
      <c r="T46" s="9">
        <v>538.4287139543001</v>
      </c>
    </row>
    <row r="47" spans="1:20" ht="12.75">
      <c r="A47" s="74" t="s">
        <v>72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ht="12.75">
      <c r="A48" s="17" t="s">
        <v>73</v>
      </c>
      <c r="B48" s="7">
        <v>5096.238</v>
      </c>
      <c r="C48" s="7">
        <v>4828.936</v>
      </c>
      <c r="D48" s="7">
        <v>4576.608</v>
      </c>
      <c r="E48" s="7">
        <v>4479.499</v>
      </c>
      <c r="F48" s="7">
        <v>3678.969</v>
      </c>
      <c r="G48" s="7">
        <v>3026.442</v>
      </c>
      <c r="H48" s="7">
        <v>2185.137</v>
      </c>
      <c r="I48" s="7">
        <v>1854.786</v>
      </c>
      <c r="J48" s="7">
        <v>1660.881</v>
      </c>
      <c r="K48" s="7">
        <v>1011.179</v>
      </c>
      <c r="L48" s="7">
        <v>799.811</v>
      </c>
      <c r="M48" s="7">
        <v>730.684</v>
      </c>
      <c r="N48" s="7">
        <v>747.845</v>
      </c>
      <c r="O48" s="7">
        <v>726.612</v>
      </c>
      <c r="P48" s="7">
        <v>615.26</v>
      </c>
      <c r="Q48" s="7">
        <v>452.10534540166003</v>
      </c>
      <c r="R48" s="7">
        <v>369.8388085536</v>
      </c>
      <c r="S48" s="7">
        <v>297.72336614859</v>
      </c>
      <c r="T48" s="7">
        <v>249.46810428762</v>
      </c>
    </row>
    <row r="49" spans="1:20" ht="12.75">
      <c r="A49" s="18" t="s">
        <v>74</v>
      </c>
      <c r="B49" s="6">
        <v>2375.861</v>
      </c>
      <c r="C49" s="6">
        <v>1504.063</v>
      </c>
      <c r="D49" s="6">
        <v>1168.163</v>
      </c>
      <c r="E49" s="6">
        <v>1314.306</v>
      </c>
      <c r="F49" s="6">
        <v>1196.624</v>
      </c>
      <c r="G49" s="6">
        <v>821.124</v>
      </c>
      <c r="H49" s="6">
        <v>499.613</v>
      </c>
      <c r="I49" s="6">
        <v>706.424</v>
      </c>
      <c r="J49" s="6">
        <v>960.542</v>
      </c>
      <c r="K49" s="6">
        <v>487.695</v>
      </c>
      <c r="L49" s="6">
        <v>239.416</v>
      </c>
      <c r="M49" s="6">
        <v>155.81</v>
      </c>
      <c r="N49" s="6">
        <v>190.636</v>
      </c>
      <c r="O49" s="6">
        <v>172.374</v>
      </c>
      <c r="P49" s="6">
        <v>209.074</v>
      </c>
      <c r="Q49" s="6">
        <v>128.67068142752</v>
      </c>
      <c r="R49" s="6">
        <v>127.94946690226</v>
      </c>
      <c r="S49" s="6">
        <v>68.38916735783</v>
      </c>
      <c r="T49" s="6">
        <v>45.03984710252</v>
      </c>
    </row>
    <row r="50" spans="1:20" ht="12.75">
      <c r="A50" s="17" t="s">
        <v>75</v>
      </c>
      <c r="B50" s="7">
        <v>52.211</v>
      </c>
      <c r="C50" s="7">
        <v>37.017</v>
      </c>
      <c r="D50" s="7">
        <v>41.779</v>
      </c>
      <c r="E50" s="7">
        <v>38.233</v>
      </c>
      <c r="F50" s="7">
        <v>52.965</v>
      </c>
      <c r="G50" s="7">
        <v>39.839</v>
      </c>
      <c r="H50" s="10" t="s">
        <v>43</v>
      </c>
      <c r="I50" s="10" t="s">
        <v>43</v>
      </c>
      <c r="J50" s="10" t="s">
        <v>43</v>
      </c>
      <c r="K50" s="10" t="s">
        <v>43</v>
      </c>
      <c r="L50" s="10" t="s">
        <v>43</v>
      </c>
      <c r="M50" s="10" t="s">
        <v>43</v>
      </c>
      <c r="N50" s="10" t="s">
        <v>43</v>
      </c>
      <c r="O50" s="10" t="s">
        <v>43</v>
      </c>
      <c r="P50" s="10" t="s">
        <v>43</v>
      </c>
      <c r="Q50" s="10" t="s">
        <v>43</v>
      </c>
      <c r="R50" s="10" t="s">
        <v>43</v>
      </c>
      <c r="S50" s="10" t="s">
        <v>43</v>
      </c>
      <c r="T50" s="10" t="s">
        <v>43</v>
      </c>
    </row>
    <row r="51" spans="1:20" ht="12.75">
      <c r="A51" s="18" t="s">
        <v>76</v>
      </c>
      <c r="B51" s="6">
        <v>337.297</v>
      </c>
      <c r="C51" s="6">
        <v>247.015</v>
      </c>
      <c r="D51" s="6">
        <v>179.275</v>
      </c>
      <c r="E51" s="6">
        <v>255.621</v>
      </c>
      <c r="F51" s="6">
        <v>342.97</v>
      </c>
      <c r="G51" s="6">
        <v>292.829</v>
      </c>
      <c r="H51" s="6">
        <v>183.148</v>
      </c>
      <c r="I51" s="6">
        <v>159.095</v>
      </c>
      <c r="J51" s="6">
        <v>135.322</v>
      </c>
      <c r="K51" s="6">
        <v>92.455</v>
      </c>
      <c r="L51" s="6">
        <v>43.126</v>
      </c>
      <c r="M51" s="8" t="s">
        <v>43</v>
      </c>
      <c r="N51" s="8" t="s">
        <v>43</v>
      </c>
      <c r="O51" s="8" t="s">
        <v>43</v>
      </c>
      <c r="P51" s="8" t="s">
        <v>43</v>
      </c>
      <c r="Q51" s="8" t="s">
        <v>43</v>
      </c>
      <c r="R51" s="8" t="s">
        <v>43</v>
      </c>
      <c r="S51" s="8" t="s">
        <v>43</v>
      </c>
      <c r="T51" s="8" t="s">
        <v>43</v>
      </c>
    </row>
    <row r="52" spans="1:20" ht="12.75">
      <c r="A52" s="17" t="s">
        <v>77</v>
      </c>
      <c r="B52" s="10" t="s">
        <v>43</v>
      </c>
      <c r="C52" s="10" t="s">
        <v>43</v>
      </c>
      <c r="D52" s="10" t="s">
        <v>43</v>
      </c>
      <c r="E52" s="10" t="s">
        <v>43</v>
      </c>
      <c r="F52" s="10" t="s">
        <v>43</v>
      </c>
      <c r="G52" s="10" t="s">
        <v>43</v>
      </c>
      <c r="H52" s="10" t="s">
        <v>43</v>
      </c>
      <c r="I52" s="10" t="s">
        <v>43</v>
      </c>
      <c r="J52" s="10" t="s">
        <v>43</v>
      </c>
      <c r="K52" s="10" t="s">
        <v>43</v>
      </c>
      <c r="L52" s="10" t="s">
        <v>43</v>
      </c>
      <c r="M52" s="10" t="s">
        <v>43</v>
      </c>
      <c r="N52" s="10" t="s">
        <v>43</v>
      </c>
      <c r="O52" s="10" t="s">
        <v>43</v>
      </c>
      <c r="P52" s="10" t="s">
        <v>43</v>
      </c>
      <c r="Q52" s="10" t="s">
        <v>43</v>
      </c>
      <c r="R52" s="10" t="s">
        <v>43</v>
      </c>
      <c r="S52" s="10" t="s">
        <v>43</v>
      </c>
      <c r="T52" s="10" t="s">
        <v>43</v>
      </c>
    </row>
    <row r="53" spans="1:20" ht="12.75">
      <c r="A53" s="18" t="s">
        <v>78</v>
      </c>
      <c r="B53" s="6">
        <v>5979.736</v>
      </c>
      <c r="C53" s="6">
        <v>823.388</v>
      </c>
      <c r="D53" s="6">
        <v>1404.909</v>
      </c>
      <c r="E53" s="6">
        <v>818.714</v>
      </c>
      <c r="F53" s="6">
        <v>1120.202</v>
      </c>
      <c r="G53" s="6">
        <v>860.91</v>
      </c>
      <c r="H53" s="6">
        <v>767.411</v>
      </c>
      <c r="I53" s="6">
        <v>482.275</v>
      </c>
      <c r="J53" s="6">
        <v>61.204</v>
      </c>
      <c r="K53" s="6">
        <v>2.461</v>
      </c>
      <c r="L53" s="6">
        <v>0.782</v>
      </c>
      <c r="M53" s="6">
        <v>167.045</v>
      </c>
      <c r="N53" s="6">
        <v>118.604</v>
      </c>
      <c r="O53" s="6">
        <v>124.417</v>
      </c>
      <c r="P53" s="6">
        <v>110.616</v>
      </c>
      <c r="Q53" s="6">
        <v>67.67396295361</v>
      </c>
      <c r="R53" s="6">
        <v>42.575697474550005</v>
      </c>
      <c r="S53" s="6">
        <v>60.62409096919</v>
      </c>
      <c r="T53" s="6">
        <v>49.69168079045</v>
      </c>
    </row>
    <row r="54" spans="1:20" ht="12.75">
      <c r="A54" s="19" t="s">
        <v>79</v>
      </c>
      <c r="B54" s="11">
        <v>13841.343</v>
      </c>
      <c r="C54" s="11">
        <v>7440.419</v>
      </c>
      <c r="D54" s="11">
        <v>7370.734</v>
      </c>
      <c r="E54" s="11">
        <v>6906.373</v>
      </c>
      <c r="F54" s="11">
        <v>6391.73</v>
      </c>
      <c r="G54" s="11">
        <v>5041.144</v>
      </c>
      <c r="H54" s="11">
        <v>3635.309</v>
      </c>
      <c r="I54" s="11">
        <v>3202.58</v>
      </c>
      <c r="J54" s="11">
        <v>2817.949</v>
      </c>
      <c r="K54" s="11">
        <v>1593.79</v>
      </c>
      <c r="L54" s="11">
        <v>1083.135</v>
      </c>
      <c r="M54" s="11">
        <v>1053.539</v>
      </c>
      <c r="N54" s="11">
        <v>1057.085</v>
      </c>
      <c r="O54" s="11">
        <v>1023.403</v>
      </c>
      <c r="P54" s="11">
        <v>934.95</v>
      </c>
      <c r="Q54" s="11">
        <v>648.44998978279</v>
      </c>
      <c r="R54" s="11">
        <v>540.36397293041</v>
      </c>
      <c r="S54" s="11">
        <v>426.73662447562</v>
      </c>
      <c r="T54" s="11">
        <v>344.19963218058996</v>
      </c>
    </row>
    <row r="55" spans="1:20" ht="12.75">
      <c r="A55" s="18" t="s">
        <v>80</v>
      </c>
      <c r="B55" s="6">
        <v>7907.603</v>
      </c>
      <c r="C55" s="6">
        <v>10471.296</v>
      </c>
      <c r="D55" s="6">
        <v>9035.437</v>
      </c>
      <c r="E55" s="6">
        <v>9132.833</v>
      </c>
      <c r="F55" s="6">
        <v>7999.67</v>
      </c>
      <c r="G55" s="6">
        <v>5409.983</v>
      </c>
      <c r="H55" s="6">
        <v>4307.175</v>
      </c>
      <c r="I55" s="6">
        <v>3813.067</v>
      </c>
      <c r="J55" s="6">
        <v>1800.962</v>
      </c>
      <c r="K55" s="6">
        <v>1041.227</v>
      </c>
      <c r="L55" s="6">
        <v>868.737</v>
      </c>
      <c r="M55" s="6">
        <v>721.957</v>
      </c>
      <c r="N55" s="6">
        <v>690.332</v>
      </c>
      <c r="O55" s="6">
        <v>524.262</v>
      </c>
      <c r="P55" s="6">
        <v>499.206</v>
      </c>
      <c r="Q55" s="6">
        <v>266.78326301492</v>
      </c>
      <c r="R55" s="6">
        <v>227.56722320388002</v>
      </c>
      <c r="S55" s="6">
        <v>121.59075883788</v>
      </c>
      <c r="T55" s="6">
        <v>11.839938456359999</v>
      </c>
    </row>
    <row r="56" spans="1:20" ht="12.75">
      <c r="A56" s="17" t="s">
        <v>81</v>
      </c>
      <c r="B56" s="7">
        <v>7883.539</v>
      </c>
      <c r="C56" s="7">
        <v>10444.203</v>
      </c>
      <c r="D56" s="7">
        <v>9007.388</v>
      </c>
      <c r="E56" s="7">
        <v>9100.769</v>
      </c>
      <c r="F56" s="7">
        <v>7963.42</v>
      </c>
      <c r="G56" s="7">
        <v>5376.012</v>
      </c>
      <c r="H56" s="7">
        <v>4297.091</v>
      </c>
      <c r="I56" s="7">
        <v>3779.819</v>
      </c>
      <c r="J56" s="7">
        <v>1791.912</v>
      </c>
      <c r="K56" s="7">
        <v>1018.526</v>
      </c>
      <c r="L56" s="7">
        <v>853.74</v>
      </c>
      <c r="M56" s="7">
        <v>721.957</v>
      </c>
      <c r="N56" s="7">
        <v>690.332</v>
      </c>
      <c r="O56" s="7">
        <v>524.262</v>
      </c>
      <c r="P56" s="7">
        <v>499.206</v>
      </c>
      <c r="Q56" s="7">
        <v>266.78326301492</v>
      </c>
      <c r="R56" s="7">
        <v>227.56722320388002</v>
      </c>
      <c r="S56" s="7">
        <v>121.59075883788</v>
      </c>
      <c r="T56" s="7">
        <v>11.839938456359999</v>
      </c>
    </row>
    <row r="57" spans="1:20" ht="12.75">
      <c r="A57" s="18" t="s">
        <v>82</v>
      </c>
      <c r="B57" s="6">
        <v>7883.539</v>
      </c>
      <c r="C57" s="6">
        <v>10444.203</v>
      </c>
      <c r="D57" s="6">
        <v>9007.388</v>
      </c>
      <c r="E57" s="6">
        <v>9100.769</v>
      </c>
      <c r="F57" s="6">
        <v>7963.42</v>
      </c>
      <c r="G57" s="6">
        <v>5376.012</v>
      </c>
      <c r="H57" s="6">
        <v>4297.091</v>
      </c>
      <c r="I57" s="6">
        <v>3779.819</v>
      </c>
      <c r="J57" s="6">
        <v>1791.912</v>
      </c>
      <c r="K57" s="6">
        <v>1018.526</v>
      </c>
      <c r="L57" s="6">
        <v>853.74</v>
      </c>
      <c r="M57" s="6">
        <v>721.957</v>
      </c>
      <c r="N57" s="6">
        <v>690.332</v>
      </c>
      <c r="O57" s="6">
        <v>524.262</v>
      </c>
      <c r="P57" s="6">
        <v>499.206</v>
      </c>
      <c r="Q57" s="6">
        <v>266.78326301492</v>
      </c>
      <c r="R57" s="6">
        <v>227.56722320388002</v>
      </c>
      <c r="S57" s="6">
        <v>121.59075883788</v>
      </c>
      <c r="T57" s="6">
        <v>11.839938456359999</v>
      </c>
    </row>
    <row r="58" spans="1:20" ht="12.75">
      <c r="A58" s="17" t="s">
        <v>83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12.75">
      <c r="A59" s="18" t="s">
        <v>84</v>
      </c>
      <c r="B59" s="6">
        <v>24.064</v>
      </c>
      <c r="C59" s="6">
        <v>27.093</v>
      </c>
      <c r="D59" s="6">
        <v>28.049</v>
      </c>
      <c r="E59" s="6">
        <v>32.064</v>
      </c>
      <c r="F59" s="6">
        <v>36.25</v>
      </c>
      <c r="G59" s="6">
        <v>33.971</v>
      </c>
      <c r="H59" s="6">
        <v>10.084</v>
      </c>
      <c r="I59" s="6">
        <v>33.248</v>
      </c>
      <c r="J59" s="6">
        <v>9.05</v>
      </c>
      <c r="K59" s="6">
        <v>22.701</v>
      </c>
      <c r="L59" s="6">
        <v>14.997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2.75">
      <c r="A60" s="17" t="s">
        <v>85</v>
      </c>
      <c r="B60" s="7">
        <v>75.117</v>
      </c>
      <c r="C60" s="7">
        <v>78.044</v>
      </c>
      <c r="D60" s="7">
        <v>118.277</v>
      </c>
      <c r="E60" s="7">
        <v>183.503</v>
      </c>
      <c r="F60" s="7">
        <v>178.418</v>
      </c>
      <c r="G60" s="7">
        <v>150.606</v>
      </c>
      <c r="H60" s="7">
        <v>193.095</v>
      </c>
      <c r="I60" s="7">
        <v>132.018</v>
      </c>
      <c r="J60" s="7">
        <v>63.044</v>
      </c>
      <c r="K60" s="7">
        <v>49.307</v>
      </c>
      <c r="L60" s="7">
        <v>39.023</v>
      </c>
      <c r="M60" s="7">
        <v>37.284</v>
      </c>
      <c r="N60" s="7">
        <v>34.571</v>
      </c>
      <c r="O60" s="7">
        <v>69.431</v>
      </c>
      <c r="P60" s="7">
        <v>43.934</v>
      </c>
      <c r="Q60" s="7">
        <v>42.671859411250004</v>
      </c>
      <c r="R60" s="10" t="s">
        <v>43</v>
      </c>
      <c r="S60" s="10" t="s">
        <v>43</v>
      </c>
      <c r="T60" s="10" t="s">
        <v>43</v>
      </c>
    </row>
    <row r="61" spans="1:20" ht="12.75">
      <c r="A61" s="18" t="s">
        <v>86</v>
      </c>
      <c r="B61" s="6">
        <v>0</v>
      </c>
      <c r="C61" s="6">
        <v>0</v>
      </c>
      <c r="D61" s="6">
        <v>0</v>
      </c>
      <c r="E61" s="8" t="s">
        <v>43</v>
      </c>
      <c r="F61" s="8" t="s">
        <v>43</v>
      </c>
      <c r="G61" s="8" t="s">
        <v>43</v>
      </c>
      <c r="H61" s="8" t="s">
        <v>43</v>
      </c>
      <c r="I61" s="8" t="s">
        <v>43</v>
      </c>
      <c r="J61" s="8" t="s">
        <v>43</v>
      </c>
      <c r="K61" s="8" t="s">
        <v>43</v>
      </c>
      <c r="L61" s="8" t="s">
        <v>43</v>
      </c>
      <c r="M61" s="6">
        <v>32.192</v>
      </c>
      <c r="N61" s="6">
        <v>51.379</v>
      </c>
      <c r="O61" s="6">
        <v>11.943</v>
      </c>
      <c r="P61" s="6">
        <v>2.729</v>
      </c>
      <c r="Q61" s="6">
        <v>0.3425768995</v>
      </c>
      <c r="R61" s="6">
        <v>0.10217205775</v>
      </c>
      <c r="S61" s="6">
        <v>0.5769716202099999</v>
      </c>
      <c r="T61" s="6">
        <v>0.43873883620000004</v>
      </c>
    </row>
    <row r="62" spans="1:20" ht="12.75">
      <c r="A62" s="17" t="s">
        <v>87</v>
      </c>
      <c r="B62" s="7">
        <v>-1221.812</v>
      </c>
      <c r="C62" s="7">
        <v>-953.788</v>
      </c>
      <c r="D62" s="7">
        <v>-871.774</v>
      </c>
      <c r="E62" s="7">
        <v>-759.794</v>
      </c>
      <c r="F62" s="7">
        <v>-573.395</v>
      </c>
      <c r="G62" s="7">
        <v>-425.363</v>
      </c>
      <c r="H62" s="7">
        <v>-285.867</v>
      </c>
      <c r="I62" s="7">
        <v>-51.288</v>
      </c>
      <c r="J62" s="7">
        <v>-142.547</v>
      </c>
      <c r="K62" s="7">
        <v>-87.504</v>
      </c>
      <c r="L62" s="7">
        <v>-50.432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12.75">
      <c r="A63" s="18" t="s">
        <v>88</v>
      </c>
      <c r="B63" s="6">
        <v>281.797</v>
      </c>
      <c r="C63" s="6">
        <v>327.304</v>
      </c>
      <c r="D63" s="6">
        <v>276.55</v>
      </c>
      <c r="E63" s="6">
        <v>232.109</v>
      </c>
      <c r="F63" s="6">
        <v>312.271</v>
      </c>
      <c r="G63" s="6">
        <v>246.725</v>
      </c>
      <c r="H63" s="6">
        <v>123.432</v>
      </c>
      <c r="I63" s="6">
        <v>139.18</v>
      </c>
      <c r="J63" s="6">
        <v>86.372</v>
      </c>
      <c r="K63" s="6">
        <v>49.327</v>
      </c>
      <c r="L63" s="6">
        <v>69.532</v>
      </c>
      <c r="M63" s="8" t="s">
        <v>43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2.75">
      <c r="A64" s="17" t="s">
        <v>89</v>
      </c>
      <c r="B64" s="7">
        <v>1503.609</v>
      </c>
      <c r="C64" s="7">
        <v>1281.092</v>
      </c>
      <c r="D64" s="7">
        <v>1148.324</v>
      </c>
      <c r="E64" s="7">
        <v>991.903</v>
      </c>
      <c r="F64" s="7">
        <v>885.666</v>
      </c>
      <c r="G64" s="7">
        <v>672.088</v>
      </c>
      <c r="H64" s="7">
        <v>409.299</v>
      </c>
      <c r="I64" s="7">
        <v>190.468</v>
      </c>
      <c r="J64" s="7">
        <v>228.919</v>
      </c>
      <c r="K64" s="7">
        <v>136.831</v>
      </c>
      <c r="L64" s="7">
        <v>119.964</v>
      </c>
      <c r="M64" s="10" t="s">
        <v>43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1:20" ht="12.75">
      <c r="A65" s="18" t="s">
        <v>90</v>
      </c>
      <c r="B65" s="8" t="s">
        <v>43</v>
      </c>
      <c r="C65" s="8" t="s">
        <v>43</v>
      </c>
      <c r="D65" s="8" t="s">
        <v>43</v>
      </c>
      <c r="E65" s="8" t="s">
        <v>43</v>
      </c>
      <c r="F65" s="8" t="s">
        <v>43</v>
      </c>
      <c r="G65" s="8" t="s">
        <v>43</v>
      </c>
      <c r="H65" s="8" t="s">
        <v>43</v>
      </c>
      <c r="I65" s="8" t="s">
        <v>43</v>
      </c>
      <c r="J65" s="8" t="s">
        <v>43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43</v>
      </c>
      <c r="Q65" s="8" t="s">
        <v>43</v>
      </c>
      <c r="R65" s="8" t="s">
        <v>43</v>
      </c>
      <c r="S65" s="8" t="s">
        <v>43</v>
      </c>
      <c r="T65" s="8" t="s">
        <v>43</v>
      </c>
    </row>
    <row r="66" spans="1:20" ht="12.75">
      <c r="A66" s="17" t="s">
        <v>91</v>
      </c>
      <c r="B66" s="7">
        <v>347.879</v>
      </c>
      <c r="C66" s="7">
        <v>568.434</v>
      </c>
      <c r="D66" s="7">
        <v>601.97</v>
      </c>
      <c r="E66" s="7">
        <v>499.058</v>
      </c>
      <c r="F66" s="7">
        <v>404.581</v>
      </c>
      <c r="G66" s="7">
        <v>296.966</v>
      </c>
      <c r="H66" s="7">
        <v>897.851</v>
      </c>
      <c r="I66" s="7">
        <v>9.769</v>
      </c>
      <c r="J66" s="7">
        <v>88.389</v>
      </c>
      <c r="K66" s="7">
        <v>30.843</v>
      </c>
      <c r="L66" s="7">
        <v>17.152</v>
      </c>
      <c r="M66" s="7">
        <v>98.051</v>
      </c>
      <c r="N66" s="7">
        <v>79.573</v>
      </c>
      <c r="O66" s="7">
        <v>72.179</v>
      </c>
      <c r="P66" s="7">
        <v>31.782</v>
      </c>
      <c r="Q66" s="7">
        <v>8.36007837198</v>
      </c>
      <c r="R66" s="7">
        <v>6.47290036421</v>
      </c>
      <c r="S66" s="7">
        <v>7.38042864183</v>
      </c>
      <c r="T66" s="7">
        <v>9.70033536475</v>
      </c>
    </row>
    <row r="67" spans="1:20" ht="12.75">
      <c r="A67" s="16" t="s">
        <v>92</v>
      </c>
      <c r="B67" s="9">
        <v>20950.13</v>
      </c>
      <c r="C67" s="9">
        <v>17604.405</v>
      </c>
      <c r="D67" s="9">
        <v>16254.644</v>
      </c>
      <c r="E67" s="9">
        <v>15961.973</v>
      </c>
      <c r="F67" s="9">
        <v>14401.004</v>
      </c>
      <c r="G67" s="9">
        <v>10473.336</v>
      </c>
      <c r="H67" s="9">
        <v>8747.563</v>
      </c>
      <c r="I67" s="9">
        <v>7106.146</v>
      </c>
      <c r="J67" s="9">
        <v>4627.797</v>
      </c>
      <c r="K67" s="9">
        <v>2627.663</v>
      </c>
      <c r="L67" s="9">
        <v>1957.615</v>
      </c>
      <c r="M67" s="9">
        <v>1943.023</v>
      </c>
      <c r="N67" s="9">
        <v>1912.94</v>
      </c>
      <c r="O67" s="9">
        <v>1701.218</v>
      </c>
      <c r="P67" s="9">
        <v>1512.601</v>
      </c>
      <c r="Q67" s="9">
        <v>966.60776748044</v>
      </c>
      <c r="R67" s="9">
        <v>774.50626855625</v>
      </c>
      <c r="S67" s="9">
        <v>556.2847835755399</v>
      </c>
      <c r="T67" s="9">
        <v>366.17864483791</v>
      </c>
    </row>
    <row r="68" spans="1:20" ht="12.75">
      <c r="A68" s="74" t="s">
        <v>93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ht="12.75">
      <c r="A69" s="17" t="s">
        <v>94</v>
      </c>
      <c r="B69" s="7">
        <v>146.684</v>
      </c>
      <c r="C69" s="7">
        <v>374.345</v>
      </c>
      <c r="D69" s="7">
        <v>70.6</v>
      </c>
      <c r="E69" s="7">
        <v>113.544</v>
      </c>
      <c r="F69" s="7">
        <v>56.818</v>
      </c>
      <c r="G69" s="7">
        <v>53.46</v>
      </c>
      <c r="H69" s="7">
        <v>10.263</v>
      </c>
      <c r="I69" s="7">
        <v>16.052</v>
      </c>
      <c r="J69" s="7">
        <v>28.736</v>
      </c>
      <c r="K69" s="7">
        <v>32.039</v>
      </c>
      <c r="L69" s="10" t="s">
        <v>43</v>
      </c>
      <c r="M69" s="7">
        <v>42.215</v>
      </c>
      <c r="N69" s="7">
        <v>46.802</v>
      </c>
      <c r="O69" s="7">
        <v>36.275</v>
      </c>
      <c r="P69" s="7">
        <v>35.411</v>
      </c>
      <c r="Q69" s="7">
        <v>10.48165110045</v>
      </c>
      <c r="R69" s="7">
        <v>7.81916747803</v>
      </c>
      <c r="S69" s="7">
        <v>9.30366737586</v>
      </c>
      <c r="T69" s="7">
        <v>0.88949791449</v>
      </c>
    </row>
    <row r="70" spans="1:20" ht="12.75">
      <c r="A70" s="18" t="s">
        <v>95</v>
      </c>
      <c r="B70" s="6">
        <v>1200.902</v>
      </c>
      <c r="C70" s="6">
        <v>572.149</v>
      </c>
      <c r="D70" s="6">
        <v>742.208</v>
      </c>
      <c r="E70" s="6">
        <v>408.581</v>
      </c>
      <c r="F70" s="6">
        <v>440.663</v>
      </c>
      <c r="G70" s="6">
        <v>368.274</v>
      </c>
      <c r="H70" s="6">
        <v>220.698</v>
      </c>
      <c r="I70" s="6">
        <v>180.502</v>
      </c>
      <c r="J70" s="6">
        <v>151.021</v>
      </c>
      <c r="K70" s="6">
        <v>131.095</v>
      </c>
      <c r="L70" s="6">
        <v>109.067</v>
      </c>
      <c r="M70" s="6">
        <v>47.093</v>
      </c>
      <c r="N70" s="6">
        <v>40.813</v>
      </c>
      <c r="O70" s="6">
        <v>46.18</v>
      </c>
      <c r="P70" s="6">
        <v>35.4</v>
      </c>
      <c r="Q70" s="6">
        <v>20.21804719147</v>
      </c>
      <c r="R70" s="6">
        <v>17.771927926630003</v>
      </c>
      <c r="S70" s="6">
        <v>16.58793408099</v>
      </c>
      <c r="T70" s="6">
        <v>10.99251138918</v>
      </c>
    </row>
    <row r="71" spans="1:20" ht="12.75">
      <c r="A71" s="17" t="s">
        <v>96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</row>
    <row r="72" spans="1:20" ht="12.75">
      <c r="A72" s="18" t="s">
        <v>97</v>
      </c>
      <c r="B72" s="8" t="s">
        <v>43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2.75">
      <c r="A73" s="17" t="s">
        <v>98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1:20" ht="12.75">
      <c r="A74" s="18" t="s">
        <v>99</v>
      </c>
      <c r="B74" s="6">
        <v>1445.27</v>
      </c>
      <c r="C74" s="6">
        <v>1320.854</v>
      </c>
      <c r="D74" s="6">
        <v>1118.155</v>
      </c>
      <c r="E74" s="6">
        <v>1317.664</v>
      </c>
      <c r="F74" s="6">
        <v>1189.675</v>
      </c>
      <c r="G74" s="6">
        <v>802.702</v>
      </c>
      <c r="H74" s="6">
        <v>406.789</v>
      </c>
      <c r="I74" s="6">
        <v>616.988</v>
      </c>
      <c r="J74" s="6">
        <v>390.105</v>
      </c>
      <c r="K74" s="6">
        <v>395.096</v>
      </c>
      <c r="L74" s="6">
        <v>304.077</v>
      </c>
      <c r="M74" s="6">
        <v>330.782</v>
      </c>
      <c r="N74" s="6">
        <v>310.754</v>
      </c>
      <c r="O74" s="6">
        <v>316.89</v>
      </c>
      <c r="P74" s="6">
        <v>301.919</v>
      </c>
      <c r="Q74" s="6">
        <v>200.61183032226</v>
      </c>
      <c r="R74" s="6">
        <v>184.51672616687</v>
      </c>
      <c r="S74" s="6">
        <v>180.62216773045998</v>
      </c>
      <c r="T74" s="6">
        <v>160.36805981272</v>
      </c>
    </row>
    <row r="75" spans="1:20" ht="12.75">
      <c r="A75" s="17" t="s">
        <v>100</v>
      </c>
      <c r="B75" s="7">
        <v>91.799</v>
      </c>
      <c r="C75" s="7">
        <v>91.857</v>
      </c>
      <c r="D75" s="7">
        <v>90.144</v>
      </c>
      <c r="E75" s="7">
        <v>90.641</v>
      </c>
      <c r="F75" s="7">
        <v>22.617</v>
      </c>
      <c r="G75" s="7">
        <v>22.617</v>
      </c>
      <c r="H75" s="7">
        <v>22.617</v>
      </c>
      <c r="I75" s="7">
        <v>22.617</v>
      </c>
      <c r="J75" s="7">
        <v>22.617</v>
      </c>
      <c r="K75" s="7">
        <v>22.617</v>
      </c>
      <c r="L75" s="7">
        <v>22.617</v>
      </c>
      <c r="M75" s="7">
        <v>22.617</v>
      </c>
      <c r="N75" s="7">
        <v>22.617</v>
      </c>
      <c r="O75" s="7">
        <v>22.616</v>
      </c>
      <c r="P75" s="7">
        <v>22.61</v>
      </c>
      <c r="Q75" s="7">
        <v>19.4547618189</v>
      </c>
      <c r="R75" s="7">
        <v>19.4547618189</v>
      </c>
      <c r="S75" s="7">
        <v>19.418701092640003</v>
      </c>
      <c r="T75" s="7">
        <v>19.418701092640003</v>
      </c>
    </row>
    <row r="76" spans="1:20" ht="12.75">
      <c r="A76" s="18" t="s">
        <v>101</v>
      </c>
      <c r="B76" s="6">
        <v>903.377</v>
      </c>
      <c r="C76" s="6">
        <v>903.377</v>
      </c>
      <c r="D76" s="6">
        <v>388.752</v>
      </c>
      <c r="E76" s="6">
        <v>388.752</v>
      </c>
      <c r="F76" s="6">
        <v>110.009</v>
      </c>
      <c r="G76" s="6">
        <v>110.009</v>
      </c>
      <c r="H76" s="6">
        <v>110.009</v>
      </c>
      <c r="I76" s="6">
        <v>110.009</v>
      </c>
      <c r="J76" s="6">
        <v>110.009</v>
      </c>
      <c r="K76" s="6">
        <v>110.009</v>
      </c>
      <c r="L76" s="6">
        <v>110.009</v>
      </c>
      <c r="M76" s="6">
        <v>110.009</v>
      </c>
      <c r="N76" s="6">
        <v>110.009</v>
      </c>
      <c r="O76" s="6">
        <v>110.009</v>
      </c>
      <c r="P76" s="6">
        <v>110.009</v>
      </c>
      <c r="Q76" s="6">
        <v>38.14022814419</v>
      </c>
      <c r="R76" s="6">
        <v>38.14022814419</v>
      </c>
      <c r="S76" s="6">
        <v>38.14022814419</v>
      </c>
      <c r="T76" s="6">
        <v>38.14022814419</v>
      </c>
    </row>
    <row r="77" spans="1:20" ht="12.75">
      <c r="A77" s="17" t="s">
        <v>102</v>
      </c>
      <c r="B77" s="7">
        <v>3.679</v>
      </c>
      <c r="C77" s="7">
        <v>3.679</v>
      </c>
      <c r="D77" s="7">
        <v>3.679</v>
      </c>
      <c r="E77" s="7">
        <v>3.679</v>
      </c>
      <c r="F77" s="7">
        <v>3.679</v>
      </c>
      <c r="G77" s="7">
        <v>3.679</v>
      </c>
      <c r="H77" s="7">
        <v>3.679</v>
      </c>
      <c r="I77" s="7">
        <v>3.679</v>
      </c>
      <c r="J77" s="7">
        <v>3.679</v>
      </c>
      <c r="K77" s="7">
        <v>3.679</v>
      </c>
      <c r="L77" s="7">
        <v>3.679</v>
      </c>
      <c r="M77" s="7">
        <v>3.679</v>
      </c>
      <c r="N77" s="7">
        <v>3.679</v>
      </c>
      <c r="O77" s="7">
        <v>3.679</v>
      </c>
      <c r="P77" s="7">
        <v>3.679</v>
      </c>
      <c r="Q77" s="7">
        <v>3.67819407883</v>
      </c>
      <c r="R77" s="7">
        <v>3.67819407883</v>
      </c>
      <c r="S77" s="7">
        <v>3.67819407883</v>
      </c>
      <c r="T77" s="7">
        <v>3.67819407883</v>
      </c>
    </row>
    <row r="78" spans="1:20" ht="12.75">
      <c r="A78" s="18" t="s">
        <v>103</v>
      </c>
      <c r="B78" s="8" t="s">
        <v>43</v>
      </c>
      <c r="C78" s="8" t="s">
        <v>43</v>
      </c>
      <c r="D78" s="8" t="s">
        <v>43</v>
      </c>
      <c r="E78" s="6">
        <v>4.607</v>
      </c>
      <c r="F78" s="6">
        <v>4.607</v>
      </c>
      <c r="G78" s="6">
        <v>4.607</v>
      </c>
      <c r="H78" s="6">
        <v>4.607</v>
      </c>
      <c r="I78" s="6">
        <v>5.199</v>
      </c>
      <c r="J78" s="6">
        <v>4.523</v>
      </c>
      <c r="K78" s="6">
        <v>4.523</v>
      </c>
      <c r="L78" s="6">
        <v>4.523</v>
      </c>
      <c r="M78" s="6">
        <v>4.523</v>
      </c>
      <c r="N78" s="6">
        <v>4.523</v>
      </c>
      <c r="O78" s="6">
        <v>4.523</v>
      </c>
      <c r="P78" s="6">
        <v>3.892</v>
      </c>
      <c r="Q78" s="6">
        <v>3.84046734701</v>
      </c>
      <c r="R78" s="6">
        <v>3.88253819432</v>
      </c>
      <c r="S78" s="6">
        <v>3.88253819432</v>
      </c>
      <c r="T78" s="6">
        <v>3.88253819432</v>
      </c>
    </row>
    <row r="79" spans="1:20" ht="12.75">
      <c r="A79" s="17" t="s">
        <v>104</v>
      </c>
      <c r="B79" s="10" t="s">
        <v>43</v>
      </c>
      <c r="C79" s="10" t="s">
        <v>43</v>
      </c>
      <c r="D79" s="10" t="s">
        <v>43</v>
      </c>
      <c r="E79" s="7">
        <v>202.178</v>
      </c>
      <c r="F79" s="7">
        <v>203.716</v>
      </c>
      <c r="G79" s="7">
        <v>92.838</v>
      </c>
      <c r="H79" s="7">
        <v>112.339</v>
      </c>
      <c r="I79" s="7">
        <v>116.955</v>
      </c>
      <c r="J79" s="7">
        <v>110.207</v>
      </c>
      <c r="K79" s="7">
        <v>88.109</v>
      </c>
      <c r="L79" s="7">
        <v>97.7</v>
      </c>
      <c r="M79" s="7">
        <v>107.417</v>
      </c>
      <c r="N79" s="7">
        <v>90.319</v>
      </c>
      <c r="O79" s="7">
        <v>89.277</v>
      </c>
      <c r="P79" s="7">
        <v>69.382</v>
      </c>
      <c r="Q79" s="7">
        <v>69.2486146671</v>
      </c>
      <c r="R79" s="7">
        <v>64.20612311132</v>
      </c>
      <c r="S79" s="7">
        <v>62.38505643504</v>
      </c>
      <c r="T79" s="7">
        <v>59.085499981969996</v>
      </c>
    </row>
    <row r="80" spans="1:20" ht="12.75">
      <c r="A80" s="18" t="s">
        <v>105</v>
      </c>
      <c r="B80" s="6">
        <v>1265.329</v>
      </c>
      <c r="C80" s="6">
        <v>1065.232</v>
      </c>
      <c r="D80" s="6">
        <v>1083.226</v>
      </c>
      <c r="E80" s="6">
        <v>765.843</v>
      </c>
      <c r="F80" s="6">
        <v>677.498</v>
      </c>
      <c r="G80" s="6">
        <v>534.514</v>
      </c>
      <c r="H80" s="6">
        <v>403.652</v>
      </c>
      <c r="I80" s="6">
        <v>317.227</v>
      </c>
      <c r="J80" s="6">
        <v>227.805</v>
      </c>
      <c r="K80" s="6">
        <v>138.704</v>
      </c>
      <c r="L80" s="6">
        <v>92.451</v>
      </c>
      <c r="M80" s="6">
        <v>137.533</v>
      </c>
      <c r="N80" s="6">
        <v>123.774</v>
      </c>
      <c r="O80" s="6">
        <v>99.033</v>
      </c>
      <c r="P80" s="6">
        <v>94.552</v>
      </c>
      <c r="Q80" s="6">
        <v>70.47467936004</v>
      </c>
      <c r="R80" s="6">
        <v>59.974997896459996</v>
      </c>
      <c r="S80" s="6">
        <v>51.47067661943</v>
      </c>
      <c r="T80" s="6">
        <v>37.154568293009994</v>
      </c>
    </row>
    <row r="81" spans="1:20" ht="12.75">
      <c r="A81" s="17" t="s">
        <v>106</v>
      </c>
      <c r="B81" s="10" t="s">
        <v>43</v>
      </c>
      <c r="C81" s="10" t="s">
        <v>43</v>
      </c>
      <c r="D81" s="10" t="s">
        <v>43</v>
      </c>
      <c r="E81" s="10" t="s">
        <v>43</v>
      </c>
      <c r="F81" s="10" t="s">
        <v>43</v>
      </c>
      <c r="G81" s="10" t="s">
        <v>43</v>
      </c>
      <c r="H81" s="10" t="s">
        <v>43</v>
      </c>
      <c r="I81" s="10" t="s">
        <v>43</v>
      </c>
      <c r="J81" s="10" t="s">
        <v>43</v>
      </c>
      <c r="K81" s="10" t="s">
        <v>43</v>
      </c>
      <c r="L81" s="10" t="s">
        <v>43</v>
      </c>
      <c r="M81" s="10" t="s">
        <v>43</v>
      </c>
      <c r="N81" s="10" t="s">
        <v>43</v>
      </c>
      <c r="O81" s="10" t="s">
        <v>43</v>
      </c>
      <c r="P81" s="10" t="s">
        <v>43</v>
      </c>
      <c r="Q81" s="10" t="s">
        <v>43</v>
      </c>
      <c r="R81" s="10" t="s">
        <v>43</v>
      </c>
      <c r="S81" s="10" t="s">
        <v>43</v>
      </c>
      <c r="T81" s="10" t="s">
        <v>43</v>
      </c>
    </row>
    <row r="82" spans="1:20" ht="12.75">
      <c r="A82" s="18" t="s">
        <v>107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2.75">
      <c r="A83" s="17" t="s">
        <v>108</v>
      </c>
      <c r="B83" s="7">
        <v>-818.719</v>
      </c>
      <c r="C83" s="7">
        <v>-746.604</v>
      </c>
      <c r="D83" s="7">
        <v>-449.98</v>
      </c>
      <c r="E83" s="7">
        <v>-138.68</v>
      </c>
      <c r="F83" s="7">
        <v>165.213</v>
      </c>
      <c r="G83" s="7">
        <v>34.438</v>
      </c>
      <c r="H83" s="7">
        <v>-250.114</v>
      </c>
      <c r="I83" s="7">
        <v>44.109</v>
      </c>
      <c r="J83" s="7">
        <v>-89.546</v>
      </c>
      <c r="K83" s="7">
        <v>27.455</v>
      </c>
      <c r="L83" s="7">
        <v>-26.902</v>
      </c>
      <c r="M83" s="7">
        <v>-54.996</v>
      </c>
      <c r="N83" s="7">
        <v>-44.167</v>
      </c>
      <c r="O83" s="7">
        <v>-12.247</v>
      </c>
      <c r="P83" s="7">
        <v>-2.205</v>
      </c>
      <c r="Q83" s="7">
        <v>-4.22511509382</v>
      </c>
      <c r="R83" s="7">
        <v>-4.82011707716</v>
      </c>
      <c r="S83" s="7">
        <v>1.64677316601</v>
      </c>
      <c r="T83" s="7">
        <v>-0.99166997223</v>
      </c>
    </row>
    <row r="84" spans="1:20" ht="12.75">
      <c r="A84" s="18" t="s">
        <v>109</v>
      </c>
      <c r="B84" s="6">
        <v>-0.195</v>
      </c>
      <c r="C84" s="6">
        <v>3.313</v>
      </c>
      <c r="D84" s="6">
        <v>2.334</v>
      </c>
      <c r="E84" s="6">
        <v>0.644</v>
      </c>
      <c r="F84" s="6">
        <v>2.336</v>
      </c>
      <c r="G84" s="8" t="s">
        <v>43</v>
      </c>
      <c r="H84" s="8" t="s">
        <v>43</v>
      </c>
      <c r="I84" s="6">
        <v>-2.807</v>
      </c>
      <c r="J84" s="6">
        <v>0.811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  <row r="85" spans="1:20" ht="12.75">
      <c r="A85" s="17" t="s">
        <v>110</v>
      </c>
      <c r="B85" s="10" t="s">
        <v>43</v>
      </c>
      <c r="C85" s="10" t="s">
        <v>43</v>
      </c>
      <c r="D85" s="10" t="s">
        <v>43</v>
      </c>
      <c r="E85" s="10" t="s">
        <v>43</v>
      </c>
      <c r="F85" s="10" t="s">
        <v>43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1:20" ht="12.75">
      <c r="A86" s="16" t="s">
        <v>111</v>
      </c>
      <c r="B86" s="9">
        <v>1445.27</v>
      </c>
      <c r="C86" s="9">
        <v>1320.854</v>
      </c>
      <c r="D86" s="9">
        <v>1118.155</v>
      </c>
      <c r="E86" s="9">
        <v>1317.664</v>
      </c>
      <c r="F86" s="9">
        <v>1189.675</v>
      </c>
      <c r="G86" s="9">
        <v>802.702</v>
      </c>
      <c r="H86" s="9">
        <v>406.789</v>
      </c>
      <c r="I86" s="9">
        <v>616.988</v>
      </c>
      <c r="J86" s="9">
        <v>390.105</v>
      </c>
      <c r="K86" s="9">
        <v>395.096</v>
      </c>
      <c r="L86" s="9">
        <v>304.077</v>
      </c>
      <c r="M86" s="9">
        <v>330.782</v>
      </c>
      <c r="N86" s="9">
        <v>310.754</v>
      </c>
      <c r="O86" s="9">
        <v>316.89</v>
      </c>
      <c r="P86" s="9">
        <v>301.919</v>
      </c>
      <c r="Q86" s="9">
        <v>200.61183032226</v>
      </c>
      <c r="R86" s="9">
        <v>184.51672616687</v>
      </c>
      <c r="S86" s="9">
        <v>180.62216773045998</v>
      </c>
      <c r="T86" s="9">
        <v>160.36805981272</v>
      </c>
    </row>
    <row r="87" spans="1:20" ht="12.75">
      <c r="A87" s="19" t="s">
        <v>112</v>
      </c>
      <c r="B87" s="11">
        <v>23742.986</v>
      </c>
      <c r="C87" s="11">
        <v>19871.753</v>
      </c>
      <c r="D87" s="11">
        <v>18185.607</v>
      </c>
      <c r="E87" s="11">
        <v>17801.762</v>
      </c>
      <c r="F87" s="11">
        <v>16088.16</v>
      </c>
      <c r="G87" s="11">
        <v>11697.772</v>
      </c>
      <c r="H87" s="11">
        <v>9385.313</v>
      </c>
      <c r="I87" s="11">
        <v>7919.688</v>
      </c>
      <c r="J87" s="11">
        <v>5197.659</v>
      </c>
      <c r="K87" s="11">
        <v>3185.893</v>
      </c>
      <c r="L87" s="11">
        <v>2370.759</v>
      </c>
      <c r="M87" s="11">
        <v>2363.113</v>
      </c>
      <c r="N87" s="11">
        <v>2311.309</v>
      </c>
      <c r="O87" s="11">
        <v>2100.563</v>
      </c>
      <c r="P87" s="11">
        <v>1885.331</v>
      </c>
      <c r="Q87" s="11">
        <v>1197.91929609462</v>
      </c>
      <c r="R87" s="11">
        <v>984.61409012778</v>
      </c>
      <c r="S87" s="11">
        <v>762.79855276285</v>
      </c>
      <c r="T87" s="11">
        <v>538.4287139543001</v>
      </c>
    </row>
    <row r="88" spans="1:20" ht="12.75">
      <c r="A88" s="18" t="s">
        <v>113</v>
      </c>
      <c r="B88" s="6">
        <v>798.145455</v>
      </c>
      <c r="C88" s="6">
        <v>793.14968421361</v>
      </c>
      <c r="D88" s="6">
        <v>528.44211749241</v>
      </c>
      <c r="E88" s="6">
        <v>105.71154332601</v>
      </c>
      <c r="F88" s="6">
        <v>91.1170936381</v>
      </c>
      <c r="G88" s="6">
        <v>91.19766025575</v>
      </c>
      <c r="H88" s="6">
        <v>91.3445218056</v>
      </c>
      <c r="I88" s="6">
        <v>91.3445218056</v>
      </c>
      <c r="J88" s="6">
        <v>91.3445218056</v>
      </c>
      <c r="K88" s="6">
        <v>91.3445218056</v>
      </c>
      <c r="L88" s="6">
        <v>91.3445218056</v>
      </c>
      <c r="M88" s="6">
        <v>91.3445218056</v>
      </c>
      <c r="N88" s="6">
        <v>91.3445218056</v>
      </c>
      <c r="O88" s="6">
        <v>91.3445218056</v>
      </c>
      <c r="P88" s="6">
        <v>91.3445218056</v>
      </c>
      <c r="Q88" s="6">
        <v>80.46330139928</v>
      </c>
      <c r="R88" s="6">
        <v>80.46330139928</v>
      </c>
      <c r="S88" s="6">
        <v>80.46330139928</v>
      </c>
      <c r="T88" s="6">
        <v>80.46330139928</v>
      </c>
    </row>
    <row r="92" spans="1:20" ht="12.75">
      <c r="A92" s="74" t="s">
        <v>114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 ht="33.75">
      <c r="B93" s="5" t="s">
        <v>13</v>
      </c>
      <c r="C93" s="5" t="s">
        <v>14</v>
      </c>
      <c r="D93" s="5" t="s">
        <v>15</v>
      </c>
      <c r="E93" s="5" t="s">
        <v>16</v>
      </c>
      <c r="F93" s="5" t="s">
        <v>17</v>
      </c>
      <c r="G93" s="5" t="s">
        <v>18</v>
      </c>
      <c r="H93" s="5" t="s">
        <v>19</v>
      </c>
      <c r="I93" s="5" t="s">
        <v>20</v>
      </c>
      <c r="J93" s="5" t="s">
        <v>21</v>
      </c>
      <c r="K93" s="5" t="s">
        <v>22</v>
      </c>
      <c r="L93" s="5" t="s">
        <v>23</v>
      </c>
      <c r="M93" s="5" t="s">
        <v>24</v>
      </c>
      <c r="N93" s="5" t="s">
        <v>25</v>
      </c>
      <c r="O93" s="5" t="s">
        <v>26</v>
      </c>
      <c r="P93" s="5" t="s">
        <v>27</v>
      </c>
      <c r="Q93" s="5" t="s">
        <v>28</v>
      </c>
      <c r="R93" s="5" t="s">
        <v>29</v>
      </c>
      <c r="S93" s="5" t="s">
        <v>30</v>
      </c>
      <c r="T93" s="5" t="s">
        <v>31</v>
      </c>
    </row>
    <row r="94" spans="1:20" ht="12.75">
      <c r="A94" s="74" t="s">
        <v>115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 ht="12.75">
      <c r="A95" s="17" t="s">
        <v>116</v>
      </c>
      <c r="B95" s="7">
        <v>7150.567</v>
      </c>
      <c r="C95" s="7">
        <v>7356.47</v>
      </c>
      <c r="D95" s="7">
        <v>6311.952</v>
      </c>
      <c r="E95" s="7">
        <v>7089.157</v>
      </c>
      <c r="F95" s="7">
        <v>4859.76</v>
      </c>
      <c r="G95" s="7">
        <v>4147.315</v>
      </c>
      <c r="H95" s="7">
        <v>3114.539</v>
      </c>
      <c r="I95" s="7">
        <v>3214.465</v>
      </c>
      <c r="J95" s="7">
        <v>2677.186</v>
      </c>
      <c r="K95" s="7">
        <v>2023.515</v>
      </c>
      <c r="L95" s="7">
        <v>1746.052</v>
      </c>
      <c r="M95" s="7">
        <v>1635.314</v>
      </c>
      <c r="N95" s="7">
        <v>1521.932</v>
      </c>
      <c r="O95" s="7">
        <v>1379.878</v>
      </c>
      <c r="P95" s="7">
        <v>1204.573</v>
      </c>
      <c r="Q95" s="7">
        <v>866.19066507999</v>
      </c>
      <c r="R95" s="7">
        <v>785.19827389324</v>
      </c>
      <c r="S95" s="7">
        <v>692.71453127066</v>
      </c>
      <c r="T95" s="7">
        <v>578.84076785306</v>
      </c>
    </row>
    <row r="96" spans="1:20" ht="12.75">
      <c r="A96" s="18" t="s">
        <v>117</v>
      </c>
      <c r="B96" s="6">
        <v>6329.651</v>
      </c>
      <c r="C96" s="6">
        <v>6687.224</v>
      </c>
      <c r="D96" s="6">
        <v>5902.786</v>
      </c>
      <c r="E96" s="6">
        <v>6455.093</v>
      </c>
      <c r="F96" s="6">
        <v>4537.527</v>
      </c>
      <c r="G96" s="6">
        <v>4019.77</v>
      </c>
      <c r="H96" s="6">
        <v>3849.876</v>
      </c>
      <c r="I96" s="6">
        <v>3276.228</v>
      </c>
      <c r="J96" s="6">
        <v>2592.704</v>
      </c>
      <c r="K96" s="6">
        <v>1895.768</v>
      </c>
      <c r="L96" s="6">
        <v>1638.235</v>
      </c>
      <c r="M96" s="6">
        <v>1577.893</v>
      </c>
      <c r="N96" s="6">
        <v>1487.852</v>
      </c>
      <c r="O96" s="6">
        <v>1292.178</v>
      </c>
      <c r="P96" s="6">
        <v>1182.425</v>
      </c>
      <c r="Q96" s="6">
        <v>829.07215751325</v>
      </c>
      <c r="R96" s="6">
        <v>746.0663757768101</v>
      </c>
      <c r="S96" s="6">
        <v>655.24743668337</v>
      </c>
      <c r="T96" s="6">
        <v>544.14433906699</v>
      </c>
    </row>
    <row r="97" spans="1:20" ht="12.75">
      <c r="A97" s="17" t="s">
        <v>118</v>
      </c>
      <c r="B97" s="7">
        <v>5266.156</v>
      </c>
      <c r="C97" s="7">
        <v>5487.394</v>
      </c>
      <c r="D97" s="7">
        <v>4947.674</v>
      </c>
      <c r="E97" s="7">
        <v>5563.719</v>
      </c>
      <c r="F97" s="7">
        <v>3974.554</v>
      </c>
      <c r="G97" s="7">
        <v>3500.091</v>
      </c>
      <c r="H97" s="7">
        <v>3625.407</v>
      </c>
      <c r="I97" s="7">
        <v>3053.762</v>
      </c>
      <c r="J97" s="7">
        <v>2415.172</v>
      </c>
      <c r="K97" s="7">
        <v>1776.074</v>
      </c>
      <c r="L97" s="7">
        <v>1553.224</v>
      </c>
      <c r="M97" s="7">
        <v>1471.021</v>
      </c>
      <c r="N97" s="7">
        <v>1394.623</v>
      </c>
      <c r="O97" s="7">
        <v>982.716</v>
      </c>
      <c r="P97" s="7">
        <v>945.399</v>
      </c>
      <c r="Q97" s="7">
        <v>642.05522099215</v>
      </c>
      <c r="R97" s="7">
        <v>579.4898609257999</v>
      </c>
      <c r="S97" s="7">
        <v>504.24314545695</v>
      </c>
      <c r="T97" s="7">
        <v>447.67588619235</v>
      </c>
    </row>
    <row r="98" spans="1:20" ht="12.75">
      <c r="A98" s="18" t="s">
        <v>119</v>
      </c>
      <c r="B98" s="8" t="s">
        <v>43</v>
      </c>
      <c r="C98" s="8" t="s">
        <v>43</v>
      </c>
      <c r="D98" s="8" t="s">
        <v>43</v>
      </c>
      <c r="E98" s="8" t="s">
        <v>43</v>
      </c>
      <c r="F98" s="8" t="s">
        <v>43</v>
      </c>
      <c r="G98" s="8" t="s">
        <v>43</v>
      </c>
      <c r="H98" s="8" t="s">
        <v>43</v>
      </c>
      <c r="I98" s="8" t="s">
        <v>43</v>
      </c>
      <c r="J98" s="8" t="s">
        <v>43</v>
      </c>
      <c r="K98" s="8" t="s">
        <v>43</v>
      </c>
      <c r="L98" s="8" t="s">
        <v>43</v>
      </c>
      <c r="M98" s="8" t="s">
        <v>43</v>
      </c>
      <c r="N98" s="8" t="s">
        <v>43</v>
      </c>
      <c r="O98" s="8" t="s">
        <v>43</v>
      </c>
      <c r="P98" s="8" t="s">
        <v>43</v>
      </c>
      <c r="Q98" s="8" t="s">
        <v>43</v>
      </c>
      <c r="R98" s="8" t="s">
        <v>43</v>
      </c>
      <c r="S98" s="8" t="s">
        <v>43</v>
      </c>
      <c r="T98" s="8" t="s">
        <v>43</v>
      </c>
    </row>
    <row r="99" spans="1:20" ht="12.75">
      <c r="A99" s="17" t="s">
        <v>120</v>
      </c>
      <c r="B99" s="7">
        <v>474.864</v>
      </c>
      <c r="C99" s="7">
        <v>571.161</v>
      </c>
      <c r="D99" s="7">
        <v>422.013</v>
      </c>
      <c r="E99" s="7">
        <v>258.323</v>
      </c>
      <c r="F99" s="7">
        <v>263.956</v>
      </c>
      <c r="G99" s="7">
        <v>319.436</v>
      </c>
      <c r="H99" s="7">
        <v>163.157</v>
      </c>
      <c r="I99" s="7">
        <v>97.405</v>
      </c>
      <c r="J99" s="7">
        <v>68.679</v>
      </c>
      <c r="K99" s="7">
        <v>52.906</v>
      </c>
      <c r="L99" s="7">
        <v>52.787</v>
      </c>
      <c r="M99" s="7">
        <v>86.243</v>
      </c>
      <c r="N99" s="7">
        <v>72.012</v>
      </c>
      <c r="O99" s="7">
        <v>63.949</v>
      </c>
      <c r="P99" s="7">
        <v>46.908</v>
      </c>
      <c r="Q99" s="7">
        <v>35.18925871166999</v>
      </c>
      <c r="R99" s="7">
        <v>27.2138280865</v>
      </c>
      <c r="S99" s="7">
        <v>17.549553448010002</v>
      </c>
      <c r="T99" s="7">
        <v>9.832558027720001</v>
      </c>
    </row>
    <row r="100" spans="1:20" ht="12.75">
      <c r="A100" s="18" t="s">
        <v>121</v>
      </c>
      <c r="B100" s="6">
        <v>93.634</v>
      </c>
      <c r="C100" s="6">
        <v>96.773</v>
      </c>
      <c r="D100" s="6">
        <v>109.483</v>
      </c>
      <c r="E100" s="6">
        <v>71.56</v>
      </c>
      <c r="F100" s="8" t="s">
        <v>43</v>
      </c>
      <c r="G100" s="8" t="s">
        <v>43</v>
      </c>
      <c r="H100" s="8" t="s">
        <v>43</v>
      </c>
      <c r="I100" s="8" t="s">
        <v>43</v>
      </c>
      <c r="J100" s="8" t="s">
        <v>43</v>
      </c>
      <c r="K100" s="8" t="s">
        <v>43</v>
      </c>
      <c r="L100" s="8" t="s">
        <v>43</v>
      </c>
      <c r="M100" s="6">
        <v>53.376</v>
      </c>
      <c r="N100" s="6">
        <v>47.704</v>
      </c>
      <c r="O100" s="6">
        <v>39.683</v>
      </c>
      <c r="P100" s="6">
        <v>33.152</v>
      </c>
      <c r="Q100" s="6">
        <v>23.06684456625</v>
      </c>
      <c r="R100" s="6">
        <v>13.70908610099</v>
      </c>
      <c r="S100" s="6">
        <v>10.74609642638</v>
      </c>
      <c r="T100" s="6">
        <v>9.832558027720001</v>
      </c>
    </row>
    <row r="101" spans="1:20" ht="12.75">
      <c r="A101" s="17" t="s">
        <v>122</v>
      </c>
      <c r="B101" s="7">
        <v>77.477</v>
      </c>
      <c r="C101" s="7">
        <v>51.973</v>
      </c>
      <c r="D101" s="7">
        <v>68.466</v>
      </c>
      <c r="E101" s="7">
        <v>29.974</v>
      </c>
      <c r="F101" s="10" t="s">
        <v>43</v>
      </c>
      <c r="G101" s="10" t="s">
        <v>43</v>
      </c>
      <c r="H101" s="10" t="s">
        <v>43</v>
      </c>
      <c r="I101" s="10" t="s">
        <v>43</v>
      </c>
      <c r="J101" s="10" t="s">
        <v>43</v>
      </c>
      <c r="K101" s="10" t="s">
        <v>43</v>
      </c>
      <c r="L101" s="10" t="s">
        <v>43</v>
      </c>
      <c r="M101" s="7">
        <v>32.867</v>
      </c>
      <c r="N101" s="7">
        <v>24.308</v>
      </c>
      <c r="O101" s="7">
        <v>24.266</v>
      </c>
      <c r="P101" s="7">
        <v>13.756</v>
      </c>
      <c r="Q101" s="7">
        <v>12.12241414542</v>
      </c>
      <c r="R101" s="7">
        <v>13.5047419855</v>
      </c>
      <c r="S101" s="7">
        <v>6.80345702162</v>
      </c>
      <c r="T101" s="7">
        <v>0</v>
      </c>
    </row>
    <row r="102" spans="1:20" ht="12.75">
      <c r="A102" s="18" t="s">
        <v>123</v>
      </c>
      <c r="B102" s="6">
        <v>303.753</v>
      </c>
      <c r="C102" s="6">
        <v>422.415</v>
      </c>
      <c r="D102" s="6">
        <v>244.064</v>
      </c>
      <c r="E102" s="6">
        <v>156.789</v>
      </c>
      <c r="F102" s="8" t="s">
        <v>43</v>
      </c>
      <c r="G102" s="8" t="s">
        <v>43</v>
      </c>
      <c r="H102" s="8" t="s">
        <v>43</v>
      </c>
      <c r="I102" s="8" t="s">
        <v>43</v>
      </c>
      <c r="J102" s="8" t="s">
        <v>43</v>
      </c>
      <c r="K102" s="8" t="s">
        <v>43</v>
      </c>
      <c r="L102" s="8" t="s">
        <v>43</v>
      </c>
      <c r="M102" s="8" t="s">
        <v>43</v>
      </c>
      <c r="N102" s="8" t="s">
        <v>43</v>
      </c>
      <c r="O102" s="8" t="s">
        <v>43</v>
      </c>
      <c r="P102" s="8" t="s">
        <v>43</v>
      </c>
      <c r="Q102" s="6">
        <v>0</v>
      </c>
      <c r="R102" s="6">
        <v>0</v>
      </c>
      <c r="S102" s="6">
        <v>0</v>
      </c>
      <c r="T102" s="8" t="s">
        <v>43</v>
      </c>
    </row>
    <row r="103" spans="1:20" ht="12.75">
      <c r="A103" s="17" t="s">
        <v>124</v>
      </c>
      <c r="B103" s="7">
        <v>588.631</v>
      </c>
      <c r="C103" s="7">
        <v>628.669</v>
      </c>
      <c r="D103" s="7">
        <v>533.099</v>
      </c>
      <c r="E103" s="7">
        <v>633.051</v>
      </c>
      <c r="F103" s="7">
        <v>299.017</v>
      </c>
      <c r="G103" s="7">
        <v>200.243</v>
      </c>
      <c r="H103" s="7">
        <v>61.312</v>
      </c>
      <c r="I103" s="7">
        <v>125.061</v>
      </c>
      <c r="J103" s="7">
        <v>108.853</v>
      </c>
      <c r="K103" s="7">
        <v>66.788</v>
      </c>
      <c r="L103" s="7">
        <v>32.224</v>
      </c>
      <c r="M103" s="7">
        <v>20.629</v>
      </c>
      <c r="N103" s="7">
        <v>21.217</v>
      </c>
      <c r="O103" s="7">
        <v>245.513</v>
      </c>
      <c r="P103" s="7">
        <v>190.118</v>
      </c>
      <c r="Q103" s="7">
        <v>151.82767780943</v>
      </c>
      <c r="R103" s="7">
        <v>139.36268676451002</v>
      </c>
      <c r="S103" s="7">
        <v>133.45473777842</v>
      </c>
      <c r="T103" s="7">
        <v>86.63589484692</v>
      </c>
    </row>
    <row r="104" spans="1:20" ht="12.75">
      <c r="A104" s="18" t="s">
        <v>125</v>
      </c>
      <c r="B104" s="6">
        <v>820.916</v>
      </c>
      <c r="C104" s="6">
        <v>669.246</v>
      </c>
      <c r="D104" s="6">
        <v>409.166</v>
      </c>
      <c r="E104" s="6">
        <v>634.064</v>
      </c>
      <c r="F104" s="6">
        <v>322.233</v>
      </c>
      <c r="G104" s="6">
        <v>127.545</v>
      </c>
      <c r="H104" s="6">
        <v>-735.337</v>
      </c>
      <c r="I104" s="6">
        <v>-61.763</v>
      </c>
      <c r="J104" s="6">
        <v>84.482</v>
      </c>
      <c r="K104" s="6">
        <v>127.747</v>
      </c>
      <c r="L104" s="6">
        <v>107.817</v>
      </c>
      <c r="M104" s="6">
        <v>57.421</v>
      </c>
      <c r="N104" s="6">
        <v>34.08</v>
      </c>
      <c r="O104" s="6">
        <v>87.7</v>
      </c>
      <c r="P104" s="6">
        <v>22.148</v>
      </c>
      <c r="Q104" s="6">
        <v>37.11850756674</v>
      </c>
      <c r="R104" s="6">
        <v>39.13189811643</v>
      </c>
      <c r="S104" s="6">
        <v>37.467094587279995</v>
      </c>
      <c r="T104" s="6">
        <v>34.696428786080006</v>
      </c>
    </row>
    <row r="105" spans="1:20" ht="12.75">
      <c r="A105" s="17" t="s">
        <v>126</v>
      </c>
      <c r="B105" s="7">
        <v>32.4</v>
      </c>
      <c r="C105" s="7">
        <v>129.926</v>
      </c>
      <c r="D105" s="7">
        <v>33.225</v>
      </c>
      <c r="E105" s="7">
        <v>95.134</v>
      </c>
      <c r="F105" s="7">
        <v>31.829</v>
      </c>
      <c r="G105" s="7">
        <v>0.147</v>
      </c>
      <c r="H105" s="7">
        <v>0</v>
      </c>
      <c r="I105" s="7">
        <v>0</v>
      </c>
      <c r="J105" s="7">
        <v>23.638</v>
      </c>
      <c r="K105" s="7">
        <v>0</v>
      </c>
      <c r="L105" s="7">
        <v>0</v>
      </c>
      <c r="M105" s="7">
        <v>24.372</v>
      </c>
      <c r="N105" s="7">
        <v>37.075</v>
      </c>
      <c r="O105" s="7">
        <v>6.44</v>
      </c>
      <c r="P105" s="7">
        <v>3.648</v>
      </c>
      <c r="Q105" s="7">
        <v>0.9736396091</v>
      </c>
      <c r="R105" s="7">
        <v>0.22838459967</v>
      </c>
      <c r="S105" s="7">
        <v>0.6430829516900001</v>
      </c>
      <c r="T105" s="7">
        <v>0.26444532593</v>
      </c>
    </row>
    <row r="106" spans="1:20" ht="12.75">
      <c r="A106" s="18" t="s">
        <v>127</v>
      </c>
      <c r="B106" s="6">
        <v>101.891</v>
      </c>
      <c r="C106" s="6">
        <v>105.011</v>
      </c>
      <c r="D106" s="6">
        <v>103.866</v>
      </c>
      <c r="E106" s="6">
        <v>131.961</v>
      </c>
      <c r="F106" s="6">
        <v>72.625</v>
      </c>
      <c r="G106" s="6">
        <v>1.246</v>
      </c>
      <c r="H106" s="6">
        <v>68.272</v>
      </c>
      <c r="I106" s="6">
        <v>2.351</v>
      </c>
      <c r="J106" s="6">
        <v>1.778</v>
      </c>
      <c r="K106" s="6">
        <v>0</v>
      </c>
      <c r="L106" s="6">
        <v>0</v>
      </c>
      <c r="M106" s="6">
        <v>33.789</v>
      </c>
      <c r="N106" s="6">
        <v>75.62</v>
      </c>
      <c r="O106" s="6">
        <v>5.87</v>
      </c>
      <c r="P106" s="6">
        <v>21.528</v>
      </c>
      <c r="Q106" s="6">
        <v>46.15772961667</v>
      </c>
      <c r="R106" s="6">
        <v>4.58572235645</v>
      </c>
      <c r="S106" s="6">
        <v>4.77804622985</v>
      </c>
      <c r="T106" s="6">
        <v>4.54365150914</v>
      </c>
    </row>
    <row r="107" spans="1:20" ht="12.75">
      <c r="A107" s="17" t="s">
        <v>128</v>
      </c>
      <c r="B107" s="7">
        <v>45.294</v>
      </c>
      <c r="C107" s="7">
        <v>35.306</v>
      </c>
      <c r="D107" s="7">
        <v>73.864</v>
      </c>
      <c r="E107" s="7">
        <v>87.857</v>
      </c>
      <c r="F107" s="7">
        <v>48.806</v>
      </c>
      <c r="G107" s="7">
        <v>5.916</v>
      </c>
      <c r="H107" s="7">
        <v>30.864</v>
      </c>
      <c r="I107" s="7">
        <v>22.469</v>
      </c>
      <c r="J107" s="7">
        <v>7.452</v>
      </c>
      <c r="K107" s="7">
        <v>2.78</v>
      </c>
      <c r="L107" s="7">
        <v>3.14</v>
      </c>
      <c r="M107" s="7">
        <v>29.917</v>
      </c>
      <c r="N107" s="7">
        <v>16.965</v>
      </c>
      <c r="O107" s="7">
        <v>17.131</v>
      </c>
      <c r="P107" s="7">
        <v>31.806</v>
      </c>
      <c r="Q107" s="7">
        <v>51.00789729905</v>
      </c>
      <c r="R107" s="7">
        <v>14.16585530033</v>
      </c>
      <c r="S107" s="7">
        <v>3.43778923708</v>
      </c>
      <c r="T107" s="7">
        <v>7.103963073819999</v>
      </c>
    </row>
    <row r="108" spans="1:20" ht="12.75">
      <c r="A108" s="18" t="s">
        <v>129</v>
      </c>
      <c r="B108" s="6">
        <v>635.022</v>
      </c>
      <c r="C108" s="6">
        <v>558.504</v>
      </c>
      <c r="D108" s="6">
        <v>438.716</v>
      </c>
      <c r="E108" s="6">
        <v>466.156</v>
      </c>
      <c r="F108" s="6">
        <v>318.765</v>
      </c>
      <c r="G108" s="6">
        <v>187.184</v>
      </c>
      <c r="H108" s="6">
        <v>246.603</v>
      </c>
      <c r="I108" s="6">
        <v>171.734</v>
      </c>
      <c r="J108" s="6">
        <v>119.239</v>
      </c>
      <c r="K108" s="6">
        <v>69.244</v>
      </c>
      <c r="L108" s="6">
        <v>52.392</v>
      </c>
      <c r="M108" s="6">
        <v>61.965</v>
      </c>
      <c r="N108" s="6">
        <v>66.78</v>
      </c>
      <c r="O108" s="6">
        <v>67.938</v>
      </c>
      <c r="P108" s="6">
        <v>50.978</v>
      </c>
      <c r="Q108" s="6">
        <v>34.72647939129</v>
      </c>
      <c r="R108" s="6">
        <v>31.65530753789</v>
      </c>
      <c r="S108" s="6">
        <v>21.97901265731</v>
      </c>
      <c r="T108" s="6">
        <v>28.343730842739998</v>
      </c>
    </row>
    <row r="109" spans="1:20" ht="12.75">
      <c r="A109" s="17" t="s">
        <v>130</v>
      </c>
      <c r="B109" s="7">
        <v>7.018</v>
      </c>
      <c r="C109" s="7">
        <v>-5.165</v>
      </c>
      <c r="D109" s="7">
        <v>17.561</v>
      </c>
      <c r="E109" s="7">
        <v>4.229</v>
      </c>
      <c r="F109" s="7">
        <v>9.043</v>
      </c>
      <c r="G109" s="7">
        <v>11.246</v>
      </c>
      <c r="H109" s="7">
        <v>9.387</v>
      </c>
      <c r="I109" s="7">
        <v>4.243</v>
      </c>
      <c r="J109" s="7">
        <v>7.532</v>
      </c>
      <c r="K109" s="7">
        <v>5.359</v>
      </c>
      <c r="L109" s="7">
        <v>3.634</v>
      </c>
      <c r="M109" s="7">
        <v>2.266</v>
      </c>
      <c r="N109" s="7">
        <v>3.059</v>
      </c>
      <c r="O109" s="7">
        <v>1.982</v>
      </c>
      <c r="P109" s="7">
        <v>2.176</v>
      </c>
      <c r="Q109" s="7">
        <v>0.6250525885599999</v>
      </c>
      <c r="R109" s="7">
        <v>-0.40868823098</v>
      </c>
      <c r="S109" s="7">
        <v>0.0961619367</v>
      </c>
      <c r="T109" s="7">
        <v>0.17429351027</v>
      </c>
    </row>
    <row r="110" spans="1:20" ht="12.75">
      <c r="A110" s="18" t="s">
        <v>131</v>
      </c>
      <c r="B110" s="8" t="s">
        <v>43</v>
      </c>
      <c r="C110" s="8" t="s">
        <v>43</v>
      </c>
      <c r="D110" s="8" t="s">
        <v>43</v>
      </c>
      <c r="E110" s="8" t="s">
        <v>43</v>
      </c>
      <c r="F110" s="8" t="s">
        <v>43</v>
      </c>
      <c r="G110" s="8" t="s">
        <v>43</v>
      </c>
      <c r="H110" s="8" t="s">
        <v>43</v>
      </c>
      <c r="I110" s="8" t="s">
        <v>43</v>
      </c>
      <c r="J110" s="8" t="s">
        <v>43</v>
      </c>
      <c r="K110" s="8" t="s">
        <v>43</v>
      </c>
      <c r="L110" s="8" t="s">
        <v>43</v>
      </c>
      <c r="M110" s="6">
        <v>-3.826</v>
      </c>
      <c r="N110" s="6">
        <v>-3.539</v>
      </c>
      <c r="O110" s="6">
        <v>-2.742</v>
      </c>
      <c r="P110" s="6">
        <v>-2.23</v>
      </c>
      <c r="Q110" s="6">
        <v>-2.8728378589499997</v>
      </c>
      <c r="R110" s="6">
        <v>-1.7249047395800001</v>
      </c>
      <c r="S110" s="6">
        <v>-0.27646556802</v>
      </c>
      <c r="T110" s="6">
        <v>-0.2464149628</v>
      </c>
    </row>
    <row r="111" spans="1:20" ht="12.75">
      <c r="A111" s="17" t="s">
        <v>132</v>
      </c>
      <c r="B111" s="7">
        <v>-84.728</v>
      </c>
      <c r="C111" s="7">
        <v>-100.658</v>
      </c>
      <c r="D111" s="7">
        <v>-103.721</v>
      </c>
      <c r="E111" s="7">
        <v>-69.767</v>
      </c>
      <c r="F111" s="7">
        <v>189.334</v>
      </c>
      <c r="G111" s="7">
        <v>304.372</v>
      </c>
      <c r="H111" s="7">
        <v>1021.618</v>
      </c>
      <c r="I111" s="7">
        <v>359.228</v>
      </c>
      <c r="J111" s="7">
        <v>132.761</v>
      </c>
      <c r="K111" s="7">
        <v>43.411</v>
      </c>
      <c r="L111" s="7">
        <v>-9.508</v>
      </c>
      <c r="M111" s="7">
        <v>42.449</v>
      </c>
      <c r="N111" s="7">
        <v>71.414</v>
      </c>
      <c r="O111" s="7">
        <v>11.852</v>
      </c>
      <c r="P111" s="7">
        <v>53.453</v>
      </c>
      <c r="Q111" s="7">
        <v>18.811678867210002</v>
      </c>
      <c r="R111" s="7">
        <v>9.3096774969</v>
      </c>
      <c r="S111" s="7">
        <v>9.55008233866</v>
      </c>
      <c r="T111" s="7">
        <v>11.93610039306</v>
      </c>
    </row>
    <row r="112" spans="1:20" ht="12.75">
      <c r="A112" s="18" t="s">
        <v>133</v>
      </c>
      <c r="B112" s="6">
        <v>1.447</v>
      </c>
      <c r="C112" s="6">
        <v>1.846</v>
      </c>
      <c r="D112" s="6">
        <v>2.051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</row>
    <row r="113" spans="1:20" ht="12.75">
      <c r="A113" s="17" t="s">
        <v>134</v>
      </c>
      <c r="B113" s="7">
        <v>85.434</v>
      </c>
      <c r="C113" s="7">
        <v>66.986</v>
      </c>
      <c r="D113" s="7">
        <v>-110.436</v>
      </c>
      <c r="E113" s="7">
        <v>153.4</v>
      </c>
      <c r="F113" s="7">
        <v>209.855</v>
      </c>
      <c r="G113" s="7">
        <v>260.796</v>
      </c>
      <c r="H113" s="7">
        <v>11.657</v>
      </c>
      <c r="I113" s="7">
        <v>150.092</v>
      </c>
      <c r="J113" s="7">
        <v>134.848</v>
      </c>
      <c r="K113" s="7">
        <v>110.053</v>
      </c>
      <c r="L113" s="7">
        <v>52.691</v>
      </c>
      <c r="M113" s="7">
        <v>64.497</v>
      </c>
      <c r="N113" s="7">
        <v>23.732</v>
      </c>
      <c r="O113" s="7">
        <v>54.039</v>
      </c>
      <c r="P113" s="7">
        <v>42.955</v>
      </c>
      <c r="Q113" s="7">
        <v>30.52540478165</v>
      </c>
      <c r="R113" s="7">
        <v>27.911002127579998</v>
      </c>
      <c r="S113" s="7">
        <v>24.71361773226</v>
      </c>
      <c r="T113" s="7">
        <v>21.53426370007</v>
      </c>
    </row>
    <row r="114" spans="1:20" ht="12.75">
      <c r="A114" s="18" t="s">
        <v>135</v>
      </c>
      <c r="B114" s="6">
        <v>-58.646</v>
      </c>
      <c r="C114" s="6">
        <v>-43.933</v>
      </c>
      <c r="D114" s="6">
        <v>-171.913</v>
      </c>
      <c r="E114" s="6">
        <v>-28.829</v>
      </c>
      <c r="F114" s="6">
        <v>-5.513</v>
      </c>
      <c r="G114" s="6">
        <v>58.058</v>
      </c>
      <c r="H114" s="6">
        <v>-115.193</v>
      </c>
      <c r="I114" s="6">
        <v>14.273</v>
      </c>
      <c r="J114" s="6">
        <v>13.345</v>
      </c>
      <c r="K114" s="6">
        <v>31.572</v>
      </c>
      <c r="L114" s="6">
        <v>-7.508</v>
      </c>
      <c r="M114" s="6">
        <v>16.687</v>
      </c>
      <c r="N114" s="6">
        <v>-21.437</v>
      </c>
      <c r="O114" s="6">
        <v>11.927</v>
      </c>
      <c r="P114" s="6">
        <v>5.343</v>
      </c>
      <c r="Q114" s="6">
        <v>6.514971211520001</v>
      </c>
      <c r="R114" s="6">
        <v>6.58709266405</v>
      </c>
      <c r="S114" s="6">
        <v>5.775726323130001</v>
      </c>
      <c r="T114" s="6">
        <v>5.34900772902</v>
      </c>
    </row>
    <row r="115" spans="1:20" ht="12.75">
      <c r="A115" s="17" t="s">
        <v>136</v>
      </c>
      <c r="B115" s="7">
        <v>63.322</v>
      </c>
      <c r="C115" s="7">
        <v>28.607</v>
      </c>
      <c r="D115" s="7">
        <v>22.853</v>
      </c>
      <c r="E115" s="7">
        <v>33.63</v>
      </c>
      <c r="F115" s="7">
        <v>4.057</v>
      </c>
      <c r="G115" s="7">
        <v>51.741</v>
      </c>
      <c r="H115" s="7">
        <v>-5.842</v>
      </c>
      <c r="I115" s="7">
        <v>11.17</v>
      </c>
      <c r="J115" s="7">
        <v>-2.497</v>
      </c>
      <c r="K115" s="10" t="s">
        <v>43</v>
      </c>
      <c r="L115" s="10" t="s">
        <v>43</v>
      </c>
      <c r="M115" s="10" t="s">
        <v>43</v>
      </c>
      <c r="N115" s="10" t="s">
        <v>43</v>
      </c>
      <c r="O115" s="10" t="s">
        <v>43</v>
      </c>
      <c r="P115" s="10" t="s">
        <v>43</v>
      </c>
      <c r="Q115" s="10" t="s">
        <v>43</v>
      </c>
      <c r="R115" s="10" t="s">
        <v>43</v>
      </c>
      <c r="S115" s="10" t="s">
        <v>43</v>
      </c>
      <c r="T115" s="10" t="s">
        <v>43</v>
      </c>
    </row>
    <row r="116" spans="1:20" ht="12.75">
      <c r="A116" s="18" t="s">
        <v>137</v>
      </c>
      <c r="B116" s="8" t="s">
        <v>43</v>
      </c>
      <c r="C116" s="8" t="s">
        <v>43</v>
      </c>
      <c r="D116" s="8" t="s">
        <v>43</v>
      </c>
      <c r="E116" s="8" t="s">
        <v>43</v>
      </c>
      <c r="F116" s="8" t="s">
        <v>43</v>
      </c>
      <c r="G116" s="6">
        <v>0</v>
      </c>
      <c r="H116" s="6">
        <v>0</v>
      </c>
      <c r="I116" s="8" t="s">
        <v>43</v>
      </c>
      <c r="J116" s="8" t="s">
        <v>43</v>
      </c>
      <c r="K116" s="8" t="s">
        <v>43</v>
      </c>
      <c r="L116" s="8" t="s">
        <v>43</v>
      </c>
      <c r="M116" s="8" t="s">
        <v>43</v>
      </c>
      <c r="N116" s="8" t="s">
        <v>43</v>
      </c>
      <c r="O116" s="8" t="s">
        <v>43</v>
      </c>
      <c r="P116" s="8" t="s">
        <v>43</v>
      </c>
      <c r="Q116" s="8" t="s">
        <v>43</v>
      </c>
      <c r="R116" s="8" t="s">
        <v>43</v>
      </c>
      <c r="S116" s="8" t="s">
        <v>43</v>
      </c>
      <c r="T116" s="8" t="s">
        <v>43</v>
      </c>
    </row>
    <row r="117" spans="1:20" ht="12.75">
      <c r="A117" s="17" t="s">
        <v>138</v>
      </c>
      <c r="B117" s="7">
        <v>-121.968</v>
      </c>
      <c r="C117" s="7">
        <v>-72.54</v>
      </c>
      <c r="D117" s="7">
        <v>-194.766</v>
      </c>
      <c r="E117" s="7">
        <v>-62.459</v>
      </c>
      <c r="F117" s="7">
        <v>-9.57</v>
      </c>
      <c r="G117" s="7">
        <v>6.317</v>
      </c>
      <c r="H117" s="7">
        <v>-109.351</v>
      </c>
      <c r="I117" s="7">
        <v>3.103</v>
      </c>
      <c r="J117" s="7">
        <v>15.842</v>
      </c>
      <c r="K117" s="10" t="s">
        <v>43</v>
      </c>
      <c r="L117" s="10" t="s">
        <v>43</v>
      </c>
      <c r="M117" s="10" t="s">
        <v>43</v>
      </c>
      <c r="N117" s="10" t="s">
        <v>43</v>
      </c>
      <c r="O117" s="10" t="s">
        <v>43</v>
      </c>
      <c r="P117" s="10" t="s">
        <v>43</v>
      </c>
      <c r="Q117" s="10" t="s">
        <v>43</v>
      </c>
      <c r="R117" s="10" t="s">
        <v>43</v>
      </c>
      <c r="S117" s="10" t="s">
        <v>43</v>
      </c>
      <c r="T117" s="10" t="s">
        <v>43</v>
      </c>
    </row>
    <row r="118" spans="1:20" ht="12.75">
      <c r="A118" s="18" t="s">
        <v>139</v>
      </c>
      <c r="B118" s="8" t="s">
        <v>43</v>
      </c>
      <c r="C118" s="8" t="s">
        <v>43</v>
      </c>
      <c r="D118" s="8" t="s">
        <v>43</v>
      </c>
      <c r="E118" s="8" t="s">
        <v>43</v>
      </c>
      <c r="F118" s="8" t="s">
        <v>43</v>
      </c>
      <c r="G118" s="6">
        <v>0</v>
      </c>
      <c r="H118" s="6">
        <v>0</v>
      </c>
      <c r="I118" s="8" t="s">
        <v>43</v>
      </c>
      <c r="J118" s="8" t="s">
        <v>43</v>
      </c>
      <c r="K118" s="8" t="s">
        <v>43</v>
      </c>
      <c r="L118" s="8" t="s">
        <v>43</v>
      </c>
      <c r="M118" s="8" t="s">
        <v>43</v>
      </c>
      <c r="N118" s="8" t="s">
        <v>43</v>
      </c>
      <c r="O118" s="8" t="s">
        <v>43</v>
      </c>
      <c r="P118" s="8" t="s">
        <v>43</v>
      </c>
      <c r="Q118" s="8" t="s">
        <v>43</v>
      </c>
      <c r="R118" s="8" t="s">
        <v>43</v>
      </c>
      <c r="S118" s="8" t="s">
        <v>43</v>
      </c>
      <c r="T118" s="8" t="s">
        <v>43</v>
      </c>
    </row>
    <row r="119" spans="1:20" ht="12.75">
      <c r="A119" s="17" t="s">
        <v>140</v>
      </c>
      <c r="B119" s="10" t="s">
        <v>43</v>
      </c>
      <c r="C119" s="10" t="s">
        <v>43</v>
      </c>
      <c r="D119" s="10" t="s">
        <v>43</v>
      </c>
      <c r="E119" s="10" t="s">
        <v>43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 t="s">
        <v>43</v>
      </c>
      <c r="L119" s="10" t="s">
        <v>43</v>
      </c>
      <c r="M119" s="10" t="s">
        <v>43</v>
      </c>
      <c r="N119" s="10" t="s">
        <v>43</v>
      </c>
      <c r="O119" s="10" t="s">
        <v>43</v>
      </c>
      <c r="P119" s="10" t="s">
        <v>43</v>
      </c>
      <c r="Q119" s="10" t="s">
        <v>43</v>
      </c>
      <c r="R119" s="10" t="s">
        <v>43</v>
      </c>
      <c r="S119" s="10" t="s">
        <v>43</v>
      </c>
      <c r="T119" s="10" t="s">
        <v>43</v>
      </c>
    </row>
    <row r="120" spans="1:20" ht="12.75">
      <c r="A120" s="18" t="s">
        <v>95</v>
      </c>
      <c r="B120" s="6">
        <v>-3.628</v>
      </c>
      <c r="C120" s="6">
        <v>8.879</v>
      </c>
      <c r="D120" s="6">
        <v>37.305</v>
      </c>
      <c r="E120" s="6">
        <v>16.282</v>
      </c>
      <c r="F120" s="6">
        <v>56.149</v>
      </c>
      <c r="G120" s="6">
        <v>32.432</v>
      </c>
      <c r="H120" s="6">
        <v>25.375</v>
      </c>
      <c r="I120" s="6">
        <v>15.416</v>
      </c>
      <c r="J120" s="6">
        <v>21.164</v>
      </c>
      <c r="K120" s="6">
        <v>12.477</v>
      </c>
      <c r="L120" s="6">
        <v>7.812</v>
      </c>
      <c r="M120" s="6">
        <v>0.761</v>
      </c>
      <c r="N120" s="6">
        <v>1.672</v>
      </c>
      <c r="O120" s="6">
        <v>0.606</v>
      </c>
      <c r="P120" s="6">
        <v>1.478</v>
      </c>
      <c r="Q120" s="6">
        <v>2.10354236534</v>
      </c>
      <c r="R120" s="6">
        <v>1.41838856635</v>
      </c>
      <c r="S120" s="6">
        <v>0.81737646196</v>
      </c>
      <c r="T120" s="6">
        <v>0.09015181566</v>
      </c>
    </row>
    <row r="121" spans="1:20" ht="12.75">
      <c r="A121" s="17" t="s">
        <v>141</v>
      </c>
      <c r="B121" s="10" t="s">
        <v>43</v>
      </c>
      <c r="C121" s="10" t="s">
        <v>43</v>
      </c>
      <c r="D121" s="10" t="s">
        <v>43</v>
      </c>
      <c r="E121" s="10" t="s">
        <v>43</v>
      </c>
      <c r="F121" s="7">
        <v>0</v>
      </c>
      <c r="G121" s="7">
        <v>0</v>
      </c>
      <c r="H121" s="7">
        <v>0</v>
      </c>
      <c r="I121" s="10" t="s">
        <v>43</v>
      </c>
      <c r="J121" s="10" t="s">
        <v>43</v>
      </c>
      <c r="K121" s="10" t="s">
        <v>43</v>
      </c>
      <c r="L121" s="7">
        <v>0</v>
      </c>
      <c r="M121" s="10" t="s">
        <v>43</v>
      </c>
      <c r="N121" s="10" t="s">
        <v>43</v>
      </c>
      <c r="O121" s="10" t="s">
        <v>43</v>
      </c>
      <c r="P121" s="10" t="s">
        <v>43</v>
      </c>
      <c r="Q121" s="10" t="s">
        <v>43</v>
      </c>
      <c r="R121" s="10" t="s">
        <v>43</v>
      </c>
      <c r="S121" s="10" t="s">
        <v>43</v>
      </c>
      <c r="T121" s="10" t="s">
        <v>43</v>
      </c>
    </row>
    <row r="122" spans="1:20" ht="12.75">
      <c r="A122" s="18" t="s">
        <v>142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</row>
    <row r="123" spans="1:20" ht="12.75">
      <c r="A123" s="17" t="s">
        <v>143</v>
      </c>
      <c r="B123" s="7">
        <v>-22.416</v>
      </c>
      <c r="C123" s="7">
        <v>-0.595</v>
      </c>
      <c r="D123" s="7">
        <v>31.198</v>
      </c>
      <c r="E123" s="7">
        <v>91.463</v>
      </c>
      <c r="F123" s="7">
        <v>47.943</v>
      </c>
      <c r="G123" s="7">
        <v>0</v>
      </c>
      <c r="H123" s="7">
        <v>38.927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ht="12.75">
      <c r="A124" s="18" t="s">
        <v>144</v>
      </c>
      <c r="B124" s="6">
        <v>125.292</v>
      </c>
      <c r="C124" s="6">
        <v>101.445</v>
      </c>
      <c r="D124" s="6">
        <v>55.37</v>
      </c>
      <c r="E124" s="6">
        <v>257.41</v>
      </c>
      <c r="F124" s="6">
        <v>207.162</v>
      </c>
      <c r="G124" s="6">
        <v>170.306</v>
      </c>
      <c r="H124" s="6">
        <v>140.402</v>
      </c>
      <c r="I124" s="6">
        <v>120.403</v>
      </c>
      <c r="J124" s="6">
        <v>100.339</v>
      </c>
      <c r="K124" s="6">
        <v>66.004</v>
      </c>
      <c r="L124" s="6">
        <v>52.387</v>
      </c>
      <c r="M124" s="6">
        <v>47.049</v>
      </c>
      <c r="N124" s="6">
        <v>43.497</v>
      </c>
      <c r="O124" s="6">
        <v>41.506</v>
      </c>
      <c r="P124" s="6">
        <v>36.134</v>
      </c>
      <c r="Q124" s="6">
        <v>21.90689120479</v>
      </c>
      <c r="R124" s="6">
        <v>19.90552089719</v>
      </c>
      <c r="S124" s="6">
        <v>18.12051494717</v>
      </c>
      <c r="T124" s="6">
        <v>16.0951041554</v>
      </c>
    </row>
    <row r="125" spans="1:20" ht="12.75">
      <c r="A125" s="17" t="s">
        <v>145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ht="12.75">
      <c r="A126" s="18" t="s">
        <v>146</v>
      </c>
      <c r="B126" s="6">
        <v>125.292</v>
      </c>
      <c r="C126" s="6">
        <v>101.445</v>
      </c>
      <c r="D126" s="6">
        <v>55.37</v>
      </c>
      <c r="E126" s="6">
        <v>257.41</v>
      </c>
      <c r="F126" s="6">
        <v>207.162</v>
      </c>
      <c r="G126" s="6">
        <v>170.306</v>
      </c>
      <c r="H126" s="6">
        <v>140.402</v>
      </c>
      <c r="I126" s="6">
        <v>120.403</v>
      </c>
      <c r="J126" s="6">
        <v>100.339</v>
      </c>
      <c r="K126" s="6">
        <v>66.004</v>
      </c>
      <c r="L126" s="6">
        <v>52.387</v>
      </c>
      <c r="M126" s="6">
        <v>47.049</v>
      </c>
      <c r="N126" s="6">
        <v>43.497</v>
      </c>
      <c r="O126" s="6">
        <v>41.506</v>
      </c>
      <c r="P126" s="6">
        <v>36.134</v>
      </c>
      <c r="Q126" s="6">
        <v>21.90689120479</v>
      </c>
      <c r="R126" s="6">
        <v>19.90552089719</v>
      </c>
      <c r="S126" s="6">
        <v>18.12051494717</v>
      </c>
      <c r="T126" s="6">
        <v>16.0951041554</v>
      </c>
    </row>
    <row r="127" spans="1:20" ht="12.75">
      <c r="A127" s="17" t="s">
        <v>147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</row>
    <row r="128" spans="1:20" ht="12.75">
      <c r="A128" s="16" t="s">
        <v>148</v>
      </c>
      <c r="B128" s="9">
        <v>125.292</v>
      </c>
      <c r="C128" s="9">
        <v>101.445</v>
      </c>
      <c r="D128" s="9">
        <v>55.37</v>
      </c>
      <c r="E128" s="9">
        <v>257.41</v>
      </c>
      <c r="F128" s="9">
        <v>207.162</v>
      </c>
      <c r="G128" s="9">
        <v>170.306</v>
      </c>
      <c r="H128" s="9">
        <v>140.402</v>
      </c>
      <c r="I128" s="9">
        <v>120.403</v>
      </c>
      <c r="J128" s="9">
        <v>100.339</v>
      </c>
      <c r="K128" s="9">
        <v>66.004</v>
      </c>
      <c r="L128" s="9">
        <v>52.387</v>
      </c>
      <c r="M128" s="9">
        <v>47.049</v>
      </c>
      <c r="N128" s="9">
        <v>43.497</v>
      </c>
      <c r="O128" s="9">
        <v>41.506</v>
      </c>
      <c r="P128" s="9">
        <v>36.134</v>
      </c>
      <c r="Q128" s="9">
        <v>21.90689120479</v>
      </c>
      <c r="R128" s="9">
        <v>19.90552089719</v>
      </c>
      <c r="S128" s="9">
        <v>18.12051494717</v>
      </c>
      <c r="T128" s="9">
        <v>16.0951041554</v>
      </c>
    </row>
    <row r="129" spans="1:20" ht="12.75">
      <c r="A129" s="17" t="s">
        <v>149</v>
      </c>
      <c r="B129" s="7">
        <v>0.14998</v>
      </c>
      <c r="C129" s="7">
        <v>0.16861</v>
      </c>
      <c r="D129" s="7">
        <v>0.10192</v>
      </c>
      <c r="E129" s="7">
        <v>0.54635</v>
      </c>
      <c r="F129" s="7">
        <v>2.26807</v>
      </c>
      <c r="G129" s="7">
        <v>1.86199</v>
      </c>
      <c r="H129" s="7">
        <v>1.53516</v>
      </c>
      <c r="I129" s="7">
        <v>1.31726</v>
      </c>
      <c r="J129" s="7">
        <v>1.09937</v>
      </c>
      <c r="K129" s="7">
        <v>0.72301</v>
      </c>
      <c r="L129" s="7">
        <v>0.57445</v>
      </c>
      <c r="M129" s="7">
        <v>0.51502</v>
      </c>
      <c r="N129" s="7">
        <v>0.4754</v>
      </c>
      <c r="O129" s="7">
        <v>0.45559</v>
      </c>
      <c r="P129" s="7">
        <v>0.39369</v>
      </c>
      <c r="Q129" s="7">
        <v>0.27226</v>
      </c>
      <c r="R129" s="7">
        <v>0.24738</v>
      </c>
      <c r="S129" s="7">
        <v>0.2252</v>
      </c>
      <c r="T129" s="10" t="s">
        <v>43</v>
      </c>
    </row>
    <row r="130" spans="1:20" ht="12.75">
      <c r="A130" s="18" t="s">
        <v>150</v>
      </c>
      <c r="B130" s="6">
        <v>0.17682</v>
      </c>
      <c r="C130" s="6">
        <v>0.1696</v>
      </c>
      <c r="D130" s="6">
        <v>0.04449</v>
      </c>
      <c r="E130" s="6">
        <v>0.35222</v>
      </c>
      <c r="F130" s="6">
        <v>1.74314</v>
      </c>
      <c r="G130" s="6">
        <v>1.86199</v>
      </c>
      <c r="H130" s="6">
        <v>1.10927</v>
      </c>
      <c r="I130" s="6">
        <v>1.31726</v>
      </c>
      <c r="J130" s="6">
        <v>1.09937</v>
      </c>
      <c r="K130" s="8" t="s">
        <v>43</v>
      </c>
      <c r="L130" s="8" t="s">
        <v>43</v>
      </c>
      <c r="M130" s="8" t="s">
        <v>43</v>
      </c>
      <c r="N130" s="8" t="s">
        <v>43</v>
      </c>
      <c r="O130" s="8" t="s">
        <v>43</v>
      </c>
      <c r="P130" s="8" t="s">
        <v>43</v>
      </c>
      <c r="Q130" s="8" t="s">
        <v>43</v>
      </c>
      <c r="R130" s="8" t="s">
        <v>43</v>
      </c>
      <c r="S130" s="8" t="s">
        <v>43</v>
      </c>
      <c r="T130" s="8" t="s">
        <v>43</v>
      </c>
    </row>
    <row r="131" spans="1:20" ht="12.75">
      <c r="A131" s="17" t="s">
        <v>151</v>
      </c>
      <c r="B131" s="7">
        <v>0.113</v>
      </c>
      <c r="C131" s="7">
        <v>0.111</v>
      </c>
      <c r="D131" s="7">
        <v>0.07131</v>
      </c>
      <c r="E131" s="7">
        <v>0.34665</v>
      </c>
      <c r="F131" s="7">
        <v>0.19808</v>
      </c>
      <c r="G131" s="7">
        <v>0.18818</v>
      </c>
      <c r="H131" s="7">
        <v>0.17828</v>
      </c>
      <c r="I131" s="7">
        <v>0.16837</v>
      </c>
      <c r="J131" s="7">
        <v>0.15847</v>
      </c>
      <c r="K131" s="7">
        <v>0.14856</v>
      </c>
      <c r="L131" s="7">
        <v>0</v>
      </c>
      <c r="M131" s="7">
        <v>0.13866</v>
      </c>
      <c r="N131" s="7">
        <v>0.13866</v>
      </c>
      <c r="O131" s="7">
        <v>0.13866</v>
      </c>
      <c r="P131" s="7">
        <v>0.1191</v>
      </c>
      <c r="Q131" s="7">
        <v>0.08109</v>
      </c>
      <c r="R131" s="7">
        <v>0.07385</v>
      </c>
      <c r="S131" s="7">
        <v>0.06758</v>
      </c>
      <c r="T131" s="7">
        <v>0.06034</v>
      </c>
    </row>
    <row r="132" spans="1:20" ht="12.75">
      <c r="A132" s="18" t="s">
        <v>152</v>
      </c>
      <c r="B132" s="20">
        <v>855410000</v>
      </c>
      <c r="C132" s="20">
        <v>621860801.35</v>
      </c>
      <c r="D132" s="20">
        <v>563480672.28</v>
      </c>
      <c r="E132" s="20">
        <v>474526725.94</v>
      </c>
      <c r="F132" s="20">
        <v>91344844.9</v>
      </c>
      <c r="G132" s="20">
        <v>91344844.9</v>
      </c>
      <c r="H132" s="20">
        <v>91344844.9</v>
      </c>
      <c r="I132" s="8" t="s">
        <v>43</v>
      </c>
      <c r="J132" s="8" t="s">
        <v>43</v>
      </c>
      <c r="K132" s="8" t="s">
        <v>43</v>
      </c>
      <c r="L132" s="8" t="s">
        <v>43</v>
      </c>
      <c r="M132" s="8" t="s">
        <v>43</v>
      </c>
      <c r="N132" s="8" t="s">
        <v>43</v>
      </c>
      <c r="O132" s="8" t="s">
        <v>43</v>
      </c>
      <c r="P132" s="8" t="s">
        <v>43</v>
      </c>
      <c r="Q132" s="8" t="s">
        <v>43</v>
      </c>
      <c r="R132" s="8" t="s">
        <v>43</v>
      </c>
      <c r="S132" s="8" t="s">
        <v>43</v>
      </c>
      <c r="T132" s="8" t="s">
        <v>43</v>
      </c>
    </row>
    <row r="136" spans="1:20" ht="12.75">
      <c r="A136" s="27" t="s">
        <v>547</v>
      </c>
      <c r="B136" s="21">
        <v>2014</v>
      </c>
      <c r="C136" s="21">
        <v>2013</v>
      </c>
      <c r="D136" s="21">
        <v>2012</v>
      </c>
      <c r="E136" s="21">
        <v>2011</v>
      </c>
      <c r="F136" s="21">
        <v>2010</v>
      </c>
      <c r="G136" s="21">
        <v>2009</v>
      </c>
      <c r="H136" s="21">
        <v>2008</v>
      </c>
      <c r="I136" s="21">
        <v>2007</v>
      </c>
      <c r="J136" s="21">
        <v>2006</v>
      </c>
      <c r="K136" s="21">
        <v>2005</v>
      </c>
      <c r="L136" s="21">
        <v>2004</v>
      </c>
      <c r="M136" s="21">
        <v>2003</v>
      </c>
      <c r="N136" s="21">
        <v>2002</v>
      </c>
      <c r="O136" s="21">
        <v>2001</v>
      </c>
      <c r="P136" s="21">
        <v>2000</v>
      </c>
      <c r="Q136" s="21">
        <v>1999</v>
      </c>
      <c r="R136" s="21">
        <v>1998</v>
      </c>
      <c r="S136" s="21">
        <v>1997</v>
      </c>
      <c r="T136" s="21">
        <v>1996</v>
      </c>
    </row>
    <row r="137" spans="1:20" ht="12.75">
      <c r="A137" s="22" t="s">
        <v>546</v>
      </c>
      <c r="B137" s="23">
        <f>B9</f>
        <v>2741.058</v>
      </c>
      <c r="C137" s="23">
        <f aca="true" t="shared" si="0" ref="C137:T137">C9</f>
        <v>3717.999</v>
      </c>
      <c r="D137" s="23">
        <f t="shared" si="0"/>
        <v>3288.856</v>
      </c>
      <c r="E137" s="23">
        <f t="shared" si="0"/>
        <v>4752.021</v>
      </c>
      <c r="F137" s="23">
        <f t="shared" si="0"/>
        <v>3896.751</v>
      </c>
      <c r="G137" s="23">
        <f t="shared" si="0"/>
        <v>2028.395</v>
      </c>
      <c r="H137" s="23">
        <f t="shared" si="0"/>
        <v>1995.451</v>
      </c>
      <c r="I137" s="23">
        <f t="shared" si="0"/>
        <v>2294.336</v>
      </c>
      <c r="J137" s="23">
        <f t="shared" si="0"/>
        <v>1509.711</v>
      </c>
      <c r="K137" s="23">
        <f t="shared" si="0"/>
        <v>815.1</v>
      </c>
      <c r="L137" s="23">
        <f t="shared" si="0"/>
        <v>563.246</v>
      </c>
      <c r="M137" s="23">
        <f t="shared" si="0"/>
        <v>426.271</v>
      </c>
      <c r="N137" s="23">
        <f t="shared" si="0"/>
        <v>377.187</v>
      </c>
      <c r="O137" s="23">
        <f t="shared" si="0"/>
        <v>321.399</v>
      </c>
      <c r="P137" s="23">
        <f t="shared" si="0"/>
        <v>293.162</v>
      </c>
      <c r="Q137" s="23">
        <f t="shared" si="0"/>
        <v>302.40525044173995</v>
      </c>
      <c r="R137" s="23">
        <f t="shared" si="0"/>
        <v>256.44585481952</v>
      </c>
      <c r="S137" s="23">
        <f t="shared" si="0"/>
        <v>110.93481422716</v>
      </c>
      <c r="T137" s="23">
        <f t="shared" si="0"/>
        <v>103.33201110670001</v>
      </c>
    </row>
    <row r="138" spans="1:20" ht="12.75">
      <c r="A138" s="28" t="s">
        <v>549</v>
      </c>
      <c r="B138" s="23">
        <f>B12+B13-B48</f>
        <v>-2526.2250000000004</v>
      </c>
      <c r="C138" s="23">
        <f aca="true" t="shared" si="1" ref="C138:T138">C12+C13-C48</f>
        <v>-2468.47</v>
      </c>
      <c r="D138" s="23">
        <f t="shared" si="1"/>
        <v>-1854.1290000000004</v>
      </c>
      <c r="E138" s="23">
        <f t="shared" si="1"/>
        <v>-2288.312</v>
      </c>
      <c r="F138" s="23">
        <f t="shared" si="1"/>
        <v>-1152.5099999999998</v>
      </c>
      <c r="G138" s="23">
        <f t="shared" si="1"/>
        <v>-678.6839999999997</v>
      </c>
      <c r="H138" s="23">
        <f t="shared" si="1"/>
        <v>-525.739</v>
      </c>
      <c r="I138" s="23">
        <f t="shared" si="1"/>
        <v>-191.47500000000014</v>
      </c>
      <c r="J138" s="23">
        <f t="shared" si="1"/>
        <v>-528.0910000000001</v>
      </c>
      <c r="K138" s="23">
        <f t="shared" si="1"/>
        <v>-347.7779999999999</v>
      </c>
      <c r="L138" s="23">
        <f t="shared" si="1"/>
        <v>-246.9520000000001</v>
      </c>
      <c r="M138" s="23">
        <f t="shared" si="1"/>
        <v>-53.27099999999996</v>
      </c>
      <c r="N138" s="23">
        <f t="shared" si="1"/>
        <v>-15.011999999999944</v>
      </c>
      <c r="O138" s="23">
        <f t="shared" si="1"/>
        <v>26.790000000000077</v>
      </c>
      <c r="P138" s="23">
        <f t="shared" si="1"/>
        <v>86.03600000000006</v>
      </c>
      <c r="Q138" s="23">
        <f t="shared" si="1"/>
        <v>-9.952760448600031</v>
      </c>
      <c r="R138" s="23">
        <f t="shared" si="1"/>
        <v>0.6010121043899517</v>
      </c>
      <c r="S138" s="23">
        <f t="shared" si="1"/>
        <v>56.74756289593</v>
      </c>
      <c r="T138" s="23">
        <f t="shared" si="1"/>
        <v>64.87925666823003</v>
      </c>
    </row>
    <row r="139" spans="1:20" ht="12.75">
      <c r="A139" s="28" t="s">
        <v>550</v>
      </c>
      <c r="B139" s="23">
        <f>B146-B137-B138-B140-B141</f>
        <v>2469.8489999999993</v>
      </c>
      <c r="C139" s="23">
        <f aca="true" t="shared" si="2" ref="C139:T139">C146-C137-C138-C140-C141</f>
        <v>16.71099999999933</v>
      </c>
      <c r="D139" s="23">
        <f t="shared" si="2"/>
        <v>-887.3209999999972</v>
      </c>
      <c r="E139" s="23">
        <f t="shared" si="2"/>
        <v>-1094.7929999999988</v>
      </c>
      <c r="F139" s="23">
        <f t="shared" si="2"/>
        <v>-1536.867000000001</v>
      </c>
      <c r="G139" s="23">
        <f t="shared" si="2"/>
        <v>-1294.259</v>
      </c>
      <c r="H139" s="23">
        <f t="shared" si="2"/>
        <v>-1630.194</v>
      </c>
      <c r="I139" s="23">
        <f t="shared" si="2"/>
        <v>-702.4039999999998</v>
      </c>
      <c r="J139" s="23">
        <f t="shared" si="2"/>
        <v>-239.99900000000002</v>
      </c>
      <c r="K139" s="23">
        <f t="shared" si="2"/>
        <v>-116.46100000000013</v>
      </c>
      <c r="L139" s="23">
        <f t="shared" si="2"/>
        <v>-63.316999999999894</v>
      </c>
      <c r="M139" s="23">
        <f t="shared" si="2"/>
        <v>-289.218</v>
      </c>
      <c r="N139" s="23">
        <f t="shared" si="2"/>
        <v>-230.22400000000005</v>
      </c>
      <c r="O139" s="23">
        <f t="shared" si="2"/>
        <v>-317.0530000000001</v>
      </c>
      <c r="P139" s="23">
        <f t="shared" si="2"/>
        <v>-199.36700000000002</v>
      </c>
      <c r="Q139" s="23">
        <f t="shared" si="2"/>
        <v>-93.13884581634981</v>
      </c>
      <c r="R139" s="23">
        <f t="shared" si="2"/>
        <v>-46.626519058089855</v>
      </c>
      <c r="S139" s="23">
        <f t="shared" si="2"/>
        <v>-60.02307886482005</v>
      </c>
      <c r="T139" s="23">
        <f t="shared" si="2"/>
        <v>-37.76159051843005</v>
      </c>
    </row>
    <row r="140" spans="1:20" ht="12.75">
      <c r="A140" s="28" t="s">
        <v>551</v>
      </c>
      <c r="B140" s="23">
        <f>B24</f>
        <v>2481.215</v>
      </c>
      <c r="C140" s="23">
        <f aca="true" t="shared" si="3" ref="C140:T140">C24</f>
        <v>2562.453</v>
      </c>
      <c r="D140" s="23">
        <f t="shared" si="3"/>
        <v>3148.292</v>
      </c>
      <c r="E140" s="23">
        <f t="shared" si="3"/>
        <v>3388.191</v>
      </c>
      <c r="F140" s="23">
        <f t="shared" si="3"/>
        <v>4269.871</v>
      </c>
      <c r="G140" s="23">
        <f t="shared" si="3"/>
        <v>3345.217</v>
      </c>
      <c r="H140" s="23">
        <f t="shared" si="3"/>
        <v>2399.132</v>
      </c>
      <c r="I140" s="23">
        <f t="shared" si="3"/>
        <v>1647.736</v>
      </c>
      <c r="J140" s="23">
        <f t="shared" si="3"/>
        <v>1007.092</v>
      </c>
      <c r="K140" s="23">
        <f t="shared" si="3"/>
        <v>816.955</v>
      </c>
      <c r="L140" s="23">
        <f t="shared" si="3"/>
        <v>647.844</v>
      </c>
      <c r="M140" s="23">
        <f t="shared" si="3"/>
        <v>697.068</v>
      </c>
      <c r="N140" s="23">
        <f t="shared" si="3"/>
        <v>623.78</v>
      </c>
      <c r="O140" s="23">
        <f t="shared" si="3"/>
        <v>612.178</v>
      </c>
      <c r="P140" s="23">
        <f t="shared" si="3"/>
        <v>537.298</v>
      </c>
      <c r="Q140" s="23">
        <f t="shared" si="3"/>
        <v>350.44414794514</v>
      </c>
      <c r="R140" s="23">
        <f t="shared" si="3"/>
        <v>293.77471662279</v>
      </c>
      <c r="S140" s="23">
        <f t="shared" si="3"/>
        <v>239.24488839205</v>
      </c>
      <c r="T140" s="23">
        <f t="shared" si="3"/>
        <v>71.22594449052</v>
      </c>
    </row>
    <row r="141" spans="1:20" ht="12.75">
      <c r="A141" s="28" t="s">
        <v>552</v>
      </c>
      <c r="B141" s="23">
        <f>B42</f>
        <v>6562.837</v>
      </c>
      <c r="C141" s="23">
        <f aca="true" t="shared" si="4" ref="C141:T141">C42</f>
        <v>9467.52</v>
      </c>
      <c r="D141" s="23">
        <f t="shared" si="4"/>
        <v>7626.057</v>
      </c>
      <c r="E141" s="23">
        <f t="shared" si="4"/>
        <v>7007.696</v>
      </c>
      <c r="F141" s="23">
        <f t="shared" si="4"/>
        <v>4908.724</v>
      </c>
      <c r="G141" s="23">
        <f t="shared" si="4"/>
        <v>3633.14</v>
      </c>
      <c r="H141" s="23">
        <f t="shared" si="4"/>
        <v>2974.927</v>
      </c>
      <c r="I141" s="23">
        <f t="shared" si="4"/>
        <v>2088.286</v>
      </c>
      <c r="J141" s="23">
        <f t="shared" si="4"/>
        <v>1402.896</v>
      </c>
      <c r="K141" s="23">
        <f t="shared" si="4"/>
        <v>756.202</v>
      </c>
      <c r="L141" s="23">
        <f t="shared" si="4"/>
        <v>511.409</v>
      </c>
      <c r="M141" s="23">
        <f t="shared" si="4"/>
        <v>427.699</v>
      </c>
      <c r="N141" s="23">
        <f t="shared" si="4"/>
        <v>435.991</v>
      </c>
      <c r="O141" s="23">
        <f t="shared" si="4"/>
        <v>370.212</v>
      </c>
      <c r="P141" s="23">
        <f t="shared" si="4"/>
        <v>293.07</v>
      </c>
      <c r="Q141" s="23">
        <f t="shared" si="4"/>
        <v>46.30798264277</v>
      </c>
      <c r="R141" s="23">
        <f t="shared" si="4"/>
        <v>35.838351784400004</v>
      </c>
      <c r="S141" s="23">
        <f t="shared" si="4"/>
        <v>23.697907275850003</v>
      </c>
      <c r="T141" s="23">
        <f t="shared" si="4"/>
        <v>15.57222362458</v>
      </c>
    </row>
    <row r="142" spans="1:20" ht="12.75">
      <c r="A142" s="28" t="s">
        <v>553</v>
      </c>
      <c r="B142" s="23">
        <f>SUM(B137:B141)</f>
        <v>11728.734</v>
      </c>
      <c r="C142" s="23">
        <f aca="true" t="shared" si="5" ref="C142:T142">SUM(C137:C141)</f>
        <v>13296.213</v>
      </c>
      <c r="D142" s="23">
        <f t="shared" si="5"/>
        <v>11321.755000000003</v>
      </c>
      <c r="E142" s="23">
        <f t="shared" si="5"/>
        <v>11764.803</v>
      </c>
      <c r="F142" s="23">
        <f t="shared" si="5"/>
        <v>10385.969</v>
      </c>
      <c r="G142" s="23">
        <f t="shared" si="5"/>
        <v>7033.809</v>
      </c>
      <c r="H142" s="23">
        <f t="shared" si="5"/>
        <v>5213.577</v>
      </c>
      <c r="I142" s="23">
        <f t="shared" si="5"/>
        <v>5136.479</v>
      </c>
      <c r="J142" s="23">
        <f t="shared" si="5"/>
        <v>3151.6089999999995</v>
      </c>
      <c r="K142" s="23">
        <f t="shared" si="5"/>
        <v>1924.018</v>
      </c>
      <c r="L142" s="23">
        <f t="shared" si="5"/>
        <v>1412.23</v>
      </c>
      <c r="M142" s="23">
        <f t="shared" si="5"/>
        <v>1208.549</v>
      </c>
      <c r="N142" s="23">
        <f t="shared" si="5"/>
        <v>1191.722</v>
      </c>
      <c r="O142" s="23">
        <f t="shared" si="5"/>
        <v>1013.526</v>
      </c>
      <c r="P142" s="23">
        <f t="shared" si="5"/>
        <v>1010.1990000000001</v>
      </c>
      <c r="Q142" s="23">
        <f t="shared" si="5"/>
        <v>596.0657747647001</v>
      </c>
      <c r="R142" s="23">
        <f t="shared" si="5"/>
        <v>540.0334162730101</v>
      </c>
      <c r="S142" s="23">
        <f t="shared" si="5"/>
        <v>370.60209392616997</v>
      </c>
      <c r="T142" s="23">
        <f t="shared" si="5"/>
        <v>217.2478453716</v>
      </c>
    </row>
    <row r="143" ht="12.75">
      <c r="A143" s="28"/>
    </row>
    <row r="144" spans="1:20" ht="12.75">
      <c r="A144" s="28" t="s">
        <v>554</v>
      </c>
      <c r="B144" s="23">
        <f>B49+B55</f>
        <v>10283.464</v>
      </c>
      <c r="C144" s="23">
        <f aca="true" t="shared" si="6" ref="C144:T144">C49+C55</f>
        <v>11975.359</v>
      </c>
      <c r="D144" s="23">
        <f t="shared" si="6"/>
        <v>10203.6</v>
      </c>
      <c r="E144" s="23">
        <f t="shared" si="6"/>
        <v>10447.139000000001</v>
      </c>
      <c r="F144" s="23">
        <f t="shared" si="6"/>
        <v>9196.294</v>
      </c>
      <c r="G144" s="23">
        <f t="shared" si="6"/>
        <v>6231.107</v>
      </c>
      <c r="H144" s="23">
        <f t="shared" si="6"/>
        <v>4806.7880000000005</v>
      </c>
      <c r="I144" s="23">
        <f t="shared" si="6"/>
        <v>4519.491</v>
      </c>
      <c r="J144" s="23">
        <f t="shared" si="6"/>
        <v>2761.504</v>
      </c>
      <c r="K144" s="23">
        <f t="shared" si="6"/>
        <v>1528.922</v>
      </c>
      <c r="L144" s="23">
        <f t="shared" si="6"/>
        <v>1108.153</v>
      </c>
      <c r="M144" s="23">
        <f t="shared" si="6"/>
        <v>877.767</v>
      </c>
      <c r="N144" s="23">
        <f t="shared" si="6"/>
        <v>880.968</v>
      </c>
      <c r="O144" s="23">
        <f t="shared" si="6"/>
        <v>696.636</v>
      </c>
      <c r="P144" s="23">
        <f t="shared" si="6"/>
        <v>708.28</v>
      </c>
      <c r="Q144" s="23">
        <f t="shared" si="6"/>
        <v>395.45394444244005</v>
      </c>
      <c r="R144" s="23">
        <f t="shared" si="6"/>
        <v>355.51669010614</v>
      </c>
      <c r="S144" s="23">
        <f t="shared" si="6"/>
        <v>189.97992619571</v>
      </c>
      <c r="T144" s="23">
        <f t="shared" si="6"/>
        <v>56.87978555888</v>
      </c>
    </row>
    <row r="145" spans="1:20" ht="12.75">
      <c r="A145" s="28" t="s">
        <v>555</v>
      </c>
      <c r="B145" s="23">
        <f>B86</f>
        <v>1445.27</v>
      </c>
      <c r="C145" s="23">
        <f aca="true" t="shared" si="7" ref="C145:T145">C86</f>
        <v>1320.854</v>
      </c>
      <c r="D145" s="23">
        <f t="shared" si="7"/>
        <v>1118.155</v>
      </c>
      <c r="E145" s="23">
        <f t="shared" si="7"/>
        <v>1317.664</v>
      </c>
      <c r="F145" s="23">
        <f t="shared" si="7"/>
        <v>1189.675</v>
      </c>
      <c r="G145" s="23">
        <f t="shared" si="7"/>
        <v>802.702</v>
      </c>
      <c r="H145" s="23">
        <f t="shared" si="7"/>
        <v>406.789</v>
      </c>
      <c r="I145" s="23">
        <f t="shared" si="7"/>
        <v>616.988</v>
      </c>
      <c r="J145" s="23">
        <f t="shared" si="7"/>
        <v>390.105</v>
      </c>
      <c r="K145" s="23">
        <f t="shared" si="7"/>
        <v>395.096</v>
      </c>
      <c r="L145" s="23">
        <f t="shared" si="7"/>
        <v>304.077</v>
      </c>
      <c r="M145" s="23">
        <f t="shared" si="7"/>
        <v>330.782</v>
      </c>
      <c r="N145" s="23">
        <f t="shared" si="7"/>
        <v>310.754</v>
      </c>
      <c r="O145" s="23">
        <f t="shared" si="7"/>
        <v>316.89</v>
      </c>
      <c r="P145" s="23">
        <f t="shared" si="7"/>
        <v>301.919</v>
      </c>
      <c r="Q145" s="23">
        <f t="shared" si="7"/>
        <v>200.61183032226</v>
      </c>
      <c r="R145" s="23">
        <f t="shared" si="7"/>
        <v>184.51672616687</v>
      </c>
      <c r="S145" s="23">
        <f t="shared" si="7"/>
        <v>180.62216773045998</v>
      </c>
      <c r="T145" s="23">
        <f t="shared" si="7"/>
        <v>160.36805981272</v>
      </c>
    </row>
    <row r="146" spans="1:20" ht="12.75">
      <c r="A146" s="28" t="s">
        <v>553</v>
      </c>
      <c r="B146" s="23">
        <f>SUM(B144:B145)</f>
        <v>11728.734</v>
      </c>
      <c r="C146" s="23">
        <f aca="true" t="shared" si="8" ref="C146:T146">SUM(C144:C145)</f>
        <v>13296.213</v>
      </c>
      <c r="D146" s="23">
        <f t="shared" si="8"/>
        <v>11321.755000000001</v>
      </c>
      <c r="E146" s="23">
        <f t="shared" si="8"/>
        <v>11764.803000000002</v>
      </c>
      <c r="F146" s="23">
        <f t="shared" si="8"/>
        <v>10385.969</v>
      </c>
      <c r="G146" s="23">
        <f t="shared" si="8"/>
        <v>7033.809</v>
      </c>
      <c r="H146" s="23">
        <f t="shared" si="8"/>
        <v>5213.577</v>
      </c>
      <c r="I146" s="23">
        <f t="shared" si="8"/>
        <v>5136.479</v>
      </c>
      <c r="J146" s="23">
        <f t="shared" si="8"/>
        <v>3151.609</v>
      </c>
      <c r="K146" s="23">
        <f t="shared" si="8"/>
        <v>1924.018</v>
      </c>
      <c r="L146" s="23">
        <f t="shared" si="8"/>
        <v>1412.23</v>
      </c>
      <c r="M146" s="23">
        <f t="shared" si="8"/>
        <v>1208.549</v>
      </c>
      <c r="N146" s="23">
        <f t="shared" si="8"/>
        <v>1191.722</v>
      </c>
      <c r="O146" s="23">
        <f t="shared" si="8"/>
        <v>1013.526</v>
      </c>
      <c r="P146" s="23">
        <f t="shared" si="8"/>
        <v>1010.199</v>
      </c>
      <c r="Q146" s="23">
        <f t="shared" si="8"/>
        <v>596.0657747647001</v>
      </c>
      <c r="R146" s="23">
        <f t="shared" si="8"/>
        <v>540.0334162730101</v>
      </c>
      <c r="S146" s="23">
        <f t="shared" si="8"/>
        <v>370.60209392616997</v>
      </c>
      <c r="T146" s="23">
        <f t="shared" si="8"/>
        <v>217.2478453716</v>
      </c>
    </row>
    <row r="147" ht="12.75">
      <c r="A147" s="28"/>
    </row>
    <row r="148" spans="1:20" ht="12.75">
      <c r="A148" s="28" t="s">
        <v>556</v>
      </c>
      <c r="B148" s="23">
        <f>B95</f>
        <v>7150.567</v>
      </c>
      <c r="C148" s="23">
        <f aca="true" t="shared" si="9" ref="C148:T148">C95</f>
        <v>7356.47</v>
      </c>
      <c r="D148" s="23">
        <f t="shared" si="9"/>
        <v>6311.952</v>
      </c>
      <c r="E148" s="23">
        <f t="shared" si="9"/>
        <v>7089.157</v>
      </c>
      <c r="F148" s="23">
        <f t="shared" si="9"/>
        <v>4859.76</v>
      </c>
      <c r="G148" s="23">
        <f t="shared" si="9"/>
        <v>4147.315</v>
      </c>
      <c r="H148" s="23">
        <f t="shared" si="9"/>
        <v>3114.539</v>
      </c>
      <c r="I148" s="23">
        <f t="shared" si="9"/>
        <v>3214.465</v>
      </c>
      <c r="J148" s="23">
        <f t="shared" si="9"/>
        <v>2677.186</v>
      </c>
      <c r="K148" s="23">
        <f t="shared" si="9"/>
        <v>2023.515</v>
      </c>
      <c r="L148" s="23">
        <f t="shared" si="9"/>
        <v>1746.052</v>
      </c>
      <c r="M148" s="23">
        <f t="shared" si="9"/>
        <v>1635.314</v>
      </c>
      <c r="N148" s="23">
        <f t="shared" si="9"/>
        <v>1521.932</v>
      </c>
      <c r="O148" s="23">
        <f t="shared" si="9"/>
        <v>1379.878</v>
      </c>
      <c r="P148" s="23">
        <f t="shared" si="9"/>
        <v>1204.573</v>
      </c>
      <c r="Q148" s="23">
        <f t="shared" si="9"/>
        <v>866.19066507999</v>
      </c>
      <c r="R148" s="23">
        <f t="shared" si="9"/>
        <v>785.19827389324</v>
      </c>
      <c r="S148" s="23">
        <f t="shared" si="9"/>
        <v>692.71453127066</v>
      </c>
      <c r="T148" s="23">
        <f t="shared" si="9"/>
        <v>578.84076785306</v>
      </c>
    </row>
    <row r="149" spans="1:20" ht="12.75">
      <c r="A149" s="28" t="s">
        <v>557</v>
      </c>
      <c r="B149" s="23">
        <f>B128</f>
        <v>125.292</v>
      </c>
      <c r="C149" s="23">
        <f aca="true" t="shared" si="10" ref="C149:T149">C128</f>
        <v>101.445</v>
      </c>
      <c r="D149" s="23">
        <f t="shared" si="10"/>
        <v>55.37</v>
      </c>
      <c r="E149" s="23">
        <f t="shared" si="10"/>
        <v>257.41</v>
      </c>
      <c r="F149" s="23">
        <f t="shared" si="10"/>
        <v>207.162</v>
      </c>
      <c r="G149" s="23">
        <f t="shared" si="10"/>
        <v>170.306</v>
      </c>
      <c r="H149" s="23">
        <f t="shared" si="10"/>
        <v>140.402</v>
      </c>
      <c r="I149" s="23">
        <f t="shared" si="10"/>
        <v>120.403</v>
      </c>
      <c r="J149" s="23">
        <f t="shared" si="10"/>
        <v>100.339</v>
      </c>
      <c r="K149" s="23">
        <f t="shared" si="10"/>
        <v>66.004</v>
      </c>
      <c r="L149" s="23">
        <f t="shared" si="10"/>
        <v>52.387</v>
      </c>
      <c r="M149" s="23">
        <f t="shared" si="10"/>
        <v>47.049</v>
      </c>
      <c r="N149" s="23">
        <f t="shared" si="10"/>
        <v>43.497</v>
      </c>
      <c r="O149" s="23">
        <f t="shared" si="10"/>
        <v>41.506</v>
      </c>
      <c r="P149" s="23">
        <f t="shared" si="10"/>
        <v>36.134</v>
      </c>
      <c r="Q149" s="23">
        <f t="shared" si="10"/>
        <v>21.90689120479</v>
      </c>
      <c r="R149" s="23">
        <f t="shared" si="10"/>
        <v>19.90552089719</v>
      </c>
      <c r="S149" s="23">
        <f t="shared" si="10"/>
        <v>18.12051494717</v>
      </c>
      <c r="T149" s="23">
        <f t="shared" si="10"/>
        <v>16.0951041554</v>
      </c>
    </row>
    <row r="150" ht="12.75">
      <c r="A150" s="28"/>
    </row>
    <row r="151" spans="1:19" ht="12.75">
      <c r="A151" s="27" t="s">
        <v>558</v>
      </c>
      <c r="B151" s="21">
        <v>2014</v>
      </c>
      <c r="C151" s="21">
        <v>2013</v>
      </c>
      <c r="D151" s="21">
        <v>2012</v>
      </c>
      <c r="E151" s="21">
        <v>2011</v>
      </c>
      <c r="F151" s="21">
        <v>2010</v>
      </c>
      <c r="G151" s="21">
        <v>2009</v>
      </c>
      <c r="H151" s="21">
        <v>2008</v>
      </c>
      <c r="I151" s="21">
        <v>2007</v>
      </c>
      <c r="J151" s="21">
        <v>2006</v>
      </c>
      <c r="K151" s="21">
        <v>2005</v>
      </c>
      <c r="L151" s="21">
        <v>2004</v>
      </c>
      <c r="M151" s="21">
        <v>2003</v>
      </c>
      <c r="N151" s="21">
        <v>2002</v>
      </c>
      <c r="O151" s="21">
        <v>2001</v>
      </c>
      <c r="P151" s="21">
        <v>2000</v>
      </c>
      <c r="Q151" s="21">
        <v>1999</v>
      </c>
      <c r="R151" s="21">
        <v>1998</v>
      </c>
      <c r="S151" s="21">
        <v>1997</v>
      </c>
    </row>
    <row r="152" spans="1:19" ht="12.75">
      <c r="A152" s="28" t="s">
        <v>548</v>
      </c>
      <c r="B152" s="23">
        <f>B137-C137</f>
        <v>-976.9409999999998</v>
      </c>
      <c r="C152" s="23">
        <f aca="true" t="shared" si="11" ref="C152:S152">C137-D137</f>
        <v>429.1429999999996</v>
      </c>
      <c r="D152" s="23">
        <f t="shared" si="11"/>
        <v>-1463.1649999999995</v>
      </c>
      <c r="E152" s="23">
        <f t="shared" si="11"/>
        <v>855.2699999999995</v>
      </c>
      <c r="F152" s="23">
        <f t="shared" si="11"/>
        <v>1868.3560000000002</v>
      </c>
      <c r="G152" s="23">
        <f t="shared" si="11"/>
        <v>32.94399999999996</v>
      </c>
      <c r="H152" s="23">
        <f t="shared" si="11"/>
        <v>-298.88499999999976</v>
      </c>
      <c r="I152" s="23">
        <f t="shared" si="11"/>
        <v>784.6249999999998</v>
      </c>
      <c r="J152" s="23">
        <f t="shared" si="11"/>
        <v>694.611</v>
      </c>
      <c r="K152" s="23">
        <f t="shared" si="11"/>
        <v>251.85400000000004</v>
      </c>
      <c r="L152" s="23">
        <f t="shared" si="11"/>
        <v>136.97499999999997</v>
      </c>
      <c r="M152" s="23">
        <f t="shared" si="11"/>
        <v>49.084</v>
      </c>
      <c r="N152" s="23">
        <f t="shared" si="11"/>
        <v>55.78800000000001</v>
      </c>
      <c r="O152" s="23">
        <f t="shared" si="11"/>
        <v>28.237000000000023</v>
      </c>
      <c r="P152" s="23">
        <f t="shared" si="11"/>
        <v>-9.243250441739974</v>
      </c>
      <c r="Q152" s="23">
        <f t="shared" si="11"/>
        <v>45.95939562221997</v>
      </c>
      <c r="R152" s="23">
        <f t="shared" si="11"/>
        <v>145.51104059235996</v>
      </c>
      <c r="S152" s="23">
        <f t="shared" si="11"/>
        <v>7.6028031204599955</v>
      </c>
    </row>
    <row r="153" spans="1:19" ht="12.75">
      <c r="A153" s="28" t="s">
        <v>559</v>
      </c>
      <c r="B153" s="23">
        <f>B138-C138</f>
        <v>-57.755000000000564</v>
      </c>
      <c r="C153" s="23">
        <f aca="true" t="shared" si="12" ref="C153:S153">C138-D138</f>
        <v>-614.3409999999994</v>
      </c>
      <c r="D153" s="23">
        <f t="shared" si="12"/>
        <v>434.18299999999954</v>
      </c>
      <c r="E153" s="23">
        <f t="shared" si="12"/>
        <v>-1135.8020000000001</v>
      </c>
      <c r="F153" s="23">
        <f t="shared" si="12"/>
        <v>-473.826</v>
      </c>
      <c r="G153" s="23">
        <f t="shared" si="12"/>
        <v>-152.9449999999997</v>
      </c>
      <c r="H153" s="23">
        <f t="shared" si="12"/>
        <v>-334.2639999999999</v>
      </c>
      <c r="I153" s="23">
        <f t="shared" si="12"/>
        <v>336.616</v>
      </c>
      <c r="J153" s="23">
        <f t="shared" si="12"/>
        <v>-180.31300000000022</v>
      </c>
      <c r="K153" s="23">
        <f t="shared" si="12"/>
        <v>-100.8259999999998</v>
      </c>
      <c r="L153" s="23">
        <f t="shared" si="12"/>
        <v>-193.68100000000015</v>
      </c>
      <c r="M153" s="23">
        <f t="shared" si="12"/>
        <v>-38.259000000000015</v>
      </c>
      <c r="N153" s="23">
        <f t="shared" si="12"/>
        <v>-41.80200000000002</v>
      </c>
      <c r="O153" s="23">
        <f t="shared" si="12"/>
        <v>-59.24599999999998</v>
      </c>
      <c r="P153" s="23">
        <f t="shared" si="12"/>
        <v>95.98876044860009</v>
      </c>
      <c r="Q153" s="23">
        <f t="shared" si="12"/>
        <v>-10.553772552989983</v>
      </c>
      <c r="R153" s="23">
        <f t="shared" si="12"/>
        <v>-56.14655079154005</v>
      </c>
      <c r="S153" s="23">
        <f t="shared" si="12"/>
        <v>-8.131693772300025</v>
      </c>
    </row>
    <row r="154" spans="1:19" ht="12.75">
      <c r="A154" s="28" t="s">
        <v>550</v>
      </c>
      <c r="B154" s="23">
        <f>B139-C139</f>
        <v>2453.138</v>
      </c>
      <c r="C154" s="23">
        <f aca="true" t="shared" si="13" ref="C154:S154">C139-D139</f>
        <v>904.0319999999965</v>
      </c>
      <c r="D154" s="23">
        <f t="shared" si="13"/>
        <v>207.47200000000157</v>
      </c>
      <c r="E154" s="23">
        <f t="shared" si="13"/>
        <v>442.07400000000234</v>
      </c>
      <c r="F154" s="23">
        <f t="shared" si="13"/>
        <v>-242.60800000000108</v>
      </c>
      <c r="G154" s="23">
        <f t="shared" si="13"/>
        <v>335.93499999999995</v>
      </c>
      <c r="H154" s="23">
        <f t="shared" si="13"/>
        <v>-927.7900000000002</v>
      </c>
      <c r="I154" s="23">
        <f t="shared" si="13"/>
        <v>-462.40499999999975</v>
      </c>
      <c r="J154" s="23">
        <f t="shared" si="13"/>
        <v>-123.5379999999999</v>
      </c>
      <c r="K154" s="23">
        <f t="shared" si="13"/>
        <v>-53.14400000000023</v>
      </c>
      <c r="L154" s="23">
        <f t="shared" si="13"/>
        <v>225.90100000000012</v>
      </c>
      <c r="M154" s="23">
        <f t="shared" si="13"/>
        <v>-58.99399999999997</v>
      </c>
      <c r="N154" s="23">
        <f t="shared" si="13"/>
        <v>86.82900000000006</v>
      </c>
      <c r="O154" s="23">
        <f t="shared" si="13"/>
        <v>-117.68600000000009</v>
      </c>
      <c r="P154" s="23">
        <f t="shared" si="13"/>
        <v>-106.2281541836502</v>
      </c>
      <c r="Q154" s="23">
        <f t="shared" si="13"/>
        <v>-46.51232675825996</v>
      </c>
      <c r="R154" s="23">
        <f t="shared" si="13"/>
        <v>13.396559806730195</v>
      </c>
      <c r="S154" s="23">
        <f t="shared" si="13"/>
        <v>-22.261488346390003</v>
      </c>
    </row>
    <row r="155" spans="1:19" ht="12.75">
      <c r="A155" s="28" t="s">
        <v>551</v>
      </c>
      <c r="B155" s="33">
        <f>B140-C140</f>
        <v>-81.23799999999983</v>
      </c>
      <c r="C155" s="33">
        <f aca="true" t="shared" si="14" ref="C155:S155">C140-D140</f>
        <v>-585.8389999999999</v>
      </c>
      <c r="D155" s="33">
        <f t="shared" si="14"/>
        <v>-239.8989999999999</v>
      </c>
      <c r="E155" s="33">
        <f t="shared" si="14"/>
        <v>-881.6800000000003</v>
      </c>
      <c r="F155" s="33">
        <f t="shared" si="14"/>
        <v>924.654</v>
      </c>
      <c r="G155" s="33">
        <f t="shared" si="14"/>
        <v>946.085</v>
      </c>
      <c r="H155" s="33">
        <f t="shared" si="14"/>
        <v>751.396</v>
      </c>
      <c r="I155" s="33">
        <f t="shared" si="14"/>
        <v>640.6440000000001</v>
      </c>
      <c r="J155" s="33">
        <f t="shared" si="14"/>
        <v>190.13699999999994</v>
      </c>
      <c r="K155" s="33">
        <f t="shared" si="14"/>
        <v>169.111</v>
      </c>
      <c r="L155" s="33">
        <f t="shared" si="14"/>
        <v>-49.22399999999993</v>
      </c>
      <c r="M155" s="33">
        <f t="shared" si="14"/>
        <v>73.28800000000001</v>
      </c>
      <c r="N155" s="33">
        <f t="shared" si="14"/>
        <v>11.601999999999975</v>
      </c>
      <c r="O155" s="33">
        <f t="shared" si="14"/>
        <v>74.88</v>
      </c>
      <c r="P155" s="33">
        <f t="shared" si="14"/>
        <v>186.85385205486</v>
      </c>
      <c r="Q155" s="33">
        <f t="shared" si="14"/>
        <v>56.66943132235002</v>
      </c>
      <c r="R155" s="33">
        <f t="shared" si="14"/>
        <v>54.52982823073998</v>
      </c>
      <c r="S155" s="33">
        <f t="shared" si="14"/>
        <v>168.01894390153</v>
      </c>
    </row>
    <row r="156" spans="1:19" ht="12.75">
      <c r="A156" s="28" t="s">
        <v>552</v>
      </c>
      <c r="B156" s="33">
        <f>B141-C141</f>
        <v>-2904.683</v>
      </c>
      <c r="C156" s="33">
        <f aca="true" t="shared" si="15" ref="C156:S156">C141-D141</f>
        <v>1841.4630000000006</v>
      </c>
      <c r="D156" s="33">
        <f t="shared" si="15"/>
        <v>618.3609999999999</v>
      </c>
      <c r="E156" s="33">
        <f t="shared" si="15"/>
        <v>2098.9719999999998</v>
      </c>
      <c r="F156" s="33">
        <f t="shared" si="15"/>
        <v>1275.5840000000003</v>
      </c>
      <c r="G156" s="33">
        <f t="shared" si="15"/>
        <v>658.2129999999997</v>
      </c>
      <c r="H156" s="33">
        <f t="shared" si="15"/>
        <v>886.6410000000001</v>
      </c>
      <c r="I156" s="33">
        <f t="shared" si="15"/>
        <v>685.3900000000001</v>
      </c>
      <c r="J156" s="33">
        <f t="shared" si="15"/>
        <v>646.694</v>
      </c>
      <c r="K156" s="33">
        <f t="shared" si="15"/>
        <v>244.793</v>
      </c>
      <c r="L156" s="33">
        <f t="shared" si="15"/>
        <v>83.70999999999998</v>
      </c>
      <c r="M156" s="33">
        <f t="shared" si="15"/>
        <v>-8.291999999999973</v>
      </c>
      <c r="N156" s="33">
        <f t="shared" si="15"/>
        <v>65.779</v>
      </c>
      <c r="O156" s="33">
        <f t="shared" si="15"/>
        <v>77.142</v>
      </c>
      <c r="P156" s="33">
        <f t="shared" si="15"/>
        <v>246.76201735722998</v>
      </c>
      <c r="Q156" s="33">
        <f t="shared" si="15"/>
        <v>10.469630858369996</v>
      </c>
      <c r="R156" s="33">
        <f t="shared" si="15"/>
        <v>12.14044450855</v>
      </c>
      <c r="S156" s="33">
        <f t="shared" si="15"/>
        <v>8.125683651270004</v>
      </c>
    </row>
    <row r="157" ht="12.75">
      <c r="A157" s="28" t="s">
        <v>553</v>
      </c>
    </row>
    <row r="158" ht="12.75">
      <c r="A158" s="28"/>
    </row>
    <row r="159" spans="1:19" ht="12.75">
      <c r="A159" s="28" t="s">
        <v>554</v>
      </c>
      <c r="B159" s="33">
        <f>B144-C144</f>
        <v>-1691.8950000000004</v>
      </c>
      <c r="C159" s="33">
        <f aca="true" t="shared" si="16" ref="C159:S159">C144-D144</f>
        <v>1771.759</v>
      </c>
      <c r="D159" s="33">
        <f t="shared" si="16"/>
        <v>-243.53900000000067</v>
      </c>
      <c r="E159" s="33">
        <f t="shared" si="16"/>
        <v>1250.8450000000012</v>
      </c>
      <c r="F159" s="33">
        <f t="shared" si="16"/>
        <v>2965.187</v>
      </c>
      <c r="G159" s="33">
        <f t="shared" si="16"/>
        <v>1424.3189999999995</v>
      </c>
      <c r="H159" s="33">
        <f t="shared" si="16"/>
        <v>287.2970000000005</v>
      </c>
      <c r="I159" s="33">
        <f t="shared" si="16"/>
        <v>1757.987</v>
      </c>
      <c r="J159" s="33">
        <f t="shared" si="16"/>
        <v>1232.5819999999999</v>
      </c>
      <c r="K159" s="33">
        <f t="shared" si="16"/>
        <v>420.769</v>
      </c>
      <c r="L159" s="33">
        <f t="shared" si="16"/>
        <v>230.38599999999997</v>
      </c>
      <c r="M159" s="33">
        <f t="shared" si="16"/>
        <v>-3.200999999999908</v>
      </c>
      <c r="N159" s="33">
        <f t="shared" si="16"/>
        <v>184.332</v>
      </c>
      <c r="O159" s="33">
        <f t="shared" si="16"/>
        <v>-11.644000000000005</v>
      </c>
      <c r="P159" s="33">
        <f t="shared" si="16"/>
        <v>312.8260555575599</v>
      </c>
      <c r="Q159" s="33">
        <f t="shared" si="16"/>
        <v>39.93725433630004</v>
      </c>
      <c r="R159" s="33">
        <f t="shared" si="16"/>
        <v>165.53676391043</v>
      </c>
      <c r="S159" s="33">
        <f t="shared" si="16"/>
        <v>133.10014063683</v>
      </c>
    </row>
    <row r="160" spans="1:19" ht="12.75">
      <c r="A160" s="28" t="s">
        <v>555</v>
      </c>
      <c r="B160" s="33">
        <f>B145-C145</f>
        <v>124.41599999999994</v>
      </c>
      <c r="C160" s="33">
        <f aca="true" t="shared" si="17" ref="C160:S160">C145-D145</f>
        <v>202.69900000000007</v>
      </c>
      <c r="D160" s="33">
        <f t="shared" si="17"/>
        <v>-199.50900000000001</v>
      </c>
      <c r="E160" s="33">
        <f t="shared" si="17"/>
        <v>127.98900000000003</v>
      </c>
      <c r="F160" s="33">
        <f t="shared" si="17"/>
        <v>386.97299999999996</v>
      </c>
      <c r="G160" s="33">
        <f t="shared" si="17"/>
        <v>395.913</v>
      </c>
      <c r="H160" s="33">
        <f t="shared" si="17"/>
        <v>-210.19900000000007</v>
      </c>
      <c r="I160" s="33">
        <f t="shared" si="17"/>
        <v>226.88300000000004</v>
      </c>
      <c r="J160" s="33">
        <f t="shared" si="17"/>
        <v>-4.9909999999999854</v>
      </c>
      <c r="K160" s="33">
        <f t="shared" si="17"/>
        <v>91.019</v>
      </c>
      <c r="L160" s="33">
        <f t="shared" si="17"/>
        <v>-26.704999999999984</v>
      </c>
      <c r="M160" s="33">
        <f t="shared" si="17"/>
        <v>20.027999999999963</v>
      </c>
      <c r="N160" s="33">
        <f t="shared" si="17"/>
        <v>-6.135999999999967</v>
      </c>
      <c r="O160" s="33">
        <f t="shared" si="17"/>
        <v>14.971000000000004</v>
      </c>
      <c r="P160" s="33">
        <f t="shared" si="17"/>
        <v>101.30716967773998</v>
      </c>
      <c r="Q160" s="33">
        <f t="shared" si="17"/>
        <v>16.095104155390004</v>
      </c>
      <c r="R160" s="33">
        <f t="shared" si="17"/>
        <v>3.8945584364100228</v>
      </c>
      <c r="S160" s="33">
        <f t="shared" si="17"/>
        <v>20.254107917739987</v>
      </c>
    </row>
    <row r="161" ht="12.75">
      <c r="A161" s="28" t="s">
        <v>553</v>
      </c>
    </row>
    <row r="162" ht="12.75">
      <c r="A162" s="28"/>
    </row>
    <row r="163" spans="1:19" s="30" customFormat="1" ht="12.75">
      <c r="A163" s="32" t="s">
        <v>569</v>
      </c>
      <c r="B163" s="31">
        <f>B149-B160</f>
        <v>0.8760000000000616</v>
      </c>
      <c r="C163" s="31">
        <f aca="true" t="shared" si="18" ref="C163:S163">C149-C160</f>
        <v>-101.25400000000008</v>
      </c>
      <c r="D163" s="31">
        <f t="shared" si="18"/>
        <v>254.87900000000002</v>
      </c>
      <c r="E163" s="31">
        <f t="shared" si="18"/>
        <v>129.421</v>
      </c>
      <c r="F163" s="31">
        <f t="shared" si="18"/>
        <v>-179.81099999999995</v>
      </c>
      <c r="G163" s="31">
        <f t="shared" si="18"/>
        <v>-225.607</v>
      </c>
      <c r="H163" s="31">
        <f t="shared" si="18"/>
        <v>350.60100000000006</v>
      </c>
      <c r="I163" s="31">
        <f t="shared" si="18"/>
        <v>-106.48000000000003</v>
      </c>
      <c r="J163" s="31">
        <f t="shared" si="18"/>
        <v>105.32999999999998</v>
      </c>
      <c r="K163" s="31">
        <f t="shared" si="18"/>
        <v>-25.015</v>
      </c>
      <c r="L163" s="31">
        <f t="shared" si="18"/>
        <v>79.09199999999998</v>
      </c>
      <c r="M163" s="31">
        <f t="shared" si="18"/>
        <v>27.021000000000036</v>
      </c>
      <c r="N163" s="31">
        <f t="shared" si="18"/>
        <v>49.63299999999997</v>
      </c>
      <c r="O163" s="31">
        <f t="shared" si="18"/>
        <v>26.534999999999997</v>
      </c>
      <c r="P163" s="31">
        <f t="shared" si="18"/>
        <v>-65.17316967773998</v>
      </c>
      <c r="Q163" s="31">
        <f t="shared" si="18"/>
        <v>5.811787049399996</v>
      </c>
      <c r="R163" s="31">
        <f t="shared" si="18"/>
        <v>16.01096246077998</v>
      </c>
      <c r="S163" s="31">
        <f t="shared" si="18"/>
        <v>-2.1335929705699854</v>
      </c>
    </row>
    <row r="164" ht="12.75">
      <c r="A164" s="28"/>
    </row>
    <row r="165" ht="12.75">
      <c r="A165" s="28" t="s">
        <v>560</v>
      </c>
    </row>
    <row r="166" spans="1:19" ht="12.75">
      <c r="A166" s="28" t="s">
        <v>561</v>
      </c>
      <c r="B166" s="24">
        <f>B12*365/B95/1.07</f>
        <v>108.54073713093132</v>
      </c>
      <c r="C166" s="24">
        <f aca="true" t="shared" si="19" ref="C166:S166">C12*365/C95/1.07</f>
        <v>94.10776608127608</v>
      </c>
      <c r="D166" s="24">
        <f t="shared" si="19"/>
        <v>124.06567478842511</v>
      </c>
      <c r="E166" s="24">
        <f t="shared" si="19"/>
        <v>86.91659236195197</v>
      </c>
      <c r="F166" s="24">
        <f t="shared" si="19"/>
        <v>150.31446785803354</v>
      </c>
      <c r="G166" s="24">
        <f t="shared" si="19"/>
        <v>164.6807351690359</v>
      </c>
      <c r="H166" s="24">
        <f t="shared" si="19"/>
        <v>147.12617510340175</v>
      </c>
      <c r="I166" s="24">
        <f t="shared" si="19"/>
        <v>150.7827547820453</v>
      </c>
      <c r="J166" s="24">
        <f t="shared" si="19"/>
        <v>125.13115930326367</v>
      </c>
      <c r="K166" s="24">
        <f t="shared" si="19"/>
        <v>88.60411330602867</v>
      </c>
      <c r="L166" s="24">
        <f t="shared" si="19"/>
        <v>82.96546648758958</v>
      </c>
      <c r="M166" s="24">
        <f t="shared" si="19"/>
        <v>99.14362212457547</v>
      </c>
      <c r="N166" s="24">
        <f t="shared" si="19"/>
        <v>113.60615396843966</v>
      </c>
      <c r="O166" s="24">
        <f t="shared" si="19"/>
        <v>125.32255492775312</v>
      </c>
      <c r="P166" s="24">
        <f t="shared" si="19"/>
        <v>135.79720741931808</v>
      </c>
      <c r="Q166" s="24">
        <f t="shared" si="19"/>
        <v>113.31031588372758</v>
      </c>
      <c r="R166" s="24">
        <f t="shared" si="19"/>
        <v>112.46779304165096</v>
      </c>
      <c r="S166" s="24">
        <f t="shared" si="19"/>
        <v>123.07637980164327</v>
      </c>
    </row>
    <row r="167" spans="1:19" ht="12.75">
      <c r="A167" s="28" t="s">
        <v>562</v>
      </c>
      <c r="B167" s="25">
        <f>-B13*365/B97</f>
        <v>-20.43197827789378</v>
      </c>
      <c r="C167" s="25">
        <f aca="true" t="shared" si="20" ref="C167:S167">-C13*365/C97</f>
        <v>-22.015562396285013</v>
      </c>
      <c r="D167" s="25">
        <f t="shared" si="20"/>
        <v>-31.487824379698424</v>
      </c>
      <c r="E167" s="25">
        <f t="shared" si="20"/>
        <v>-25.2504323097554</v>
      </c>
      <c r="F167" s="25">
        <f t="shared" si="20"/>
        <v>-35.35763761166662</v>
      </c>
      <c r="G167" s="25">
        <f t="shared" si="20"/>
        <v>-36.03905869875955</v>
      </c>
      <c r="H167" s="25">
        <f t="shared" si="20"/>
        <v>-31.823722136576666</v>
      </c>
      <c r="I167" s="25">
        <f t="shared" si="20"/>
        <v>-28.97888407806502</v>
      </c>
      <c r="J167" s="25">
        <f t="shared" si="20"/>
        <v>-22.78057421997274</v>
      </c>
      <c r="K167" s="25">
        <f t="shared" si="20"/>
        <v>-28.320435972825457</v>
      </c>
      <c r="L167" s="25">
        <f t="shared" si="20"/>
        <v>-30.12519443428636</v>
      </c>
      <c r="M167" s="25">
        <f t="shared" si="20"/>
        <v>-50.152666073427916</v>
      </c>
      <c r="N167" s="25">
        <f t="shared" si="20"/>
        <v>-59.14153502416065</v>
      </c>
      <c r="O167" s="25">
        <f t="shared" si="20"/>
        <v>-91.538964461757</v>
      </c>
      <c r="P167" s="25">
        <f t="shared" si="20"/>
        <v>-85.61988641832708</v>
      </c>
      <c r="Q167" s="25">
        <f t="shared" si="20"/>
        <v>-87.79147048086041</v>
      </c>
      <c r="R167" s="25">
        <f t="shared" si="20"/>
        <v>-70.2675821155595</v>
      </c>
      <c r="S167" s="25">
        <f t="shared" si="20"/>
        <v>-75.67205806982551</v>
      </c>
    </row>
    <row r="168" spans="1:19" ht="12.75">
      <c r="A168" s="28" t="s">
        <v>563</v>
      </c>
      <c r="B168" s="25">
        <f>B48*365/B97/1.07</f>
        <v>330.1148555232325</v>
      </c>
      <c r="C168" s="25">
        <f aca="true" t="shared" si="21" ref="C168:S168">C48*365/C97/1.07</f>
        <v>300.1887360664968</v>
      </c>
      <c r="D168" s="25">
        <f t="shared" si="21"/>
        <v>315.53804161025596</v>
      </c>
      <c r="E168" s="25">
        <f t="shared" si="21"/>
        <v>274.6460411095998</v>
      </c>
      <c r="F168" s="25">
        <f t="shared" si="21"/>
        <v>315.75251123574014</v>
      </c>
      <c r="G168" s="25">
        <f t="shared" si="21"/>
        <v>294.9593083610534</v>
      </c>
      <c r="H168" s="25">
        <f t="shared" si="21"/>
        <v>205.60372971492012</v>
      </c>
      <c r="I168" s="25">
        <f t="shared" si="21"/>
        <v>207.18948425966911</v>
      </c>
      <c r="J168" s="25">
        <f t="shared" si="21"/>
        <v>234.5846218324715</v>
      </c>
      <c r="K168" s="25">
        <f t="shared" si="21"/>
        <v>194.21200497466006</v>
      </c>
      <c r="L168" s="25">
        <f t="shared" si="21"/>
        <v>175.65574849414213</v>
      </c>
      <c r="M168" s="25">
        <f t="shared" si="21"/>
        <v>169.44150946287562</v>
      </c>
      <c r="N168" s="25">
        <f t="shared" si="21"/>
        <v>182.92112253483356</v>
      </c>
      <c r="O168" s="25">
        <f t="shared" si="21"/>
        <v>252.22238364147609</v>
      </c>
      <c r="P168" s="25">
        <f t="shared" si="21"/>
        <v>221.9998235823745</v>
      </c>
      <c r="Q168" s="25">
        <f t="shared" si="21"/>
        <v>240.2018493525748</v>
      </c>
      <c r="R168" s="25">
        <f t="shared" si="21"/>
        <v>217.70867086827622</v>
      </c>
      <c r="S168" s="25">
        <f t="shared" si="21"/>
        <v>201.41045201991005</v>
      </c>
    </row>
    <row r="169" spans="1:19" ht="12.75">
      <c r="A169" s="28" t="s">
        <v>564</v>
      </c>
      <c r="B169" s="25">
        <f aca="true" t="shared" si="22" ref="B169:S169">B166+B167-B168</f>
        <v>-242.00609667019495</v>
      </c>
      <c r="C169" s="25">
        <f t="shared" si="22"/>
        <v>-228.09653238150574</v>
      </c>
      <c r="D169" s="25">
        <f t="shared" si="22"/>
        <v>-222.96019120152926</v>
      </c>
      <c r="E169" s="25">
        <f t="shared" si="22"/>
        <v>-212.97988105740325</v>
      </c>
      <c r="F169" s="25">
        <f t="shared" si="22"/>
        <v>-200.79568098937324</v>
      </c>
      <c r="G169" s="25">
        <f t="shared" si="22"/>
        <v>-166.31763189077702</v>
      </c>
      <c r="H169" s="25">
        <f t="shared" si="22"/>
        <v>-90.30127674809503</v>
      </c>
      <c r="I169" s="25">
        <f t="shared" si="22"/>
        <v>-85.38561355568885</v>
      </c>
      <c r="J169" s="25">
        <f t="shared" si="22"/>
        <v>-132.23403674918058</v>
      </c>
      <c r="K169" s="25">
        <f t="shared" si="22"/>
        <v>-133.92832764145686</v>
      </c>
      <c r="L169" s="25">
        <f t="shared" si="22"/>
        <v>-122.8154764408389</v>
      </c>
      <c r="M169" s="25">
        <f t="shared" si="22"/>
        <v>-120.45055341172807</v>
      </c>
      <c r="N169" s="25">
        <f t="shared" si="22"/>
        <v>-128.45650359055455</v>
      </c>
      <c r="O169" s="25">
        <f t="shared" si="22"/>
        <v>-218.43879317548</v>
      </c>
      <c r="P169" s="25">
        <f t="shared" si="22"/>
        <v>-171.8225025813835</v>
      </c>
      <c r="Q169" s="25">
        <f t="shared" si="22"/>
        <v>-214.68300394970765</v>
      </c>
      <c r="R169" s="25">
        <f t="shared" si="22"/>
        <v>-175.50845994218474</v>
      </c>
      <c r="S169" s="25">
        <f t="shared" si="22"/>
        <v>-154.0061302880923</v>
      </c>
    </row>
    <row r="170" ht="12.75">
      <c r="A170" s="28"/>
    </row>
    <row r="171" ht="12.75">
      <c r="A171" s="28"/>
    </row>
    <row r="172" ht="12.75">
      <c r="A172" s="27" t="s">
        <v>565</v>
      </c>
    </row>
    <row r="173" spans="1:20" ht="12.75">
      <c r="A173" s="28" t="s">
        <v>556</v>
      </c>
      <c r="B173" s="26">
        <f>B95/B$95</f>
        <v>1</v>
      </c>
      <c r="C173" s="26">
        <f aca="true" t="shared" si="23" ref="C173:T173">C95/C$95</f>
        <v>1</v>
      </c>
      <c r="D173" s="26">
        <f t="shared" si="23"/>
        <v>1</v>
      </c>
      <c r="E173" s="26">
        <f t="shared" si="23"/>
        <v>1</v>
      </c>
      <c r="F173" s="26">
        <f t="shared" si="23"/>
        <v>1</v>
      </c>
      <c r="G173" s="26">
        <f t="shared" si="23"/>
        <v>1</v>
      </c>
      <c r="H173" s="26">
        <f t="shared" si="23"/>
        <v>1</v>
      </c>
      <c r="I173" s="26">
        <f t="shared" si="23"/>
        <v>1</v>
      </c>
      <c r="J173" s="26">
        <f t="shared" si="23"/>
        <v>1</v>
      </c>
      <c r="K173" s="26">
        <f t="shared" si="23"/>
        <v>1</v>
      </c>
      <c r="L173" s="26">
        <f t="shared" si="23"/>
        <v>1</v>
      </c>
      <c r="M173" s="26">
        <f t="shared" si="23"/>
        <v>1</v>
      </c>
      <c r="N173" s="26">
        <f t="shared" si="23"/>
        <v>1</v>
      </c>
      <c r="O173" s="26">
        <f t="shared" si="23"/>
        <v>1</v>
      </c>
      <c r="P173" s="26">
        <f t="shared" si="23"/>
        <v>1</v>
      </c>
      <c r="Q173" s="26">
        <f t="shared" si="23"/>
        <v>1</v>
      </c>
      <c r="R173" s="26">
        <f t="shared" si="23"/>
        <v>1</v>
      </c>
      <c r="S173" s="26">
        <f t="shared" si="23"/>
        <v>1</v>
      </c>
      <c r="T173" s="26">
        <f t="shared" si="23"/>
        <v>1</v>
      </c>
    </row>
    <row r="174" spans="1:20" ht="12.75">
      <c r="A174" s="28" t="s">
        <v>566</v>
      </c>
      <c r="B174" s="26">
        <f>B97/B$95</f>
        <v>0.736466912344154</v>
      </c>
      <c r="C174" s="26">
        <f aca="true" t="shared" si="24" ref="C174:T174">C97/C$95</f>
        <v>0.745927598426963</v>
      </c>
      <c r="D174" s="26">
        <f t="shared" si="24"/>
        <v>0.7838579887806497</v>
      </c>
      <c r="E174" s="26">
        <f t="shared" si="24"/>
        <v>0.7848209596712274</v>
      </c>
      <c r="F174" s="26">
        <f t="shared" si="24"/>
        <v>0.8178498526676214</v>
      </c>
      <c r="G174" s="26">
        <f t="shared" si="24"/>
        <v>0.8439414416315134</v>
      </c>
      <c r="H174" s="26">
        <f t="shared" si="24"/>
        <v>1.164026843137941</v>
      </c>
      <c r="I174" s="26">
        <f t="shared" si="24"/>
        <v>0.9500062996486196</v>
      </c>
      <c r="J174" s="26">
        <f t="shared" si="24"/>
        <v>0.9021308194499746</v>
      </c>
      <c r="K174" s="26">
        <f t="shared" si="24"/>
        <v>0.8777172395559213</v>
      </c>
      <c r="L174" s="26">
        <f t="shared" si="24"/>
        <v>0.8895634265187978</v>
      </c>
      <c r="M174" s="26">
        <f t="shared" si="24"/>
        <v>0.8995342790436576</v>
      </c>
      <c r="N174" s="26">
        <f t="shared" si="24"/>
        <v>0.9163504019890508</v>
      </c>
      <c r="O174" s="26">
        <f t="shared" si="24"/>
        <v>0.712176003965568</v>
      </c>
      <c r="P174" s="26">
        <f t="shared" si="24"/>
        <v>0.7848415994713479</v>
      </c>
      <c r="Q174" s="26">
        <f t="shared" si="24"/>
        <v>0.741240060504298</v>
      </c>
      <c r="R174" s="26">
        <f t="shared" si="24"/>
        <v>0.7380172374202018</v>
      </c>
      <c r="S174" s="26">
        <f t="shared" si="24"/>
        <v>0.7279234413229455</v>
      </c>
      <c r="T174" s="26">
        <f t="shared" si="24"/>
        <v>0.7734007538079859</v>
      </c>
    </row>
    <row r="175" spans="1:20" ht="12.75">
      <c r="A175" s="28" t="s">
        <v>567</v>
      </c>
      <c r="B175" s="26">
        <f>B103/B$95</f>
        <v>0.08231948599320865</v>
      </c>
      <c r="C175" s="26">
        <f aca="true" t="shared" si="25" ref="C175:T175">C103/C$95</f>
        <v>0.08545797101055261</v>
      </c>
      <c r="D175" s="26">
        <f t="shared" si="25"/>
        <v>0.0844586587477218</v>
      </c>
      <c r="E175" s="26">
        <f t="shared" si="25"/>
        <v>0.08929848781738083</v>
      </c>
      <c r="F175" s="26">
        <f t="shared" si="25"/>
        <v>0.06152917016478179</v>
      </c>
      <c r="G175" s="26">
        <f t="shared" si="25"/>
        <v>0.04828256353809634</v>
      </c>
      <c r="H175" s="26">
        <f t="shared" si="25"/>
        <v>0.019685738403018873</v>
      </c>
      <c r="I175" s="26">
        <f t="shared" si="25"/>
        <v>0.038905696593367796</v>
      </c>
      <c r="J175" s="26">
        <f t="shared" si="25"/>
        <v>0.04065948350245369</v>
      </c>
      <c r="K175" s="26">
        <f t="shared" si="25"/>
        <v>0.033005932745741935</v>
      </c>
      <c r="L175" s="26">
        <f t="shared" si="25"/>
        <v>0.018455349554308807</v>
      </c>
      <c r="M175" s="26">
        <f t="shared" si="25"/>
        <v>0.012614702742103351</v>
      </c>
      <c r="N175" s="26">
        <f t="shared" si="25"/>
        <v>0.013940833098982083</v>
      </c>
      <c r="O175" s="26">
        <f t="shared" si="25"/>
        <v>0.1779237005010588</v>
      </c>
      <c r="P175" s="26">
        <f t="shared" si="25"/>
        <v>0.15783020207160545</v>
      </c>
      <c r="Q175" s="26">
        <f t="shared" si="25"/>
        <v>0.17528205270534658</v>
      </c>
      <c r="R175" s="26">
        <f t="shared" si="25"/>
        <v>0.17748725563736856</v>
      </c>
      <c r="S175" s="26">
        <f t="shared" si="25"/>
        <v>0.19265473980114337</v>
      </c>
      <c r="T175" s="26">
        <f t="shared" si="25"/>
        <v>0.14967137710126302</v>
      </c>
    </row>
    <row r="176" spans="1:20" ht="12.75">
      <c r="A176" s="28" t="s">
        <v>568</v>
      </c>
      <c r="B176" s="26">
        <f>B99/B$95</f>
        <v>0.06640927915226862</v>
      </c>
      <c r="C176" s="26">
        <f aca="true" t="shared" si="26" ref="C176:T176">C99/C$95</f>
        <v>0.0776406347065916</v>
      </c>
      <c r="D176" s="26">
        <f t="shared" si="26"/>
        <v>0.0668593487402946</v>
      </c>
      <c r="E176" s="26">
        <f t="shared" si="26"/>
        <v>0.03643917041194037</v>
      </c>
      <c r="F176" s="26">
        <f t="shared" si="26"/>
        <v>0.05431461635965562</v>
      </c>
      <c r="G176" s="26">
        <f t="shared" si="26"/>
        <v>0.07702236266114341</v>
      </c>
      <c r="H176" s="26">
        <f t="shared" si="26"/>
        <v>0.052385601849904595</v>
      </c>
      <c r="I176" s="26">
        <f t="shared" si="26"/>
        <v>0.030302087594669718</v>
      </c>
      <c r="J176" s="26">
        <f t="shared" si="26"/>
        <v>0.025653428637382684</v>
      </c>
      <c r="K176" s="26">
        <f t="shared" si="26"/>
        <v>0.026145593188091017</v>
      </c>
      <c r="L176" s="26">
        <f t="shared" si="26"/>
        <v>0.030232203851889863</v>
      </c>
      <c r="M176" s="26">
        <f t="shared" si="26"/>
        <v>0.05273788397824515</v>
      </c>
      <c r="N176" s="26">
        <f t="shared" si="26"/>
        <v>0.04731617444143365</v>
      </c>
      <c r="O176" s="26">
        <f t="shared" si="26"/>
        <v>0.04634395214649411</v>
      </c>
      <c r="P176" s="26">
        <f t="shared" si="26"/>
        <v>0.038941600052466725</v>
      </c>
      <c r="Q176" s="26">
        <f t="shared" si="26"/>
        <v>0.04062530356225944</v>
      </c>
      <c r="R176" s="26">
        <f t="shared" si="26"/>
        <v>0.03465854293281362</v>
      </c>
      <c r="S176" s="26">
        <f t="shared" si="26"/>
        <v>0.025334467021817065</v>
      </c>
      <c r="T176" s="26">
        <f t="shared" si="26"/>
        <v>0.016986637040423556</v>
      </c>
    </row>
    <row r="177" spans="1:20" ht="12.75">
      <c r="A177" s="29" t="s">
        <v>557</v>
      </c>
      <c r="B177" s="26">
        <f>B128/B$95</f>
        <v>0.017521967139109387</v>
      </c>
      <c r="C177" s="26">
        <f aca="true" t="shared" si="27" ref="C177:T177">C128/C$95</f>
        <v>0.013789901950256032</v>
      </c>
      <c r="D177" s="26">
        <f t="shared" si="27"/>
        <v>0.008772246683751714</v>
      </c>
      <c r="E177" s="26">
        <f t="shared" si="27"/>
        <v>0.036310382179432624</v>
      </c>
      <c r="F177" s="26">
        <f t="shared" si="27"/>
        <v>0.04262803101387723</v>
      </c>
      <c r="G177" s="26">
        <f t="shared" si="27"/>
        <v>0.04106415837716692</v>
      </c>
      <c r="H177" s="26">
        <f t="shared" si="27"/>
        <v>0.04507954467739848</v>
      </c>
      <c r="I177" s="26">
        <f t="shared" si="27"/>
        <v>0.03745662186398047</v>
      </c>
      <c r="J177" s="26">
        <f t="shared" si="27"/>
        <v>0.03747927861568079</v>
      </c>
      <c r="K177" s="26">
        <f t="shared" si="27"/>
        <v>0.0326184881258602</v>
      </c>
      <c r="L177" s="26">
        <f t="shared" si="27"/>
        <v>0.030003115600222674</v>
      </c>
      <c r="M177" s="26">
        <f t="shared" si="27"/>
        <v>0.028770621421940982</v>
      </c>
      <c r="N177" s="26">
        <f t="shared" si="27"/>
        <v>0.02858012053100927</v>
      </c>
      <c r="O177" s="26">
        <f t="shared" si="27"/>
        <v>0.030079470793794815</v>
      </c>
      <c r="P177" s="26">
        <f t="shared" si="27"/>
        <v>0.029997351758672988</v>
      </c>
      <c r="Q177" s="26">
        <f t="shared" si="27"/>
        <v>0.025291072841066655</v>
      </c>
      <c r="R177" s="26">
        <f t="shared" si="27"/>
        <v>0.025350948364280878</v>
      </c>
      <c r="S177" s="26">
        <f t="shared" si="27"/>
        <v>0.026158704818752945</v>
      </c>
      <c r="T177" s="26">
        <f t="shared" si="27"/>
        <v>0.027805754275216806</v>
      </c>
    </row>
    <row r="178" ht="12.75">
      <c r="A178" s="28"/>
    </row>
    <row r="179" spans="1:20" ht="12.75">
      <c r="A179" s="28" t="s">
        <v>549</v>
      </c>
      <c r="B179" s="26">
        <f>B138/B$95</f>
        <v>-0.3532901656609889</v>
      </c>
      <c r="C179" s="26">
        <f aca="true" t="shared" si="28" ref="C179:T179">C138/C$95</f>
        <v>-0.33555088242050873</v>
      </c>
      <c r="D179" s="26">
        <f t="shared" si="28"/>
        <v>-0.29374890683579347</v>
      </c>
      <c r="E179" s="26">
        <f t="shared" si="28"/>
        <v>-0.322790424869981</v>
      </c>
      <c r="F179" s="26">
        <f t="shared" si="28"/>
        <v>-0.23715368660180744</v>
      </c>
      <c r="G179" s="26">
        <f t="shared" si="28"/>
        <v>-0.16364418907172468</v>
      </c>
      <c r="H179" s="26">
        <f t="shared" si="28"/>
        <v>-0.1688015465531175</v>
      </c>
      <c r="I179" s="26">
        <f t="shared" si="28"/>
        <v>-0.05956667750309931</v>
      </c>
      <c r="J179" s="26">
        <f t="shared" si="28"/>
        <v>-0.19725599939638117</v>
      </c>
      <c r="K179" s="26">
        <f t="shared" si="28"/>
        <v>-0.17186825894544883</v>
      </c>
      <c r="L179" s="26">
        <f t="shared" si="28"/>
        <v>-0.14143450481428968</v>
      </c>
      <c r="M179" s="26">
        <f t="shared" si="28"/>
        <v>-0.03257539530634481</v>
      </c>
      <c r="N179" s="26">
        <f t="shared" si="28"/>
        <v>-0.009863778407970885</v>
      </c>
      <c r="O179" s="26">
        <f t="shared" si="28"/>
        <v>0.01941475985558149</v>
      </c>
      <c r="P179" s="26">
        <f t="shared" si="28"/>
        <v>0.07142447987793189</v>
      </c>
      <c r="Q179" s="26">
        <f t="shared" si="28"/>
        <v>-0.011490265191995488</v>
      </c>
      <c r="R179" s="26">
        <f t="shared" si="28"/>
        <v>0.0007654271849197527</v>
      </c>
      <c r="S179" s="26">
        <f t="shared" si="28"/>
        <v>0.08192056082876856</v>
      </c>
      <c r="T179" s="26">
        <f t="shared" si="28"/>
        <v>0.11208480858884454</v>
      </c>
    </row>
    <row r="180" spans="1:20" ht="12.75">
      <c r="A180" s="28" t="s">
        <v>550</v>
      </c>
      <c r="B180" s="26">
        <f>B139/B$95</f>
        <v>0.34540603563325806</v>
      </c>
      <c r="C180" s="26">
        <f aca="true" t="shared" si="29" ref="C180:T180">C139/C$95</f>
        <v>0.002271605810939123</v>
      </c>
      <c r="D180" s="26">
        <f t="shared" si="29"/>
        <v>-0.14057790680283963</v>
      </c>
      <c r="E180" s="26">
        <f t="shared" si="29"/>
        <v>-0.15443204318933812</v>
      </c>
      <c r="F180" s="26">
        <f t="shared" si="29"/>
        <v>-0.3162433947355427</v>
      </c>
      <c r="G180" s="26">
        <f t="shared" si="29"/>
        <v>-0.3120715450839881</v>
      </c>
      <c r="H180" s="26">
        <f t="shared" si="29"/>
        <v>-0.5234142195682892</v>
      </c>
      <c r="I180" s="26">
        <f t="shared" si="29"/>
        <v>-0.2185135006914058</v>
      </c>
      <c r="J180" s="26">
        <f t="shared" si="29"/>
        <v>-0.08964599396530537</v>
      </c>
      <c r="K180" s="26">
        <f t="shared" si="29"/>
        <v>-0.05755381106638702</v>
      </c>
      <c r="L180" s="26">
        <f t="shared" si="29"/>
        <v>-0.03626295207702857</v>
      </c>
      <c r="M180" s="26">
        <f t="shared" si="29"/>
        <v>-0.17685777777234218</v>
      </c>
      <c r="N180" s="26">
        <f t="shared" si="29"/>
        <v>-0.15127088463873553</v>
      </c>
      <c r="O180" s="26">
        <f t="shared" si="29"/>
        <v>-0.22976886362417556</v>
      </c>
      <c r="P180" s="26">
        <f t="shared" si="29"/>
        <v>-0.16550844158054348</v>
      </c>
      <c r="Q180" s="26">
        <f t="shared" si="29"/>
        <v>-0.10752695632866088</v>
      </c>
      <c r="R180" s="26">
        <f t="shared" si="29"/>
        <v>-0.059381841005459804</v>
      </c>
      <c r="S180" s="26">
        <f t="shared" si="29"/>
        <v>-0.08664908292701544</v>
      </c>
      <c r="T180" s="26">
        <f t="shared" si="29"/>
        <v>-0.06523657733799411</v>
      </c>
    </row>
    <row r="181" spans="1:20" ht="12.75">
      <c r="A181" s="28" t="s">
        <v>551</v>
      </c>
      <c r="B181" s="26">
        <f>B140/B$95</f>
        <v>0.34699555993252007</v>
      </c>
      <c r="C181" s="26">
        <f aca="true" t="shared" si="30" ref="C181:T182">C140/C$95</f>
        <v>0.348326439175311</v>
      </c>
      <c r="D181" s="26">
        <f t="shared" si="30"/>
        <v>0.49878262699082626</v>
      </c>
      <c r="E181" s="26">
        <f t="shared" si="30"/>
        <v>0.47793990174007994</v>
      </c>
      <c r="F181" s="26">
        <f t="shared" si="30"/>
        <v>0.8786176683622237</v>
      </c>
      <c r="G181" s="26">
        <f t="shared" si="30"/>
        <v>0.8065982448885606</v>
      </c>
      <c r="H181" s="26">
        <f t="shared" si="30"/>
        <v>0.7703008374594121</v>
      </c>
      <c r="I181" s="26">
        <f t="shared" si="30"/>
        <v>0.5126003860673549</v>
      </c>
      <c r="J181" s="26">
        <f t="shared" si="30"/>
        <v>0.3761755813753695</v>
      </c>
      <c r="K181" s="26">
        <f t="shared" si="30"/>
        <v>0.4037306370350603</v>
      </c>
      <c r="L181" s="26">
        <f t="shared" si="30"/>
        <v>0.37103362328269723</v>
      </c>
      <c r="M181" s="26">
        <f t="shared" si="30"/>
        <v>0.4262594217379659</v>
      </c>
      <c r="N181" s="26">
        <f t="shared" si="30"/>
        <v>0.4098606245219891</v>
      </c>
      <c r="O181" s="26">
        <f t="shared" si="30"/>
        <v>0.4436464672963842</v>
      </c>
      <c r="P181" s="26">
        <f t="shared" si="30"/>
        <v>0.44604851677731444</v>
      </c>
      <c r="Q181" s="26">
        <f t="shared" si="30"/>
        <v>0.4045808412317369</v>
      </c>
      <c r="R181" s="26">
        <f t="shared" si="30"/>
        <v>0.37414080798493105</v>
      </c>
      <c r="S181" s="26">
        <f t="shared" si="30"/>
        <v>0.3453729892935815</v>
      </c>
      <c r="T181" s="26">
        <f t="shared" si="30"/>
        <v>0.12304928824329261</v>
      </c>
    </row>
    <row r="182" spans="1:20" ht="12.75">
      <c r="A182" s="28" t="s">
        <v>552</v>
      </c>
      <c r="B182" s="26">
        <f>B141/B$95</f>
        <v>0.9178065180006005</v>
      </c>
      <c r="C182" s="26">
        <f aca="true" t="shared" si="31" ref="C182:Q182">C141/C$95</f>
        <v>1.2869650797189414</v>
      </c>
      <c r="D182" s="26">
        <f t="shared" si="31"/>
        <v>1.2081931231416208</v>
      </c>
      <c r="E182" s="26">
        <f t="shared" si="31"/>
        <v>0.9885090709657015</v>
      </c>
      <c r="F182" s="26">
        <f t="shared" si="31"/>
        <v>1.0100753946696956</v>
      </c>
      <c r="G182" s="26">
        <f t="shared" si="31"/>
        <v>0.8760221974940414</v>
      </c>
      <c r="H182" s="26">
        <f t="shared" si="31"/>
        <v>0.9551741044180214</v>
      </c>
      <c r="I182" s="26">
        <f t="shared" si="31"/>
        <v>0.6496527415915245</v>
      </c>
      <c r="J182" s="26">
        <f t="shared" si="31"/>
        <v>0.5240188765367815</v>
      </c>
      <c r="K182" s="26">
        <f t="shared" si="31"/>
        <v>0.3737071383211886</v>
      </c>
      <c r="L182" s="26">
        <f t="shared" si="31"/>
        <v>0.29289448424216463</v>
      </c>
      <c r="M182" s="26">
        <f t="shared" si="31"/>
        <v>0.26153937408962435</v>
      </c>
      <c r="N182" s="26">
        <f t="shared" si="31"/>
        <v>0.2864720631407973</v>
      </c>
      <c r="O182" s="26">
        <f t="shared" si="31"/>
        <v>0.26829328389901136</v>
      </c>
      <c r="P182" s="26">
        <f t="shared" si="31"/>
        <v>0.24329783250994333</v>
      </c>
      <c r="Q182" s="26">
        <f t="shared" si="31"/>
        <v>0.053461650546064936</v>
      </c>
      <c r="R182" s="26">
        <f t="shared" si="30"/>
        <v>0.045642423036290056</v>
      </c>
      <c r="S182" s="26">
        <f t="shared" si="30"/>
        <v>0.03421020666677868</v>
      </c>
      <c r="T182" s="26">
        <f t="shared" si="30"/>
        <v>0.026902430667310982</v>
      </c>
    </row>
    <row r="183" ht="12.75">
      <c r="A183" s="28"/>
    </row>
  </sheetData>
  <sheetProtection/>
  <mergeCells count="9">
    <mergeCell ref="A92:T92"/>
    <mergeCell ref="A94:T94"/>
    <mergeCell ref="A68:T68"/>
    <mergeCell ref="A47:T47"/>
    <mergeCell ref="A1:E1"/>
    <mergeCell ref="E3:F3"/>
    <mergeCell ref="E4:F4"/>
    <mergeCell ref="A6:T6"/>
    <mergeCell ref="A8:T8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28125" style="12" customWidth="1"/>
    <col min="2" max="2" width="18.421875" style="12" customWidth="1"/>
    <col min="3" max="9" width="14.57421875" style="12" customWidth="1"/>
  </cols>
  <sheetData>
    <row r="1" spans="2:9" ht="18.75" customHeight="1">
      <c r="B1" s="81" t="s">
        <v>153</v>
      </c>
      <c r="C1" s="80"/>
      <c r="D1" s="80"/>
      <c r="E1" s="80"/>
      <c r="F1" s="80"/>
      <c r="G1" s="80"/>
      <c r="H1" s="80"/>
      <c r="I1" s="80"/>
    </row>
    <row r="2" spans="1:6" ht="12.75" customHeight="1">
      <c r="A2" s="80"/>
      <c r="B2" s="80"/>
      <c r="C2" s="80"/>
      <c r="D2" s="80"/>
      <c r="E2" s="80"/>
      <c r="F2" s="80"/>
    </row>
    <row r="3" spans="1:9" ht="17.25" customHeight="1">
      <c r="A3" s="82" t="s">
        <v>154</v>
      </c>
      <c r="B3" s="83"/>
      <c r="C3" s="83"/>
      <c r="D3" s="83"/>
      <c r="E3" s="83"/>
      <c r="F3" s="83"/>
      <c r="G3" s="83"/>
      <c r="H3" s="83"/>
      <c r="I3" s="83"/>
    </row>
    <row r="4" spans="1:6" ht="12.75" customHeight="1">
      <c r="A4" s="80"/>
      <c r="B4" s="80"/>
      <c r="C4" s="80"/>
      <c r="D4" s="80"/>
      <c r="E4" s="80"/>
      <c r="F4" s="80"/>
    </row>
    <row r="5" spans="1:9" ht="12.75" customHeight="1">
      <c r="A5" s="84" t="s">
        <v>155</v>
      </c>
      <c r="B5" s="80"/>
      <c r="C5" s="77">
        <v>2014</v>
      </c>
      <c r="D5" s="77">
        <v>2013</v>
      </c>
      <c r="E5" s="77">
        <v>2012</v>
      </c>
      <c r="F5" s="77">
        <v>2011</v>
      </c>
      <c r="G5" s="77">
        <v>2010</v>
      </c>
      <c r="H5" s="77">
        <v>2009</v>
      </c>
      <c r="I5" s="77">
        <v>2008</v>
      </c>
    </row>
    <row r="6" spans="1:9" ht="12.75" customHeight="1">
      <c r="A6" s="79"/>
      <c r="B6" s="79"/>
      <c r="C6" s="78"/>
      <c r="D6" s="79"/>
      <c r="E6" s="79"/>
      <c r="F6" s="79"/>
      <c r="G6" s="79"/>
      <c r="H6" s="79"/>
      <c r="I6" s="79"/>
    </row>
    <row r="7" spans="1:9" ht="12.75" customHeight="1">
      <c r="A7" s="80"/>
      <c r="B7" s="80"/>
      <c r="C7" s="60" t="s">
        <v>172</v>
      </c>
      <c r="D7" s="40" t="s">
        <v>172</v>
      </c>
      <c r="E7" s="40" t="s">
        <v>172</v>
      </c>
      <c r="F7" s="40" t="s">
        <v>172</v>
      </c>
      <c r="G7" s="40" t="s">
        <v>172</v>
      </c>
      <c r="H7" s="40" t="s">
        <v>172</v>
      </c>
      <c r="I7" s="40" t="s">
        <v>172</v>
      </c>
    </row>
    <row r="8" spans="1:9" ht="12.75" customHeight="1">
      <c r="A8" s="80"/>
      <c r="B8" s="80"/>
      <c r="C8" s="40" t="s">
        <v>173</v>
      </c>
      <c r="D8" s="40" t="s">
        <v>173</v>
      </c>
      <c r="E8" s="40" t="s">
        <v>173</v>
      </c>
      <c r="F8" s="40" t="s">
        <v>173</v>
      </c>
      <c r="G8" s="40" t="s">
        <v>173</v>
      </c>
      <c r="H8" s="40" t="s">
        <v>173</v>
      </c>
      <c r="I8" s="40" t="s">
        <v>173</v>
      </c>
    </row>
    <row r="9" spans="1:9" ht="12.75" customHeight="1">
      <c r="A9" s="79"/>
      <c r="B9" s="79"/>
      <c r="C9" s="34" t="s">
        <v>174</v>
      </c>
      <c r="D9" s="34" t="s">
        <v>174</v>
      </c>
      <c r="E9" s="34" t="s">
        <v>174</v>
      </c>
      <c r="F9" s="34" t="s">
        <v>174</v>
      </c>
      <c r="G9" s="34" t="s">
        <v>174</v>
      </c>
      <c r="H9" s="34" t="s">
        <v>175</v>
      </c>
      <c r="I9" s="34" t="s">
        <v>175</v>
      </c>
    </row>
    <row r="10" spans="1:9" ht="12.75" customHeight="1">
      <c r="A10" s="86" t="s">
        <v>177</v>
      </c>
      <c r="B10" s="79"/>
      <c r="C10" s="61"/>
      <c r="D10" s="39"/>
      <c r="E10" s="39"/>
      <c r="F10" s="39"/>
      <c r="G10" s="39"/>
      <c r="H10" s="39"/>
      <c r="I10" s="39"/>
    </row>
    <row r="11" spans="1:9" ht="12.75" customHeight="1">
      <c r="A11" s="85" t="s">
        <v>178</v>
      </c>
      <c r="B11" s="79"/>
      <c r="C11" s="62">
        <v>11545.409</v>
      </c>
      <c r="D11" s="36">
        <v>14907.977</v>
      </c>
      <c r="E11" s="36">
        <v>14771.818</v>
      </c>
      <c r="F11" s="36">
        <v>11850.457</v>
      </c>
      <c r="G11" s="36">
        <v>10550.616</v>
      </c>
      <c r="H11" s="36">
        <v>7993.707</v>
      </c>
      <c r="I11" s="36">
        <v>5107.43</v>
      </c>
    </row>
    <row r="12" spans="1:9" ht="12.75" customHeight="1">
      <c r="A12" s="85" t="s">
        <v>180</v>
      </c>
      <c r="B12" s="79"/>
      <c r="C12" s="62">
        <v>6291.343</v>
      </c>
      <c r="D12" s="36">
        <v>8737.911</v>
      </c>
      <c r="E12" s="36">
        <v>9690.331</v>
      </c>
      <c r="F12" s="36">
        <v>7007.696</v>
      </c>
      <c r="G12" s="36">
        <v>4908.724</v>
      </c>
      <c r="H12" s="36">
        <v>2953.956</v>
      </c>
      <c r="I12" s="36">
        <v>1942.594</v>
      </c>
    </row>
    <row r="13" spans="1:9" ht="12.75" customHeight="1">
      <c r="A13" s="85" t="s">
        <v>181</v>
      </c>
      <c r="B13" s="79"/>
      <c r="C13" s="62">
        <v>2481.215</v>
      </c>
      <c r="D13" s="36">
        <v>2562.453</v>
      </c>
      <c r="E13" s="36">
        <v>3380.787</v>
      </c>
      <c r="F13" s="36">
        <v>3388.191</v>
      </c>
      <c r="G13" s="36">
        <v>4269.871</v>
      </c>
      <c r="H13" s="36">
        <v>4024.401</v>
      </c>
      <c r="I13" s="36">
        <v>2399.132</v>
      </c>
    </row>
    <row r="14" spans="1:9" ht="12.75" customHeight="1">
      <c r="A14" s="85" t="s">
        <v>182</v>
      </c>
      <c r="B14" s="79"/>
      <c r="C14" s="62">
        <v>633.207</v>
      </c>
      <c r="D14" s="36">
        <v>702.991</v>
      </c>
      <c r="E14" s="36">
        <v>862.061</v>
      </c>
      <c r="F14" s="36">
        <v>889.936</v>
      </c>
      <c r="G14" s="36">
        <v>874.311</v>
      </c>
      <c r="H14" s="36">
        <v>349.973</v>
      </c>
      <c r="I14" s="36">
        <v>283.226</v>
      </c>
    </row>
    <row r="15" spans="1:9" ht="24.75" customHeight="1">
      <c r="A15" s="85" t="s">
        <v>183</v>
      </c>
      <c r="B15" s="79"/>
      <c r="C15" s="62">
        <v>1766.277</v>
      </c>
      <c r="D15" s="36">
        <v>1785.777</v>
      </c>
      <c r="E15" s="36">
        <v>2080.604</v>
      </c>
      <c r="F15" s="36">
        <v>2176.455</v>
      </c>
      <c r="G15" s="36">
        <v>2982.707</v>
      </c>
      <c r="H15" s="36">
        <v>738.802</v>
      </c>
      <c r="I15" s="36">
        <v>509.506</v>
      </c>
    </row>
    <row r="16" spans="1:9" ht="12.75" customHeight="1">
      <c r="A16" s="85" t="s">
        <v>184</v>
      </c>
      <c r="B16" s="79"/>
      <c r="C16" s="62">
        <v>81.731</v>
      </c>
      <c r="D16" s="36">
        <v>73.685</v>
      </c>
      <c r="E16" s="36">
        <v>438.122</v>
      </c>
      <c r="F16" s="36">
        <v>321.8</v>
      </c>
      <c r="G16" s="36">
        <v>412.853</v>
      </c>
      <c r="H16" s="36">
        <v>2935.626</v>
      </c>
      <c r="I16" s="36">
        <v>1606.4</v>
      </c>
    </row>
    <row r="17" spans="1:9" ht="12.75" customHeight="1">
      <c r="A17" s="85" t="s">
        <v>185</v>
      </c>
      <c r="B17" s="79"/>
      <c r="C17" s="63" t="s">
        <v>179</v>
      </c>
      <c r="D17" s="34" t="s">
        <v>179</v>
      </c>
      <c r="E17" s="34" t="s">
        <v>179</v>
      </c>
      <c r="F17" s="34" t="s">
        <v>179</v>
      </c>
      <c r="G17" s="34" t="s">
        <v>179</v>
      </c>
      <c r="H17" s="34" t="s">
        <v>179</v>
      </c>
      <c r="I17" s="34" t="s">
        <v>179</v>
      </c>
    </row>
    <row r="18" spans="1:9" ht="12.75" customHeight="1">
      <c r="A18" s="85" t="s">
        <v>186</v>
      </c>
      <c r="B18" s="79"/>
      <c r="C18" s="63" t="s">
        <v>179</v>
      </c>
      <c r="D18" s="34" t="s">
        <v>179</v>
      </c>
      <c r="E18" s="34" t="s">
        <v>179</v>
      </c>
      <c r="F18" s="34" t="s">
        <v>179</v>
      </c>
      <c r="G18" s="34" t="s">
        <v>179</v>
      </c>
      <c r="H18" s="34" t="s">
        <v>179</v>
      </c>
      <c r="I18" s="34" t="s">
        <v>179</v>
      </c>
    </row>
    <row r="19" spans="1:9" ht="12.75" customHeight="1">
      <c r="A19" s="85" t="s">
        <v>187</v>
      </c>
      <c r="B19" s="79"/>
      <c r="C19" s="63" t="s">
        <v>179</v>
      </c>
      <c r="D19" s="34" t="s">
        <v>179</v>
      </c>
      <c r="E19" s="34" t="s">
        <v>179</v>
      </c>
      <c r="F19" s="34" t="s">
        <v>179</v>
      </c>
      <c r="G19" s="34" t="s">
        <v>179</v>
      </c>
      <c r="H19" s="34" t="s">
        <v>179</v>
      </c>
      <c r="I19" s="34" t="s">
        <v>179</v>
      </c>
    </row>
    <row r="20" spans="1:9" ht="24.75" customHeight="1">
      <c r="A20" s="85" t="s">
        <v>188</v>
      </c>
      <c r="B20" s="79"/>
      <c r="C20" s="62">
        <v>311.261</v>
      </c>
      <c r="D20" s="36">
        <v>835.682</v>
      </c>
      <c r="E20" s="36">
        <v>64.513</v>
      </c>
      <c r="F20" s="36">
        <v>51.27</v>
      </c>
      <c r="G20" s="36">
        <v>48.585</v>
      </c>
      <c r="H20" s="36">
        <v>81.592</v>
      </c>
      <c r="I20" s="36">
        <v>50.043</v>
      </c>
    </row>
    <row r="21" spans="1:9" ht="12.75" customHeight="1">
      <c r="A21" s="85" t="s">
        <v>189</v>
      </c>
      <c r="B21" s="79"/>
      <c r="C21" s="63" t="s">
        <v>179</v>
      </c>
      <c r="D21" s="34" t="s">
        <v>179</v>
      </c>
      <c r="E21" s="34" t="s">
        <v>179</v>
      </c>
      <c r="F21" s="34" t="s">
        <v>179</v>
      </c>
      <c r="G21" s="34" t="s">
        <v>179</v>
      </c>
      <c r="H21" s="34" t="s">
        <v>179</v>
      </c>
      <c r="I21" s="34" t="s">
        <v>179</v>
      </c>
    </row>
    <row r="22" spans="1:9" ht="12.75" customHeight="1">
      <c r="A22" s="85" t="s">
        <v>190</v>
      </c>
      <c r="B22" s="79"/>
      <c r="C22" s="63" t="s">
        <v>179</v>
      </c>
      <c r="D22" s="34" t="s">
        <v>179</v>
      </c>
      <c r="E22" s="34" t="s">
        <v>179</v>
      </c>
      <c r="F22" s="34" t="s">
        <v>179</v>
      </c>
      <c r="G22" s="34" t="s">
        <v>179</v>
      </c>
      <c r="H22" s="34" t="s">
        <v>179</v>
      </c>
      <c r="I22" s="34" t="s">
        <v>179</v>
      </c>
    </row>
    <row r="23" spans="1:9" ht="12.75" customHeight="1">
      <c r="A23" s="85" t="s">
        <v>191</v>
      </c>
      <c r="B23" s="79"/>
      <c r="C23" s="63" t="s">
        <v>179</v>
      </c>
      <c r="D23" s="34" t="s">
        <v>179</v>
      </c>
      <c r="E23" s="34" t="s">
        <v>179</v>
      </c>
      <c r="F23" s="34" t="s">
        <v>179</v>
      </c>
      <c r="G23" s="34" t="s">
        <v>179</v>
      </c>
      <c r="H23" s="34" t="s">
        <v>179</v>
      </c>
      <c r="I23" s="34" t="s">
        <v>179</v>
      </c>
    </row>
    <row r="24" spans="1:9" ht="12.75" customHeight="1">
      <c r="A24" s="85" t="s">
        <v>192</v>
      </c>
      <c r="B24" s="79"/>
      <c r="C24" s="63" t="s">
        <v>179</v>
      </c>
      <c r="D24" s="34" t="s">
        <v>179</v>
      </c>
      <c r="E24" s="34" t="s">
        <v>179</v>
      </c>
      <c r="F24" s="34" t="s">
        <v>179</v>
      </c>
      <c r="G24" s="34" t="s">
        <v>179</v>
      </c>
      <c r="H24" s="34" t="s">
        <v>179</v>
      </c>
      <c r="I24" s="34" t="s">
        <v>179</v>
      </c>
    </row>
    <row r="25" spans="1:9" ht="12.75" customHeight="1">
      <c r="A25" s="85" t="s">
        <v>193</v>
      </c>
      <c r="B25" s="79"/>
      <c r="C25" s="63" t="s">
        <v>179</v>
      </c>
      <c r="D25" s="34" t="s">
        <v>179</v>
      </c>
      <c r="E25" s="34" t="s">
        <v>179</v>
      </c>
      <c r="F25" s="34" t="s">
        <v>179</v>
      </c>
      <c r="G25" s="34" t="s">
        <v>179</v>
      </c>
      <c r="H25" s="34" t="s">
        <v>179</v>
      </c>
      <c r="I25" s="34" t="s">
        <v>179</v>
      </c>
    </row>
    <row r="26" spans="1:9" ht="12.75" customHeight="1">
      <c r="A26" s="85" t="s">
        <v>194</v>
      </c>
      <c r="B26" s="79"/>
      <c r="C26" s="63" t="s">
        <v>179</v>
      </c>
      <c r="D26" s="34" t="s">
        <v>179</v>
      </c>
      <c r="E26" s="34" t="s">
        <v>179</v>
      </c>
      <c r="F26" s="34" t="s">
        <v>179</v>
      </c>
      <c r="G26" s="34" t="s">
        <v>179</v>
      </c>
      <c r="H26" s="34" t="s">
        <v>179</v>
      </c>
      <c r="I26" s="34" t="s">
        <v>179</v>
      </c>
    </row>
    <row r="27" spans="1:9" ht="12.75" customHeight="1">
      <c r="A27" s="85" t="s">
        <v>195</v>
      </c>
      <c r="B27" s="79"/>
      <c r="C27" s="62">
        <v>951.985</v>
      </c>
      <c r="D27" s="36">
        <v>1444.492</v>
      </c>
      <c r="E27" s="36">
        <v>416.298</v>
      </c>
      <c r="F27" s="36">
        <v>291.282</v>
      </c>
      <c r="G27" s="36">
        <v>437.77</v>
      </c>
      <c r="H27" s="36">
        <v>261.67</v>
      </c>
      <c r="I27" s="36">
        <v>306.362</v>
      </c>
    </row>
    <row r="28" spans="1:9" ht="12.75" customHeight="1">
      <c r="A28" s="85" t="s">
        <v>189</v>
      </c>
      <c r="B28" s="79"/>
      <c r="C28" s="63" t="s">
        <v>179</v>
      </c>
      <c r="D28" s="34" t="s">
        <v>179</v>
      </c>
      <c r="E28" s="34" t="s">
        <v>179</v>
      </c>
      <c r="F28" s="34" t="s">
        <v>179</v>
      </c>
      <c r="G28" s="34" t="s">
        <v>179</v>
      </c>
      <c r="H28" s="34" t="s">
        <v>179</v>
      </c>
      <c r="I28" s="34" t="s">
        <v>179</v>
      </c>
    </row>
    <row r="29" spans="1:9" ht="12.75" customHeight="1">
      <c r="A29" s="85" t="s">
        <v>196</v>
      </c>
      <c r="B29" s="79"/>
      <c r="C29" s="63" t="s">
        <v>179</v>
      </c>
      <c r="D29" s="34" t="s">
        <v>179</v>
      </c>
      <c r="E29" s="34" t="s">
        <v>179</v>
      </c>
      <c r="F29" s="34" t="s">
        <v>179</v>
      </c>
      <c r="G29" s="34" t="s">
        <v>179</v>
      </c>
      <c r="H29" s="34" t="s">
        <v>179</v>
      </c>
      <c r="I29" s="34" t="s">
        <v>179</v>
      </c>
    </row>
    <row r="30" spans="1:9" ht="12.75" customHeight="1">
      <c r="A30" s="85" t="s">
        <v>191</v>
      </c>
      <c r="B30" s="79"/>
      <c r="C30" s="63" t="s">
        <v>179</v>
      </c>
      <c r="D30" s="34" t="s">
        <v>179</v>
      </c>
      <c r="E30" s="34" t="s">
        <v>179</v>
      </c>
      <c r="F30" s="34" t="s">
        <v>179</v>
      </c>
      <c r="G30" s="34" t="s">
        <v>179</v>
      </c>
      <c r="H30" s="34" t="s">
        <v>179</v>
      </c>
      <c r="I30" s="34" t="s">
        <v>179</v>
      </c>
    </row>
    <row r="31" spans="1:9" ht="12.75" customHeight="1">
      <c r="A31" s="85" t="s">
        <v>192</v>
      </c>
      <c r="B31" s="79"/>
      <c r="C31" s="63" t="s">
        <v>179</v>
      </c>
      <c r="D31" s="34" t="s">
        <v>179</v>
      </c>
      <c r="E31" s="34" t="s">
        <v>179</v>
      </c>
      <c r="F31" s="34" t="s">
        <v>179</v>
      </c>
      <c r="G31" s="34" t="s">
        <v>179</v>
      </c>
      <c r="H31" s="34" t="s">
        <v>179</v>
      </c>
      <c r="I31" s="34" t="s">
        <v>179</v>
      </c>
    </row>
    <row r="32" spans="1:9" ht="12.75" customHeight="1">
      <c r="A32" s="85" t="s">
        <v>193</v>
      </c>
      <c r="B32" s="79"/>
      <c r="C32" s="63" t="s">
        <v>179</v>
      </c>
      <c r="D32" s="34" t="s">
        <v>179</v>
      </c>
      <c r="E32" s="34" t="s">
        <v>179</v>
      </c>
      <c r="F32" s="34" t="s">
        <v>179</v>
      </c>
      <c r="G32" s="34" t="s">
        <v>179</v>
      </c>
      <c r="H32" s="34" t="s">
        <v>179</v>
      </c>
      <c r="I32" s="34" t="s">
        <v>179</v>
      </c>
    </row>
    <row r="33" spans="1:9" ht="12.75" customHeight="1">
      <c r="A33" s="85" t="s">
        <v>194</v>
      </c>
      <c r="B33" s="79"/>
      <c r="C33" s="63" t="s">
        <v>179</v>
      </c>
      <c r="D33" s="34" t="s">
        <v>179</v>
      </c>
      <c r="E33" s="34" t="s">
        <v>179</v>
      </c>
      <c r="F33" s="34" t="s">
        <v>179</v>
      </c>
      <c r="G33" s="34" t="s">
        <v>179</v>
      </c>
      <c r="H33" s="34" t="s">
        <v>179</v>
      </c>
      <c r="I33" s="34" t="s">
        <v>179</v>
      </c>
    </row>
    <row r="34" spans="1:9" ht="12.75" customHeight="1">
      <c r="A34" s="85" t="s">
        <v>197</v>
      </c>
      <c r="B34" s="79"/>
      <c r="C34" s="62">
        <v>1503.609</v>
      </c>
      <c r="D34" s="36">
        <v>1281.092</v>
      </c>
      <c r="E34" s="36">
        <v>1188.179</v>
      </c>
      <c r="F34" s="36">
        <v>991.903</v>
      </c>
      <c r="G34" s="36">
        <v>885.666</v>
      </c>
      <c r="H34" s="36">
        <v>672.088</v>
      </c>
      <c r="I34" s="36">
        <v>409.299</v>
      </c>
    </row>
    <row r="35" spans="1:9" ht="12.75" customHeight="1">
      <c r="A35" s="85" t="s">
        <v>198</v>
      </c>
      <c r="B35" s="79"/>
      <c r="C35" s="62">
        <v>5.996</v>
      </c>
      <c r="D35" s="36">
        <v>46.347</v>
      </c>
      <c r="E35" s="36">
        <v>31.71</v>
      </c>
      <c r="F35" s="36">
        <v>120.115</v>
      </c>
      <c r="G35" s="34" t="s">
        <v>179</v>
      </c>
      <c r="H35" s="34" t="s">
        <v>179</v>
      </c>
      <c r="I35" s="34" t="s">
        <v>179</v>
      </c>
    </row>
    <row r="36" spans="1:9" ht="12.75" customHeight="1">
      <c r="A36" s="79"/>
      <c r="B36" s="79"/>
      <c r="C36" s="64"/>
      <c r="D36" s="35"/>
      <c r="E36" s="35"/>
      <c r="F36" s="35"/>
      <c r="G36" s="35"/>
      <c r="H36" s="35"/>
      <c r="I36" s="35"/>
    </row>
    <row r="37" spans="1:9" ht="12.75" customHeight="1">
      <c r="A37" s="85" t="s">
        <v>199</v>
      </c>
      <c r="B37" s="79"/>
      <c r="C37" s="62">
        <v>13701.186</v>
      </c>
      <c r="D37" s="36">
        <v>6244.868</v>
      </c>
      <c r="E37" s="36">
        <v>5773.501</v>
      </c>
      <c r="F37" s="36">
        <v>6943.208</v>
      </c>
      <c r="G37" s="36">
        <v>6423.21</v>
      </c>
      <c r="H37" s="36">
        <v>4376.153</v>
      </c>
      <c r="I37" s="36">
        <v>4687.182</v>
      </c>
    </row>
    <row r="38" spans="1:9" ht="12.75" customHeight="1">
      <c r="A38" s="85" t="s">
        <v>200</v>
      </c>
      <c r="B38" s="79"/>
      <c r="C38" s="62">
        <v>8390.115</v>
      </c>
      <c r="D38" s="36">
        <v>166.403</v>
      </c>
      <c r="E38" s="34" t="s">
        <v>179</v>
      </c>
      <c r="F38" s="34" t="s">
        <v>179</v>
      </c>
      <c r="G38" s="34" t="s">
        <v>179</v>
      </c>
      <c r="H38" s="34" t="s">
        <v>179</v>
      </c>
      <c r="I38" s="36">
        <v>1032.333</v>
      </c>
    </row>
    <row r="39" spans="1:9" ht="12.75" customHeight="1">
      <c r="A39" s="85" t="s">
        <v>201</v>
      </c>
      <c r="B39" s="79"/>
      <c r="C39" s="62">
        <v>294.789</v>
      </c>
      <c r="D39" s="36">
        <v>330.981</v>
      </c>
      <c r="E39" s="36">
        <v>429.357</v>
      </c>
      <c r="F39" s="36">
        <v>384.894</v>
      </c>
      <c r="G39" s="36">
        <v>385.016</v>
      </c>
      <c r="H39" s="36">
        <v>345.589</v>
      </c>
      <c r="I39" s="36">
        <v>316.093</v>
      </c>
    </row>
    <row r="40" spans="1:9" ht="12.75" customHeight="1">
      <c r="A40" s="85" t="s">
        <v>202</v>
      </c>
      <c r="B40" s="79"/>
      <c r="C40" s="63" t="s">
        <v>179</v>
      </c>
      <c r="D40" s="34" t="s">
        <v>179</v>
      </c>
      <c r="E40" s="34" t="s">
        <v>179</v>
      </c>
      <c r="F40" s="34" t="s">
        <v>179</v>
      </c>
      <c r="G40" s="34" t="s">
        <v>179</v>
      </c>
      <c r="H40" s="34" t="s">
        <v>179</v>
      </c>
      <c r="I40" s="34" t="s">
        <v>179</v>
      </c>
    </row>
    <row r="41" spans="1:9" ht="12.75" customHeight="1">
      <c r="A41" s="85" t="s">
        <v>203</v>
      </c>
      <c r="B41" s="79"/>
      <c r="C41" s="63" t="s">
        <v>179</v>
      </c>
      <c r="D41" s="34" t="s">
        <v>179</v>
      </c>
      <c r="E41" s="34" t="s">
        <v>179</v>
      </c>
      <c r="F41" s="34" t="s">
        <v>179</v>
      </c>
      <c r="G41" s="34" t="s">
        <v>179</v>
      </c>
      <c r="H41" s="34" t="s">
        <v>179</v>
      </c>
      <c r="I41" s="34" t="s">
        <v>179</v>
      </c>
    </row>
    <row r="42" spans="1:9" ht="12.75" customHeight="1">
      <c r="A42" s="85" t="s">
        <v>204</v>
      </c>
      <c r="B42" s="79"/>
      <c r="C42" s="63" t="s">
        <v>179</v>
      </c>
      <c r="D42" s="34" t="s">
        <v>179</v>
      </c>
      <c r="E42" s="34" t="s">
        <v>179</v>
      </c>
      <c r="F42" s="34" t="s">
        <v>179</v>
      </c>
      <c r="G42" s="34" t="s">
        <v>179</v>
      </c>
      <c r="H42" s="34" t="s">
        <v>179</v>
      </c>
      <c r="I42" s="34" t="s">
        <v>179</v>
      </c>
    </row>
    <row r="43" spans="1:9" ht="12.75" customHeight="1">
      <c r="A43" s="85" t="s">
        <v>205</v>
      </c>
      <c r="B43" s="79"/>
      <c r="C43" s="63" t="s">
        <v>179</v>
      </c>
      <c r="D43" s="34" t="s">
        <v>179</v>
      </c>
      <c r="E43" s="34" t="s">
        <v>179</v>
      </c>
      <c r="F43" s="34" t="s">
        <v>179</v>
      </c>
      <c r="G43" s="34" t="s">
        <v>179</v>
      </c>
      <c r="H43" s="34" t="s">
        <v>179</v>
      </c>
      <c r="I43" s="34" t="s">
        <v>179</v>
      </c>
    </row>
    <row r="44" spans="1:9" ht="12.75" customHeight="1">
      <c r="A44" s="85" t="s">
        <v>206</v>
      </c>
      <c r="B44" s="79"/>
      <c r="C44" s="63" t="s">
        <v>179</v>
      </c>
      <c r="D44" s="34" t="s">
        <v>179</v>
      </c>
      <c r="E44" s="34" t="s">
        <v>179</v>
      </c>
      <c r="F44" s="34" t="s">
        <v>179</v>
      </c>
      <c r="G44" s="34" t="s">
        <v>179</v>
      </c>
      <c r="H44" s="34" t="s">
        <v>179</v>
      </c>
      <c r="I44" s="34" t="s">
        <v>179</v>
      </c>
    </row>
    <row r="45" spans="1:9" ht="12.75" customHeight="1">
      <c r="A45" s="85" t="s">
        <v>207</v>
      </c>
      <c r="B45" s="79"/>
      <c r="C45" s="63" t="s">
        <v>179</v>
      </c>
      <c r="D45" s="34" t="s">
        <v>179</v>
      </c>
      <c r="E45" s="34" t="s">
        <v>179</v>
      </c>
      <c r="F45" s="34" t="s">
        <v>179</v>
      </c>
      <c r="G45" s="34" t="s">
        <v>179</v>
      </c>
      <c r="H45" s="34" t="s">
        <v>179</v>
      </c>
      <c r="I45" s="34" t="s">
        <v>179</v>
      </c>
    </row>
    <row r="46" spans="1:9" ht="12.75" customHeight="1">
      <c r="A46" s="85" t="s">
        <v>205</v>
      </c>
      <c r="B46" s="79"/>
      <c r="C46" s="63" t="s">
        <v>179</v>
      </c>
      <c r="D46" s="34" t="s">
        <v>179</v>
      </c>
      <c r="E46" s="34" t="s">
        <v>179</v>
      </c>
      <c r="F46" s="34" t="s">
        <v>179</v>
      </c>
      <c r="G46" s="34" t="s">
        <v>179</v>
      </c>
      <c r="H46" s="34" t="s">
        <v>179</v>
      </c>
      <c r="I46" s="34" t="s">
        <v>179</v>
      </c>
    </row>
    <row r="47" spans="1:9" ht="12.75" customHeight="1">
      <c r="A47" s="85" t="s">
        <v>206</v>
      </c>
      <c r="B47" s="79"/>
      <c r="C47" s="63" t="s">
        <v>179</v>
      </c>
      <c r="D47" s="34" t="s">
        <v>179</v>
      </c>
      <c r="E47" s="34" t="s">
        <v>179</v>
      </c>
      <c r="F47" s="34" t="s">
        <v>179</v>
      </c>
      <c r="G47" s="34" t="s">
        <v>179</v>
      </c>
      <c r="H47" s="34" t="s">
        <v>179</v>
      </c>
      <c r="I47" s="34" t="s">
        <v>179</v>
      </c>
    </row>
    <row r="48" spans="1:9" ht="24.75" customHeight="1">
      <c r="A48" s="85" t="s">
        <v>208</v>
      </c>
      <c r="B48" s="79"/>
      <c r="C48" s="63" t="s">
        <v>179</v>
      </c>
      <c r="D48" s="34" t="s">
        <v>179</v>
      </c>
      <c r="E48" s="34" t="s">
        <v>179</v>
      </c>
      <c r="F48" s="34" t="s">
        <v>179</v>
      </c>
      <c r="G48" s="34" t="s">
        <v>179</v>
      </c>
      <c r="H48" s="34" t="s">
        <v>179</v>
      </c>
      <c r="I48" s="34" t="s">
        <v>179</v>
      </c>
    </row>
    <row r="49" spans="1:9" ht="12.75" customHeight="1">
      <c r="A49" s="85" t="s">
        <v>209</v>
      </c>
      <c r="B49" s="79"/>
      <c r="C49" s="63" t="s">
        <v>179</v>
      </c>
      <c r="D49" s="34" t="s">
        <v>179</v>
      </c>
      <c r="E49" s="34" t="s">
        <v>179</v>
      </c>
      <c r="F49" s="34" t="s">
        <v>179</v>
      </c>
      <c r="G49" s="34" t="s">
        <v>179</v>
      </c>
      <c r="H49" s="34" t="s">
        <v>179</v>
      </c>
      <c r="I49" s="34" t="s">
        <v>179</v>
      </c>
    </row>
    <row r="50" spans="1:9" ht="24.75" customHeight="1">
      <c r="A50" s="85" t="s">
        <v>210</v>
      </c>
      <c r="B50" s="79"/>
      <c r="C50" s="62">
        <v>2156.916</v>
      </c>
      <c r="D50" s="36">
        <v>1869.972</v>
      </c>
      <c r="E50" s="36">
        <v>1892.808</v>
      </c>
      <c r="F50" s="36">
        <v>1806.293</v>
      </c>
      <c r="G50" s="36">
        <v>2141.443</v>
      </c>
      <c r="H50" s="36">
        <v>2002.169</v>
      </c>
      <c r="I50" s="36">
        <v>1343.305</v>
      </c>
    </row>
    <row r="51" spans="1:9" ht="24.75" customHeight="1">
      <c r="A51" s="85" t="s">
        <v>211</v>
      </c>
      <c r="B51" s="79"/>
      <c r="C51" s="62">
        <v>1477.711</v>
      </c>
      <c r="D51" s="36">
        <v>958.544</v>
      </c>
      <c r="E51" s="36">
        <v>1057.412</v>
      </c>
      <c r="F51" s="36">
        <v>1070.472</v>
      </c>
      <c r="G51" s="36">
        <v>1446.599</v>
      </c>
      <c r="H51" s="36">
        <v>1459.501</v>
      </c>
      <c r="I51" s="36">
        <v>919.351</v>
      </c>
    </row>
    <row r="52" spans="1:9" ht="24.75" customHeight="1">
      <c r="A52" s="85" t="s">
        <v>212</v>
      </c>
      <c r="B52" s="79"/>
      <c r="C52" s="62">
        <v>1477.711</v>
      </c>
      <c r="D52" s="34" t="s">
        <v>179</v>
      </c>
      <c r="E52" s="36">
        <v>1057.412</v>
      </c>
      <c r="F52" s="34" t="s">
        <v>179</v>
      </c>
      <c r="G52" s="34" t="s">
        <v>179</v>
      </c>
      <c r="H52" s="34" t="s">
        <v>179</v>
      </c>
      <c r="I52" s="34" t="s">
        <v>179</v>
      </c>
    </row>
    <row r="53" spans="1:9" ht="24.75" customHeight="1">
      <c r="A53" s="85" t="s">
        <v>213</v>
      </c>
      <c r="B53" s="79"/>
      <c r="C53" s="63" t="s">
        <v>179</v>
      </c>
      <c r="D53" s="36">
        <v>958.544</v>
      </c>
      <c r="E53" s="34" t="s">
        <v>179</v>
      </c>
      <c r="F53" s="36">
        <v>1070.472</v>
      </c>
      <c r="G53" s="36">
        <v>1446.599</v>
      </c>
      <c r="H53" s="34" t="s">
        <v>179</v>
      </c>
      <c r="I53" s="34" t="s">
        <v>179</v>
      </c>
    </row>
    <row r="54" spans="1:9" ht="12.75" customHeight="1">
      <c r="A54" s="85" t="s">
        <v>214</v>
      </c>
      <c r="B54" s="79"/>
      <c r="C54" s="63" t="s">
        <v>179</v>
      </c>
      <c r="D54" s="34" t="s">
        <v>179</v>
      </c>
      <c r="E54" s="34" t="s">
        <v>179</v>
      </c>
      <c r="F54" s="34" t="s">
        <v>179</v>
      </c>
      <c r="G54" s="34" t="s">
        <v>179</v>
      </c>
      <c r="H54" s="34" t="s">
        <v>179</v>
      </c>
      <c r="I54" s="34" t="s">
        <v>179</v>
      </c>
    </row>
    <row r="55" spans="1:9" ht="12.75" customHeight="1">
      <c r="A55" s="85" t="s">
        <v>215</v>
      </c>
      <c r="B55" s="79"/>
      <c r="C55" s="63" t="s">
        <v>179</v>
      </c>
      <c r="D55" s="34" t="s">
        <v>179</v>
      </c>
      <c r="E55" s="34" t="s">
        <v>179</v>
      </c>
      <c r="F55" s="34" t="s">
        <v>179</v>
      </c>
      <c r="G55" s="34" t="s">
        <v>179</v>
      </c>
      <c r="H55" s="36">
        <v>542.668</v>
      </c>
      <c r="I55" s="36">
        <v>423.954</v>
      </c>
    </row>
    <row r="56" spans="1:9" ht="12.75" customHeight="1">
      <c r="A56" s="85" t="s">
        <v>216</v>
      </c>
      <c r="B56" s="79"/>
      <c r="C56" s="63" t="s">
        <v>179</v>
      </c>
      <c r="D56" s="34" t="s">
        <v>179</v>
      </c>
      <c r="E56" s="34" t="s">
        <v>179</v>
      </c>
      <c r="F56" s="34" t="s">
        <v>179</v>
      </c>
      <c r="G56" s="34" t="s">
        <v>179</v>
      </c>
      <c r="H56" s="34" t="s">
        <v>179</v>
      </c>
      <c r="I56" s="34" t="s">
        <v>179</v>
      </c>
    </row>
    <row r="57" spans="1:9" ht="12.75" customHeight="1">
      <c r="A57" s="85" t="s">
        <v>217</v>
      </c>
      <c r="B57" s="79"/>
      <c r="C57" s="62">
        <v>595.784</v>
      </c>
      <c r="D57" s="36">
        <v>652.233</v>
      </c>
      <c r="E57" s="36">
        <v>644.507</v>
      </c>
      <c r="F57" s="36">
        <v>618.028</v>
      </c>
      <c r="G57" s="34" t="s">
        <v>179</v>
      </c>
      <c r="H57" s="34" t="s">
        <v>179</v>
      </c>
      <c r="I57" s="34" t="s">
        <v>179</v>
      </c>
    </row>
    <row r="58" spans="1:9" ht="24.75" customHeight="1">
      <c r="A58" s="85" t="s">
        <v>218</v>
      </c>
      <c r="B58" s="79"/>
      <c r="C58" s="63" t="s">
        <v>179</v>
      </c>
      <c r="D58" s="34" t="s">
        <v>179</v>
      </c>
      <c r="E58" s="34" t="s">
        <v>179</v>
      </c>
      <c r="F58" s="34" t="s">
        <v>179</v>
      </c>
      <c r="G58" s="34" t="s">
        <v>179</v>
      </c>
      <c r="H58" s="34" t="s">
        <v>179</v>
      </c>
      <c r="I58" s="34" t="s">
        <v>179</v>
      </c>
    </row>
    <row r="59" spans="1:9" ht="24.75" customHeight="1">
      <c r="A59" s="85" t="s">
        <v>219</v>
      </c>
      <c r="B59" s="79"/>
      <c r="C59" s="63" t="s">
        <v>179</v>
      </c>
      <c r="D59" s="34" t="s">
        <v>179</v>
      </c>
      <c r="E59" s="34" t="s">
        <v>179</v>
      </c>
      <c r="F59" s="34" t="s">
        <v>179</v>
      </c>
      <c r="G59" s="34" t="s">
        <v>179</v>
      </c>
      <c r="H59" s="34" t="s">
        <v>179</v>
      </c>
      <c r="I59" s="34" t="s">
        <v>179</v>
      </c>
    </row>
    <row r="60" spans="1:9" ht="24.75" customHeight="1">
      <c r="A60" s="85" t="s">
        <v>220</v>
      </c>
      <c r="B60" s="79"/>
      <c r="C60" s="63" t="s">
        <v>179</v>
      </c>
      <c r="D60" s="36">
        <v>925.829</v>
      </c>
      <c r="E60" s="34" t="s">
        <v>179</v>
      </c>
      <c r="F60" s="34" t="s">
        <v>179</v>
      </c>
      <c r="G60" s="34" t="s">
        <v>179</v>
      </c>
      <c r="H60" s="34" t="s">
        <v>179</v>
      </c>
      <c r="I60" s="34" t="s">
        <v>179</v>
      </c>
    </row>
    <row r="61" spans="1:9" ht="12.75" customHeight="1">
      <c r="A61" s="85" t="s">
        <v>189</v>
      </c>
      <c r="B61" s="79"/>
      <c r="C61" s="63" t="s">
        <v>179</v>
      </c>
      <c r="D61" s="34" t="s">
        <v>179</v>
      </c>
      <c r="E61" s="34" t="s">
        <v>179</v>
      </c>
      <c r="F61" s="34" t="s">
        <v>179</v>
      </c>
      <c r="G61" s="34" t="s">
        <v>179</v>
      </c>
      <c r="H61" s="34" t="s">
        <v>179</v>
      </c>
      <c r="I61" s="34" t="s">
        <v>179</v>
      </c>
    </row>
    <row r="62" spans="1:9" ht="12.75" customHeight="1">
      <c r="A62" s="85" t="s">
        <v>190</v>
      </c>
      <c r="B62" s="79"/>
      <c r="C62" s="63" t="s">
        <v>179</v>
      </c>
      <c r="D62" s="34" t="s">
        <v>179</v>
      </c>
      <c r="E62" s="34" t="s">
        <v>179</v>
      </c>
      <c r="F62" s="34" t="s">
        <v>179</v>
      </c>
      <c r="G62" s="34" t="s">
        <v>179</v>
      </c>
      <c r="H62" s="34" t="s">
        <v>179</v>
      </c>
      <c r="I62" s="34" t="s">
        <v>179</v>
      </c>
    </row>
    <row r="63" spans="1:9" ht="12.75" customHeight="1">
      <c r="A63" s="85" t="s">
        <v>191</v>
      </c>
      <c r="B63" s="79"/>
      <c r="C63" s="63" t="s">
        <v>179</v>
      </c>
      <c r="D63" s="34" t="s">
        <v>179</v>
      </c>
      <c r="E63" s="34" t="s">
        <v>179</v>
      </c>
      <c r="F63" s="34" t="s">
        <v>179</v>
      </c>
      <c r="G63" s="34" t="s">
        <v>179</v>
      </c>
      <c r="H63" s="34" t="s">
        <v>179</v>
      </c>
      <c r="I63" s="34" t="s">
        <v>179</v>
      </c>
    </row>
    <row r="64" spans="1:9" ht="12.75" customHeight="1">
      <c r="A64" s="85" t="s">
        <v>192</v>
      </c>
      <c r="B64" s="79"/>
      <c r="C64" s="63" t="s">
        <v>179</v>
      </c>
      <c r="D64" s="34" t="s">
        <v>179</v>
      </c>
      <c r="E64" s="34" t="s">
        <v>179</v>
      </c>
      <c r="F64" s="34" t="s">
        <v>179</v>
      </c>
      <c r="G64" s="34" t="s">
        <v>179</v>
      </c>
      <c r="H64" s="34" t="s">
        <v>179</v>
      </c>
      <c r="I64" s="34" t="s">
        <v>179</v>
      </c>
    </row>
    <row r="65" spans="1:9" ht="12.75" customHeight="1">
      <c r="A65" s="85" t="s">
        <v>193</v>
      </c>
      <c r="B65" s="79"/>
      <c r="C65" s="63" t="s">
        <v>179</v>
      </c>
      <c r="D65" s="34" t="s">
        <v>179</v>
      </c>
      <c r="E65" s="34" t="s">
        <v>179</v>
      </c>
      <c r="F65" s="34" t="s">
        <v>179</v>
      </c>
      <c r="G65" s="34" t="s">
        <v>179</v>
      </c>
      <c r="H65" s="34" t="s">
        <v>179</v>
      </c>
      <c r="I65" s="34" t="s">
        <v>179</v>
      </c>
    </row>
    <row r="66" spans="1:9" ht="12.75" customHeight="1">
      <c r="A66" s="85" t="s">
        <v>194</v>
      </c>
      <c r="B66" s="79"/>
      <c r="C66" s="63" t="s">
        <v>179</v>
      </c>
      <c r="D66" s="34" t="s">
        <v>179</v>
      </c>
      <c r="E66" s="34" t="s">
        <v>179</v>
      </c>
      <c r="F66" s="34" t="s">
        <v>179</v>
      </c>
      <c r="G66" s="34" t="s">
        <v>179</v>
      </c>
      <c r="H66" s="34" t="s">
        <v>179</v>
      </c>
      <c r="I66" s="34" t="s">
        <v>179</v>
      </c>
    </row>
    <row r="67" spans="1:9" ht="12.75" customHeight="1">
      <c r="A67" s="85" t="s">
        <v>221</v>
      </c>
      <c r="B67" s="79"/>
      <c r="C67" s="62">
        <v>1048.553</v>
      </c>
      <c r="D67" s="34" t="s">
        <v>179</v>
      </c>
      <c r="E67" s="36">
        <v>957.747</v>
      </c>
      <c r="F67" s="36">
        <v>1013.904</v>
      </c>
      <c r="G67" s="36">
        <v>913.596</v>
      </c>
      <c r="H67" s="36">
        <v>481.964</v>
      </c>
      <c r="I67" s="36">
        <v>661.703</v>
      </c>
    </row>
    <row r="68" spans="1:9" ht="12.75" customHeight="1">
      <c r="A68" s="85" t="s">
        <v>189</v>
      </c>
      <c r="B68" s="79"/>
      <c r="C68" s="63" t="s">
        <v>179</v>
      </c>
      <c r="D68" s="34" t="s">
        <v>179</v>
      </c>
      <c r="E68" s="34" t="s">
        <v>179</v>
      </c>
      <c r="F68" s="34" t="s">
        <v>179</v>
      </c>
      <c r="G68" s="34" t="s">
        <v>179</v>
      </c>
      <c r="H68" s="34" t="s">
        <v>179</v>
      </c>
      <c r="I68" s="34" t="s">
        <v>179</v>
      </c>
    </row>
    <row r="69" spans="1:9" ht="12.75" customHeight="1">
      <c r="A69" s="85" t="s">
        <v>190</v>
      </c>
      <c r="B69" s="79"/>
      <c r="C69" s="63" t="s">
        <v>179</v>
      </c>
      <c r="D69" s="34" t="s">
        <v>179</v>
      </c>
      <c r="E69" s="34" t="s">
        <v>179</v>
      </c>
      <c r="F69" s="34" t="s">
        <v>179</v>
      </c>
      <c r="G69" s="34" t="s">
        <v>179</v>
      </c>
      <c r="H69" s="34" t="s">
        <v>179</v>
      </c>
      <c r="I69" s="34" t="s">
        <v>179</v>
      </c>
    </row>
    <row r="70" spans="1:9" ht="12.75" customHeight="1">
      <c r="A70" s="85" t="s">
        <v>191</v>
      </c>
      <c r="B70" s="79"/>
      <c r="C70" s="63" t="s">
        <v>179</v>
      </c>
      <c r="D70" s="34" t="s">
        <v>179</v>
      </c>
      <c r="E70" s="34" t="s">
        <v>179</v>
      </c>
      <c r="F70" s="34" t="s">
        <v>179</v>
      </c>
      <c r="G70" s="34" t="s">
        <v>179</v>
      </c>
      <c r="H70" s="34" t="s">
        <v>179</v>
      </c>
      <c r="I70" s="34" t="s">
        <v>179</v>
      </c>
    </row>
    <row r="71" spans="1:9" ht="12.75" customHeight="1">
      <c r="A71" s="85" t="s">
        <v>192</v>
      </c>
      <c r="B71" s="79"/>
      <c r="C71" s="63" t="s">
        <v>179</v>
      </c>
      <c r="D71" s="34" t="s">
        <v>179</v>
      </c>
      <c r="E71" s="34" t="s">
        <v>179</v>
      </c>
      <c r="F71" s="34" t="s">
        <v>179</v>
      </c>
      <c r="G71" s="34" t="s">
        <v>179</v>
      </c>
      <c r="H71" s="34" t="s">
        <v>179</v>
      </c>
      <c r="I71" s="34" t="s">
        <v>179</v>
      </c>
    </row>
    <row r="72" spans="1:9" ht="12.75" customHeight="1">
      <c r="A72" s="85" t="s">
        <v>193</v>
      </c>
      <c r="B72" s="79"/>
      <c r="C72" s="63" t="s">
        <v>179</v>
      </c>
      <c r="D72" s="34" t="s">
        <v>179</v>
      </c>
      <c r="E72" s="34" t="s">
        <v>179</v>
      </c>
      <c r="F72" s="34" t="s">
        <v>179</v>
      </c>
      <c r="G72" s="34" t="s">
        <v>179</v>
      </c>
      <c r="H72" s="34" t="s">
        <v>179</v>
      </c>
      <c r="I72" s="34" t="s">
        <v>179</v>
      </c>
    </row>
    <row r="73" spans="1:9" ht="12.75" customHeight="1">
      <c r="A73" s="85" t="s">
        <v>194</v>
      </c>
      <c r="B73" s="79"/>
      <c r="C73" s="63" t="s">
        <v>179</v>
      </c>
      <c r="D73" s="34" t="s">
        <v>179</v>
      </c>
      <c r="E73" s="34" t="s">
        <v>179</v>
      </c>
      <c r="F73" s="34" t="s">
        <v>179</v>
      </c>
      <c r="G73" s="34" t="s">
        <v>179</v>
      </c>
      <c r="H73" s="34" t="s">
        <v>179</v>
      </c>
      <c r="I73" s="34" t="s">
        <v>179</v>
      </c>
    </row>
    <row r="74" spans="1:9" ht="12.75" customHeight="1">
      <c r="A74" s="85" t="s">
        <v>222</v>
      </c>
      <c r="B74" s="79"/>
      <c r="C74" s="63" t="s">
        <v>179</v>
      </c>
      <c r="D74" s="34" t="s">
        <v>179</v>
      </c>
      <c r="E74" s="34" t="s">
        <v>179</v>
      </c>
      <c r="F74" s="34" t="s">
        <v>179</v>
      </c>
      <c r="G74" s="34" t="s">
        <v>179</v>
      </c>
      <c r="H74" s="34" t="s">
        <v>179</v>
      </c>
      <c r="I74" s="34" t="s">
        <v>179</v>
      </c>
    </row>
    <row r="75" spans="1:9" ht="12.75" customHeight="1">
      <c r="A75" s="85" t="s">
        <v>223</v>
      </c>
      <c r="B75" s="79"/>
      <c r="C75" s="62">
        <v>1810.813</v>
      </c>
      <c r="D75" s="36">
        <v>2951.683</v>
      </c>
      <c r="E75" s="36">
        <v>2493.589</v>
      </c>
      <c r="F75" s="36">
        <v>3738.117</v>
      </c>
      <c r="G75" s="36">
        <v>2983.155</v>
      </c>
      <c r="H75" s="36">
        <v>1546.431</v>
      </c>
      <c r="I75" s="36">
        <v>1333.748</v>
      </c>
    </row>
    <row r="76" spans="1:9" ht="12.75" customHeight="1">
      <c r="A76" s="85" t="s">
        <v>224</v>
      </c>
      <c r="B76" s="79"/>
      <c r="C76" s="63" t="s">
        <v>179</v>
      </c>
      <c r="D76" s="34" t="s">
        <v>179</v>
      </c>
      <c r="E76" s="34" t="s">
        <v>179</v>
      </c>
      <c r="F76" s="34" t="s">
        <v>179</v>
      </c>
      <c r="G76" s="34" t="s">
        <v>179</v>
      </c>
      <c r="H76" s="34" t="s">
        <v>179</v>
      </c>
      <c r="I76" s="34" t="s">
        <v>179</v>
      </c>
    </row>
    <row r="77" spans="1:9" ht="12.75" customHeight="1">
      <c r="A77" s="85" t="s">
        <v>225</v>
      </c>
      <c r="B77" s="79"/>
      <c r="C77" s="63" t="s">
        <v>179</v>
      </c>
      <c r="D77" s="34" t="s">
        <v>179</v>
      </c>
      <c r="E77" s="34" t="s">
        <v>179</v>
      </c>
      <c r="F77" s="34" t="s">
        <v>179</v>
      </c>
      <c r="G77" s="34" t="s">
        <v>179</v>
      </c>
      <c r="H77" s="34" t="s">
        <v>179</v>
      </c>
      <c r="I77" s="34" t="s">
        <v>179</v>
      </c>
    </row>
    <row r="78" spans="1:9" ht="12.75" customHeight="1">
      <c r="A78" s="85" t="s">
        <v>226</v>
      </c>
      <c r="B78" s="79"/>
      <c r="C78" s="62">
        <v>25246.595</v>
      </c>
      <c r="D78" s="36">
        <v>21152.845</v>
      </c>
      <c r="E78" s="36">
        <v>20545.319</v>
      </c>
      <c r="F78" s="36">
        <v>18793.665</v>
      </c>
      <c r="G78" s="36">
        <v>16973.826</v>
      </c>
      <c r="H78" s="36">
        <v>12369.86</v>
      </c>
      <c r="I78" s="36">
        <v>9794.612</v>
      </c>
    </row>
    <row r="79" spans="1:9" ht="12.75" customHeight="1">
      <c r="A79" s="79"/>
      <c r="B79" s="79"/>
      <c r="C79" s="64"/>
      <c r="D79" s="35"/>
      <c r="E79" s="35"/>
      <c r="F79" s="35"/>
      <c r="G79" s="35"/>
      <c r="H79" s="35"/>
      <c r="I79" s="35"/>
    </row>
    <row r="80" spans="1:9" ht="12.75" customHeight="1">
      <c r="A80" s="79"/>
      <c r="B80" s="79"/>
      <c r="C80" s="64"/>
      <c r="D80" s="35"/>
      <c r="E80" s="35"/>
      <c r="F80" s="35"/>
      <c r="G80" s="35"/>
      <c r="H80" s="35"/>
      <c r="I80" s="35"/>
    </row>
    <row r="81" spans="1:9" ht="12.75" customHeight="1">
      <c r="A81" s="86" t="s">
        <v>227</v>
      </c>
      <c r="B81" s="79"/>
      <c r="C81" s="61"/>
      <c r="D81" s="39"/>
      <c r="E81" s="39"/>
      <c r="F81" s="39"/>
      <c r="G81" s="39"/>
      <c r="H81" s="39"/>
      <c r="I81" s="39"/>
    </row>
    <row r="82" spans="1:9" ht="12.75" customHeight="1">
      <c r="A82" s="85" t="s">
        <v>228</v>
      </c>
      <c r="B82" s="79"/>
      <c r="C82" s="62">
        <v>2646.172</v>
      </c>
      <c r="D82" s="36">
        <v>1893.003</v>
      </c>
      <c r="E82" s="36">
        <v>1831.606</v>
      </c>
      <c r="F82" s="36">
        <v>1726.245</v>
      </c>
      <c r="G82" s="36">
        <v>1687.156</v>
      </c>
      <c r="H82" s="36">
        <v>1170.976</v>
      </c>
      <c r="I82" s="36">
        <v>627.487</v>
      </c>
    </row>
    <row r="83" spans="1:9" ht="12.75" customHeight="1">
      <c r="A83" s="85" t="s">
        <v>229</v>
      </c>
      <c r="B83" s="79"/>
      <c r="C83" s="62">
        <v>2264.184</v>
      </c>
      <c r="D83" s="36">
        <v>2064.145</v>
      </c>
      <c r="E83" s="36">
        <v>1519.108</v>
      </c>
      <c r="F83" s="36">
        <v>1455.7</v>
      </c>
      <c r="G83" s="36">
        <v>923.179</v>
      </c>
      <c r="H83" s="36">
        <v>768.264</v>
      </c>
      <c r="I83" s="36">
        <v>656.903</v>
      </c>
    </row>
    <row r="84" spans="1:9" ht="12.75" customHeight="1">
      <c r="A84" s="85" t="s">
        <v>230</v>
      </c>
      <c r="B84" s="79"/>
      <c r="C84" s="62">
        <v>91.799</v>
      </c>
      <c r="D84" s="36">
        <v>91.857</v>
      </c>
      <c r="E84" s="36">
        <v>90.144</v>
      </c>
      <c r="F84" s="36">
        <v>90.641</v>
      </c>
      <c r="G84" s="36">
        <v>22.617</v>
      </c>
      <c r="H84" s="36">
        <v>22.617</v>
      </c>
      <c r="I84" s="36">
        <v>22.617</v>
      </c>
    </row>
    <row r="85" spans="1:9" ht="12.75" customHeight="1">
      <c r="A85" s="85" t="s">
        <v>231</v>
      </c>
      <c r="B85" s="79"/>
      <c r="C85" s="62">
        <v>91.799</v>
      </c>
      <c r="D85" s="36">
        <v>91.857</v>
      </c>
      <c r="E85" s="36">
        <v>90.144</v>
      </c>
      <c r="F85" s="36">
        <v>90.641</v>
      </c>
      <c r="G85" s="36">
        <v>22.617</v>
      </c>
      <c r="H85" s="34" t="s">
        <v>179</v>
      </c>
      <c r="I85" s="34" t="s">
        <v>179</v>
      </c>
    </row>
    <row r="86" spans="1:9" ht="12.75" customHeight="1">
      <c r="A86" s="85" t="s">
        <v>232</v>
      </c>
      <c r="B86" s="79"/>
      <c r="C86" s="63" t="s">
        <v>179</v>
      </c>
      <c r="D86" s="34" t="s">
        <v>179</v>
      </c>
      <c r="E86" s="34" t="s">
        <v>179</v>
      </c>
      <c r="F86" s="34" t="s">
        <v>179</v>
      </c>
      <c r="G86" s="34" t="s">
        <v>179</v>
      </c>
      <c r="H86" s="34" t="s">
        <v>179</v>
      </c>
      <c r="I86" s="34" t="s">
        <v>179</v>
      </c>
    </row>
    <row r="87" spans="1:9" ht="12.75" customHeight="1">
      <c r="A87" s="85" t="s">
        <v>233</v>
      </c>
      <c r="B87" s="79"/>
      <c r="C87" s="62">
        <v>903.377</v>
      </c>
      <c r="D87" s="36">
        <v>903.377</v>
      </c>
      <c r="E87" s="36">
        <v>388.752</v>
      </c>
      <c r="F87" s="36">
        <v>388.752</v>
      </c>
      <c r="G87" s="36">
        <v>110.009</v>
      </c>
      <c r="H87" s="36">
        <v>110.009</v>
      </c>
      <c r="I87" s="36">
        <v>110.009</v>
      </c>
    </row>
    <row r="88" spans="1:9" ht="12.75" customHeight="1">
      <c r="A88" s="85" t="s">
        <v>234</v>
      </c>
      <c r="B88" s="79"/>
      <c r="C88" s="63" t="s">
        <v>179</v>
      </c>
      <c r="D88" s="34" t="s">
        <v>179</v>
      </c>
      <c r="E88" s="34" t="s">
        <v>179</v>
      </c>
      <c r="F88" s="34" t="s">
        <v>179</v>
      </c>
      <c r="G88" s="34" t="s">
        <v>179</v>
      </c>
      <c r="H88" s="36">
        <v>101.124</v>
      </c>
      <c r="I88" s="36">
        <v>120.625</v>
      </c>
    </row>
    <row r="89" spans="1:9" ht="12.75" customHeight="1">
      <c r="A89" s="85" t="s">
        <v>235</v>
      </c>
      <c r="B89" s="79"/>
      <c r="C89" s="63" t="s">
        <v>179</v>
      </c>
      <c r="D89" s="34" t="s">
        <v>179</v>
      </c>
      <c r="E89" s="34" t="s">
        <v>179</v>
      </c>
      <c r="F89" s="34" t="s">
        <v>179</v>
      </c>
      <c r="G89" s="34" t="s">
        <v>179</v>
      </c>
      <c r="H89" s="36">
        <v>8.286</v>
      </c>
      <c r="I89" s="36">
        <v>10.386</v>
      </c>
    </row>
    <row r="90" spans="1:9" ht="12.75" customHeight="1">
      <c r="A90" s="85" t="s">
        <v>236</v>
      </c>
      <c r="B90" s="79"/>
      <c r="C90" s="63" t="s">
        <v>179</v>
      </c>
      <c r="D90" s="34" t="s">
        <v>179</v>
      </c>
      <c r="E90" s="34" t="s">
        <v>179</v>
      </c>
      <c r="F90" s="34" t="s">
        <v>179</v>
      </c>
      <c r="G90" s="34" t="s">
        <v>179</v>
      </c>
      <c r="H90" s="36">
        <v>92.838</v>
      </c>
      <c r="I90" s="36">
        <v>110.239</v>
      </c>
    </row>
    <row r="91" spans="1:9" ht="24.75" customHeight="1">
      <c r="A91" s="85" t="s">
        <v>237</v>
      </c>
      <c r="B91" s="79"/>
      <c r="C91" s="62">
        <v>-107.239</v>
      </c>
      <c r="D91" s="36">
        <v>-96.368</v>
      </c>
      <c r="E91" s="36">
        <v>-36.574</v>
      </c>
      <c r="F91" s="36">
        <v>-49.296</v>
      </c>
      <c r="G91" s="34" t="s">
        <v>179</v>
      </c>
      <c r="H91" s="34" t="s">
        <v>179</v>
      </c>
      <c r="I91" s="34" t="s">
        <v>179</v>
      </c>
    </row>
    <row r="92" spans="1:9" ht="12.75" customHeight="1">
      <c r="A92" s="85" t="s">
        <v>238</v>
      </c>
      <c r="B92" s="79"/>
      <c r="C92" s="63" t="s">
        <v>179</v>
      </c>
      <c r="D92" s="34" t="s">
        <v>179</v>
      </c>
      <c r="E92" s="34" t="s">
        <v>179</v>
      </c>
      <c r="F92" s="34" t="s">
        <v>179</v>
      </c>
      <c r="G92" s="34" t="s">
        <v>179</v>
      </c>
      <c r="H92" s="34" t="s">
        <v>179</v>
      </c>
      <c r="I92" s="34" t="s">
        <v>179</v>
      </c>
    </row>
    <row r="93" spans="1:9" ht="12.75" customHeight="1">
      <c r="A93" s="85" t="s">
        <v>239</v>
      </c>
      <c r="B93" s="79"/>
      <c r="C93" s="63" t="s">
        <v>179</v>
      </c>
      <c r="D93" s="34" t="s">
        <v>179</v>
      </c>
      <c r="E93" s="34" t="s">
        <v>179</v>
      </c>
      <c r="F93" s="34" t="s">
        <v>179</v>
      </c>
      <c r="G93" s="34" t="s">
        <v>179</v>
      </c>
      <c r="H93" s="34" t="s">
        <v>179</v>
      </c>
      <c r="I93" s="34" t="s">
        <v>179</v>
      </c>
    </row>
    <row r="94" spans="1:9" ht="24.75" customHeight="1">
      <c r="A94" s="85" t="s">
        <v>240</v>
      </c>
      <c r="B94" s="79"/>
      <c r="C94" s="63" t="s">
        <v>179</v>
      </c>
      <c r="D94" s="34" t="s">
        <v>179</v>
      </c>
      <c r="E94" s="34" t="s">
        <v>179</v>
      </c>
      <c r="F94" s="34" t="s">
        <v>179</v>
      </c>
      <c r="G94" s="34" t="s">
        <v>179</v>
      </c>
      <c r="H94" s="34" t="s">
        <v>179</v>
      </c>
      <c r="I94" s="34" t="s">
        <v>179</v>
      </c>
    </row>
    <row r="95" spans="1:9" ht="12.75" customHeight="1">
      <c r="A95" s="85" t="s">
        <v>241</v>
      </c>
      <c r="B95" s="79"/>
      <c r="C95" s="63" t="s">
        <v>179</v>
      </c>
      <c r="D95" s="34" t="s">
        <v>179</v>
      </c>
      <c r="E95" s="34" t="s">
        <v>179</v>
      </c>
      <c r="F95" s="34" t="s">
        <v>179</v>
      </c>
      <c r="G95" s="34" t="s">
        <v>179</v>
      </c>
      <c r="H95" s="34" t="s">
        <v>179</v>
      </c>
      <c r="I95" s="34" t="s">
        <v>179</v>
      </c>
    </row>
    <row r="96" spans="1:9" ht="12.75" customHeight="1">
      <c r="A96" s="85" t="s">
        <v>242</v>
      </c>
      <c r="B96" s="79"/>
      <c r="C96" s="62">
        <v>125.292</v>
      </c>
      <c r="D96" s="36">
        <v>101.445</v>
      </c>
      <c r="E96" s="36">
        <v>125.411</v>
      </c>
      <c r="F96" s="36">
        <v>257.41</v>
      </c>
      <c r="G96" s="36">
        <v>207.162</v>
      </c>
      <c r="H96" s="36">
        <v>170.306</v>
      </c>
      <c r="I96" s="36">
        <v>140.402</v>
      </c>
    </row>
    <row r="97" spans="1:9" ht="12.75" customHeight="1">
      <c r="A97" s="85" t="s">
        <v>243</v>
      </c>
      <c r="B97" s="79"/>
      <c r="C97" s="63" t="s">
        <v>179</v>
      </c>
      <c r="D97" s="34" t="s">
        <v>179</v>
      </c>
      <c r="E97" s="34" t="s">
        <v>179</v>
      </c>
      <c r="F97" s="34" t="s">
        <v>179</v>
      </c>
      <c r="G97" s="34" t="s">
        <v>179</v>
      </c>
      <c r="H97" s="34" t="s">
        <v>179</v>
      </c>
      <c r="I97" s="34" t="s">
        <v>179</v>
      </c>
    </row>
    <row r="98" spans="1:9" ht="12.75" customHeight="1">
      <c r="A98" s="85" t="s">
        <v>244</v>
      </c>
      <c r="B98" s="79"/>
      <c r="C98" s="63" t="s">
        <v>179</v>
      </c>
      <c r="D98" s="34" t="s">
        <v>179</v>
      </c>
      <c r="E98" s="34" t="s">
        <v>179</v>
      </c>
      <c r="F98" s="34" t="s">
        <v>179</v>
      </c>
      <c r="G98" s="34" t="s">
        <v>179</v>
      </c>
      <c r="H98" s="34" t="s">
        <v>179</v>
      </c>
      <c r="I98" s="34" t="s">
        <v>179</v>
      </c>
    </row>
    <row r="99" spans="1:9" ht="12.75" customHeight="1">
      <c r="A99" s="85" t="s">
        <v>245</v>
      </c>
      <c r="B99" s="79"/>
      <c r="C99" s="62">
        <v>-818.914</v>
      </c>
      <c r="D99" s="36">
        <v>-743.291</v>
      </c>
      <c r="E99" s="36">
        <v>-447.647</v>
      </c>
      <c r="F99" s="36">
        <v>-138.036</v>
      </c>
      <c r="G99" s="36">
        <v>266.496</v>
      </c>
      <c r="H99" s="36">
        <v>34.438</v>
      </c>
      <c r="I99" s="36">
        <v>-250.114</v>
      </c>
    </row>
    <row r="100" spans="1:9" ht="12.75" customHeight="1">
      <c r="A100" s="85" t="s">
        <v>246</v>
      </c>
      <c r="B100" s="79"/>
      <c r="C100" s="63" t="s">
        <v>179</v>
      </c>
      <c r="D100" s="34" t="s">
        <v>179</v>
      </c>
      <c r="E100" s="34" t="s">
        <v>179</v>
      </c>
      <c r="F100" s="34" t="s">
        <v>179</v>
      </c>
      <c r="G100" s="34" t="s">
        <v>179</v>
      </c>
      <c r="H100" s="34" t="s">
        <v>179</v>
      </c>
      <c r="I100" s="34" t="s">
        <v>179</v>
      </c>
    </row>
    <row r="101" spans="1:9" ht="12.75" customHeight="1">
      <c r="A101" s="85" t="s">
        <v>247</v>
      </c>
      <c r="B101" s="79"/>
      <c r="C101" s="63" t="s">
        <v>179</v>
      </c>
      <c r="D101" s="34" t="s">
        <v>179</v>
      </c>
      <c r="E101" s="34" t="s">
        <v>179</v>
      </c>
      <c r="F101" s="34" t="s">
        <v>179</v>
      </c>
      <c r="G101" s="34" t="s">
        <v>179</v>
      </c>
      <c r="H101" s="34" t="s">
        <v>179</v>
      </c>
      <c r="I101" s="34" t="s">
        <v>179</v>
      </c>
    </row>
    <row r="102" spans="1:9" ht="24.75" customHeight="1">
      <c r="A102" s="85" t="s">
        <v>248</v>
      </c>
      <c r="B102" s="79"/>
      <c r="C102" s="62">
        <v>-109.384</v>
      </c>
      <c r="D102" s="36">
        <v>-89.481</v>
      </c>
      <c r="E102" s="36">
        <v>-126.527</v>
      </c>
      <c r="F102" s="36">
        <v>-106.533</v>
      </c>
      <c r="G102" s="34" t="s">
        <v>179</v>
      </c>
      <c r="H102" s="34" t="s">
        <v>179</v>
      </c>
      <c r="I102" s="34" t="s">
        <v>179</v>
      </c>
    </row>
    <row r="103" spans="1:9" ht="12.75" customHeight="1">
      <c r="A103" s="85" t="s">
        <v>249</v>
      </c>
      <c r="B103" s="79"/>
      <c r="C103" s="62">
        <v>-529.332</v>
      </c>
      <c r="D103" s="36">
        <v>-582.834</v>
      </c>
      <c r="E103" s="36">
        <v>-167.38</v>
      </c>
      <c r="F103" s="36">
        <v>41.354</v>
      </c>
      <c r="G103" s="36">
        <v>266.496</v>
      </c>
      <c r="H103" s="34" t="s">
        <v>179</v>
      </c>
      <c r="I103" s="34" t="s">
        <v>179</v>
      </c>
    </row>
    <row r="104" spans="1:9" ht="12.75" customHeight="1">
      <c r="A104" s="85" t="s">
        <v>250</v>
      </c>
      <c r="B104" s="79"/>
      <c r="C104" s="62">
        <v>-180.198</v>
      </c>
      <c r="D104" s="36">
        <v>-70.976</v>
      </c>
      <c r="E104" s="36">
        <v>-153.74</v>
      </c>
      <c r="F104" s="36">
        <v>-72.857</v>
      </c>
      <c r="G104" s="34" t="s">
        <v>179</v>
      </c>
      <c r="H104" s="34" t="s">
        <v>179</v>
      </c>
      <c r="I104" s="34" t="s">
        <v>179</v>
      </c>
    </row>
    <row r="105" spans="1:9" ht="24.75" customHeight="1">
      <c r="A105" s="85" t="s">
        <v>251</v>
      </c>
      <c r="B105" s="79"/>
      <c r="C105" s="63" t="s">
        <v>179</v>
      </c>
      <c r="D105" s="34" t="s">
        <v>179</v>
      </c>
      <c r="E105" s="34" t="s">
        <v>179</v>
      </c>
      <c r="F105" s="34" t="s">
        <v>179</v>
      </c>
      <c r="G105" s="36">
        <v>56.818</v>
      </c>
      <c r="H105" s="34" t="s">
        <v>179</v>
      </c>
      <c r="I105" s="34" t="s">
        <v>179</v>
      </c>
    </row>
    <row r="106" spans="1:9" ht="12.75" customHeight="1">
      <c r="A106" s="79"/>
      <c r="B106" s="79"/>
      <c r="C106" s="64"/>
      <c r="D106" s="35"/>
      <c r="E106" s="35"/>
      <c r="F106" s="35"/>
      <c r="G106" s="35"/>
      <c r="H106" s="35"/>
      <c r="I106" s="35"/>
    </row>
    <row r="107" spans="1:9" ht="12.75" customHeight="1">
      <c r="A107" s="85" t="s">
        <v>252</v>
      </c>
      <c r="B107" s="79"/>
      <c r="C107" s="62">
        <v>8759.08</v>
      </c>
      <c r="D107" s="36">
        <v>11819.423</v>
      </c>
      <c r="E107" s="36">
        <v>12000.323</v>
      </c>
      <c r="F107" s="36">
        <v>10161.047</v>
      </c>
      <c r="G107" s="36">
        <v>8894.94</v>
      </c>
      <c r="H107" s="36">
        <v>6157.74</v>
      </c>
      <c r="I107" s="36">
        <v>4775.005</v>
      </c>
    </row>
    <row r="108" spans="1:9" ht="12.75" customHeight="1">
      <c r="A108" s="85" t="s">
        <v>253</v>
      </c>
      <c r="B108" s="79"/>
      <c r="C108" s="62">
        <v>131.776</v>
      </c>
      <c r="D108" s="36">
        <v>107.833</v>
      </c>
      <c r="E108" s="36">
        <v>198.465</v>
      </c>
      <c r="F108" s="36">
        <v>119.349</v>
      </c>
      <c r="G108" s="36">
        <v>178.418</v>
      </c>
      <c r="H108" s="36">
        <v>150.696</v>
      </c>
      <c r="I108" s="36">
        <v>184.649</v>
      </c>
    </row>
    <row r="109" spans="1:9" ht="24.75" customHeight="1">
      <c r="A109" s="85" t="s">
        <v>254</v>
      </c>
      <c r="B109" s="79"/>
      <c r="C109" s="63" t="s">
        <v>179</v>
      </c>
      <c r="D109" s="34" t="s">
        <v>179</v>
      </c>
      <c r="E109" s="34" t="s">
        <v>179</v>
      </c>
      <c r="F109" s="34" t="s">
        <v>179</v>
      </c>
      <c r="G109" s="34" t="s">
        <v>179</v>
      </c>
      <c r="H109" s="34" t="s">
        <v>179</v>
      </c>
      <c r="I109" s="34" t="s">
        <v>179</v>
      </c>
    </row>
    <row r="110" spans="1:9" ht="12.75" customHeight="1">
      <c r="A110" s="85" t="s">
        <v>255</v>
      </c>
      <c r="B110" s="79"/>
      <c r="C110" s="63" t="s">
        <v>179</v>
      </c>
      <c r="D110" s="34" t="s">
        <v>179</v>
      </c>
      <c r="E110" s="34" t="s">
        <v>179</v>
      </c>
      <c r="F110" s="34" t="s">
        <v>179</v>
      </c>
      <c r="G110" s="34" t="s">
        <v>179</v>
      </c>
      <c r="H110" s="34" t="s">
        <v>179</v>
      </c>
      <c r="I110" s="34" t="s">
        <v>179</v>
      </c>
    </row>
    <row r="111" spans="1:9" ht="12.75" customHeight="1">
      <c r="A111" s="85" t="s">
        <v>256</v>
      </c>
      <c r="B111" s="79"/>
      <c r="C111" s="63" t="s">
        <v>179</v>
      </c>
      <c r="D111" s="34" t="s">
        <v>179</v>
      </c>
      <c r="E111" s="34" t="s">
        <v>179</v>
      </c>
      <c r="F111" s="34" t="s">
        <v>179</v>
      </c>
      <c r="G111" s="34" t="s">
        <v>179</v>
      </c>
      <c r="H111" s="34" t="s">
        <v>179</v>
      </c>
      <c r="I111" s="34" t="s">
        <v>179</v>
      </c>
    </row>
    <row r="112" spans="1:9" ht="12.75" customHeight="1">
      <c r="A112" s="85" t="s">
        <v>257</v>
      </c>
      <c r="B112" s="79"/>
      <c r="C112" s="63" t="s">
        <v>179</v>
      </c>
      <c r="D112" s="34" t="s">
        <v>179</v>
      </c>
      <c r="E112" s="34" t="s">
        <v>179</v>
      </c>
      <c r="F112" s="34" t="s">
        <v>179</v>
      </c>
      <c r="G112" s="34" t="s">
        <v>179</v>
      </c>
      <c r="H112" s="34" t="s">
        <v>179</v>
      </c>
      <c r="I112" s="34" t="s">
        <v>179</v>
      </c>
    </row>
    <row r="113" spans="1:9" ht="12.75" customHeight="1">
      <c r="A113" s="85" t="s">
        <v>258</v>
      </c>
      <c r="B113" s="79"/>
      <c r="C113" s="62">
        <v>8132.901</v>
      </c>
      <c r="D113" s="36">
        <v>10738.098</v>
      </c>
      <c r="E113" s="36">
        <v>11191.395</v>
      </c>
      <c r="F113" s="36">
        <v>9132.833</v>
      </c>
      <c r="G113" s="36">
        <v>4734.88</v>
      </c>
      <c r="H113" s="36">
        <v>3012.304</v>
      </c>
      <c r="I113" s="36">
        <v>2583.481</v>
      </c>
    </row>
    <row r="114" spans="1:9" ht="12.75" customHeight="1">
      <c r="A114" s="85" t="s">
        <v>259</v>
      </c>
      <c r="B114" s="79"/>
      <c r="C114" s="62">
        <v>2755.993</v>
      </c>
      <c r="D114" s="36">
        <v>2638.083</v>
      </c>
      <c r="E114" s="36">
        <v>1643.926</v>
      </c>
      <c r="F114" s="36">
        <v>1625.763</v>
      </c>
      <c r="G114" s="36">
        <v>1690.816</v>
      </c>
      <c r="H114" s="36">
        <v>442.397</v>
      </c>
      <c r="I114" s="34" t="s">
        <v>179</v>
      </c>
    </row>
    <row r="115" spans="1:9" ht="12.75" customHeight="1">
      <c r="A115" s="85" t="s">
        <v>260</v>
      </c>
      <c r="B115" s="79"/>
      <c r="C115" s="62">
        <v>5030.517</v>
      </c>
      <c r="D115" s="36">
        <v>7695.49</v>
      </c>
      <c r="E115" s="36">
        <v>8892.457</v>
      </c>
      <c r="F115" s="36">
        <v>7264.471</v>
      </c>
      <c r="G115" s="36">
        <v>2633.751</v>
      </c>
      <c r="H115" s="36">
        <v>2097.508</v>
      </c>
      <c r="I115" s="36">
        <v>2262.877</v>
      </c>
    </row>
    <row r="116" spans="1:9" ht="12.75" customHeight="1">
      <c r="A116" s="85" t="s">
        <v>261</v>
      </c>
      <c r="B116" s="79"/>
      <c r="C116" s="62">
        <v>24.064</v>
      </c>
      <c r="D116" s="36">
        <v>27.093</v>
      </c>
      <c r="E116" s="36">
        <v>28.09</v>
      </c>
      <c r="F116" s="36">
        <v>32.064</v>
      </c>
      <c r="G116" s="36">
        <v>36.25</v>
      </c>
      <c r="H116" s="36">
        <v>33.971</v>
      </c>
      <c r="I116" s="36">
        <v>10.084</v>
      </c>
    </row>
    <row r="117" spans="1:9" ht="12.75" customHeight="1">
      <c r="A117" s="85" t="s">
        <v>192</v>
      </c>
      <c r="B117" s="79"/>
      <c r="C117" s="63" t="s">
        <v>179</v>
      </c>
      <c r="D117" s="34" t="s">
        <v>179</v>
      </c>
      <c r="E117" s="34" t="s">
        <v>179</v>
      </c>
      <c r="F117" s="34" t="s">
        <v>179</v>
      </c>
      <c r="G117" s="34" t="s">
        <v>179</v>
      </c>
      <c r="H117" s="34" t="s">
        <v>179</v>
      </c>
      <c r="I117" s="34" t="s">
        <v>179</v>
      </c>
    </row>
    <row r="118" spans="1:9" ht="12.75" customHeight="1">
      <c r="A118" s="85" t="s">
        <v>262</v>
      </c>
      <c r="B118" s="79"/>
      <c r="C118" s="63" t="s">
        <v>179</v>
      </c>
      <c r="D118" s="34" t="s">
        <v>179</v>
      </c>
      <c r="E118" s="34" t="s">
        <v>179</v>
      </c>
      <c r="F118" s="34" t="s">
        <v>179</v>
      </c>
      <c r="G118" s="34" t="s">
        <v>179</v>
      </c>
      <c r="H118" s="36">
        <v>438.428</v>
      </c>
      <c r="I118" s="36">
        <v>310.52</v>
      </c>
    </row>
    <row r="119" spans="1:9" ht="24.75" customHeight="1">
      <c r="A119" s="85" t="s">
        <v>263</v>
      </c>
      <c r="B119" s="79"/>
      <c r="C119" s="62">
        <v>212.606</v>
      </c>
      <c r="D119" s="36">
        <v>646.188</v>
      </c>
      <c r="E119" s="36">
        <v>326.355</v>
      </c>
      <c r="F119" s="36">
        <v>676.756</v>
      </c>
      <c r="G119" s="36">
        <v>3557.971</v>
      </c>
      <c r="H119" s="36">
        <v>2748.015</v>
      </c>
      <c r="I119" s="36">
        <v>1883.443</v>
      </c>
    </row>
    <row r="120" spans="1:9" ht="12.75" customHeight="1">
      <c r="A120" s="85" t="s">
        <v>264</v>
      </c>
      <c r="B120" s="79"/>
      <c r="C120" s="62">
        <v>281.797</v>
      </c>
      <c r="D120" s="36">
        <v>327.304</v>
      </c>
      <c r="E120" s="36">
        <v>284.108</v>
      </c>
      <c r="F120" s="36">
        <v>232.109</v>
      </c>
      <c r="G120" s="36">
        <v>312.271</v>
      </c>
      <c r="H120" s="36">
        <v>246.725</v>
      </c>
      <c r="I120" s="36">
        <v>123.432</v>
      </c>
    </row>
    <row r="121" spans="1:9" ht="12.75" customHeight="1">
      <c r="A121" s="85" t="s">
        <v>265</v>
      </c>
      <c r="B121" s="79"/>
      <c r="C121" s="63" t="s">
        <v>179</v>
      </c>
      <c r="D121" s="34" t="s">
        <v>179</v>
      </c>
      <c r="E121" s="34" t="s">
        <v>179</v>
      </c>
      <c r="F121" s="34" t="s">
        <v>179</v>
      </c>
      <c r="G121" s="34" t="s">
        <v>179</v>
      </c>
      <c r="H121" s="34" t="s">
        <v>179</v>
      </c>
      <c r="I121" s="34" t="s">
        <v>179</v>
      </c>
    </row>
    <row r="122" spans="1:9" ht="12.75" customHeight="1">
      <c r="A122" s="85" t="s">
        <v>266</v>
      </c>
      <c r="B122" s="79"/>
      <c r="C122" s="63" t="s">
        <v>179</v>
      </c>
      <c r="D122" s="34" t="s">
        <v>179</v>
      </c>
      <c r="E122" s="34" t="s">
        <v>179</v>
      </c>
      <c r="F122" s="34" t="s">
        <v>179</v>
      </c>
      <c r="G122" s="36">
        <v>111.4</v>
      </c>
      <c r="H122" s="34" t="s">
        <v>179</v>
      </c>
      <c r="I122" s="34" t="s">
        <v>179</v>
      </c>
    </row>
    <row r="123" spans="1:9" ht="24.75" customHeight="1">
      <c r="A123" s="85" t="s">
        <v>267</v>
      </c>
      <c r="B123" s="79"/>
      <c r="C123" s="63" t="s">
        <v>179</v>
      </c>
      <c r="D123" s="34" t="s">
        <v>179</v>
      </c>
      <c r="E123" s="34" t="s">
        <v>179</v>
      </c>
      <c r="F123" s="34" t="s">
        <v>179</v>
      </c>
      <c r="G123" s="34" t="s">
        <v>179</v>
      </c>
      <c r="H123" s="34" t="s">
        <v>179</v>
      </c>
      <c r="I123" s="34" t="s">
        <v>179</v>
      </c>
    </row>
    <row r="124" spans="1:9" ht="12.75" customHeight="1">
      <c r="A124" s="79"/>
      <c r="B124" s="79"/>
      <c r="C124" s="64"/>
      <c r="D124" s="35"/>
      <c r="E124" s="35"/>
      <c r="F124" s="35"/>
      <c r="G124" s="35"/>
      <c r="H124" s="35"/>
      <c r="I124" s="35"/>
    </row>
    <row r="125" spans="1:9" ht="12.75" customHeight="1">
      <c r="A125" s="85" t="s">
        <v>268</v>
      </c>
      <c r="B125" s="79"/>
      <c r="C125" s="62">
        <v>13841.343</v>
      </c>
      <c r="D125" s="36">
        <v>7440.419</v>
      </c>
      <c r="E125" s="36">
        <v>6713.39</v>
      </c>
      <c r="F125" s="36">
        <v>6906.373</v>
      </c>
      <c r="G125" s="36">
        <v>6391.73</v>
      </c>
      <c r="H125" s="36">
        <v>5041.144</v>
      </c>
      <c r="I125" s="36">
        <v>4392.12</v>
      </c>
    </row>
    <row r="126" spans="1:9" ht="24.75" customHeight="1">
      <c r="A126" s="85" t="s">
        <v>269</v>
      </c>
      <c r="B126" s="79"/>
      <c r="C126" s="62">
        <v>5480.518</v>
      </c>
      <c r="D126" s="36">
        <v>121.269</v>
      </c>
      <c r="E126" s="34" t="s">
        <v>179</v>
      </c>
      <c r="F126" s="34" t="s">
        <v>179</v>
      </c>
      <c r="G126" s="34" t="s">
        <v>179</v>
      </c>
      <c r="H126" s="34" t="s">
        <v>179</v>
      </c>
      <c r="I126" s="36">
        <v>756.811</v>
      </c>
    </row>
    <row r="127" spans="1:9" ht="12.75" customHeight="1">
      <c r="A127" s="85" t="s">
        <v>270</v>
      </c>
      <c r="B127" s="79"/>
      <c r="C127" s="62">
        <v>12.762</v>
      </c>
      <c r="D127" s="36">
        <v>9.506</v>
      </c>
      <c r="E127" s="36">
        <v>14.346</v>
      </c>
      <c r="F127" s="36">
        <v>15.758</v>
      </c>
      <c r="G127" s="36">
        <v>14.458</v>
      </c>
      <c r="H127" s="36">
        <v>8.749</v>
      </c>
      <c r="I127" s="36">
        <v>14.344</v>
      </c>
    </row>
    <row r="128" spans="1:9" ht="12.75" customHeight="1">
      <c r="A128" s="85" t="s">
        <v>271</v>
      </c>
      <c r="B128" s="79"/>
      <c r="C128" s="62">
        <v>2375.861</v>
      </c>
      <c r="D128" s="36">
        <v>1504.063</v>
      </c>
      <c r="E128" s="36">
        <v>1180.652</v>
      </c>
      <c r="F128" s="36">
        <v>1325.894</v>
      </c>
      <c r="G128" s="36">
        <v>811.341</v>
      </c>
      <c r="H128" s="36">
        <v>778.908</v>
      </c>
      <c r="I128" s="36">
        <v>320.157</v>
      </c>
    </row>
    <row r="129" spans="1:9" ht="12.75" customHeight="1">
      <c r="A129" s="85" t="s">
        <v>259</v>
      </c>
      <c r="B129" s="79"/>
      <c r="C129" s="62">
        <v>1096.965</v>
      </c>
      <c r="D129" s="36">
        <v>256.443</v>
      </c>
      <c r="E129" s="36">
        <v>30.88</v>
      </c>
      <c r="F129" s="36">
        <v>31.009</v>
      </c>
      <c r="G129" s="36">
        <v>32.501</v>
      </c>
      <c r="H129" s="36">
        <v>5.958</v>
      </c>
      <c r="I129" s="34" t="s">
        <v>179</v>
      </c>
    </row>
    <row r="130" spans="1:9" ht="12.75" customHeight="1">
      <c r="A130" s="85" t="s">
        <v>260</v>
      </c>
      <c r="B130" s="79"/>
      <c r="C130" s="62">
        <v>1243.596</v>
      </c>
      <c r="D130" s="36">
        <v>1221.532</v>
      </c>
      <c r="E130" s="36">
        <v>1126.284</v>
      </c>
      <c r="F130" s="36">
        <v>1257.488</v>
      </c>
      <c r="G130" s="36">
        <v>632.757</v>
      </c>
      <c r="H130" s="36">
        <v>612.382</v>
      </c>
      <c r="I130" s="36">
        <v>218.949</v>
      </c>
    </row>
    <row r="131" spans="1:9" ht="12.75" customHeight="1">
      <c r="A131" s="85" t="s">
        <v>261</v>
      </c>
      <c r="B131" s="79"/>
      <c r="C131" s="62">
        <v>10.927</v>
      </c>
      <c r="D131" s="36">
        <v>12.945</v>
      </c>
      <c r="E131" s="36">
        <v>11.922</v>
      </c>
      <c r="F131" s="36">
        <v>8.841</v>
      </c>
      <c r="G131" s="36">
        <v>16.493</v>
      </c>
      <c r="H131" s="36">
        <v>17.871</v>
      </c>
      <c r="I131" s="36">
        <v>6.138</v>
      </c>
    </row>
    <row r="132" spans="1:9" ht="12.75" customHeight="1">
      <c r="A132" s="85" t="s">
        <v>192</v>
      </c>
      <c r="B132" s="79"/>
      <c r="C132" s="63" t="s">
        <v>179</v>
      </c>
      <c r="D132" s="34" t="s">
        <v>179</v>
      </c>
      <c r="E132" s="34" t="s">
        <v>179</v>
      </c>
      <c r="F132" s="34" t="s">
        <v>179</v>
      </c>
      <c r="G132" s="34" t="s">
        <v>179</v>
      </c>
      <c r="H132" s="34" t="s">
        <v>179</v>
      </c>
      <c r="I132" s="34" t="s">
        <v>179</v>
      </c>
    </row>
    <row r="133" spans="1:9" ht="12.75" customHeight="1">
      <c r="A133" s="85" t="s">
        <v>262</v>
      </c>
      <c r="B133" s="79"/>
      <c r="C133" s="63" t="s">
        <v>179</v>
      </c>
      <c r="D133" s="34" t="s">
        <v>179</v>
      </c>
      <c r="E133" s="34" t="s">
        <v>179</v>
      </c>
      <c r="F133" s="34" t="s">
        <v>179</v>
      </c>
      <c r="G133" s="34" t="s">
        <v>179</v>
      </c>
      <c r="H133" s="36">
        <v>142.697</v>
      </c>
      <c r="I133" s="36">
        <v>95.07</v>
      </c>
    </row>
    <row r="134" spans="1:9" ht="24.75" customHeight="1">
      <c r="A134" s="85" t="s">
        <v>272</v>
      </c>
      <c r="B134" s="79"/>
      <c r="C134" s="63" t="s">
        <v>179</v>
      </c>
      <c r="D134" s="34" t="s">
        <v>179</v>
      </c>
      <c r="E134" s="34" t="s">
        <v>179</v>
      </c>
      <c r="F134" s="34" t="s">
        <v>179</v>
      </c>
      <c r="G134" s="36">
        <v>492.139</v>
      </c>
      <c r="H134" s="36">
        <v>185.352</v>
      </c>
      <c r="I134" s="36">
        <v>249.284</v>
      </c>
    </row>
    <row r="135" spans="1:9" ht="24.75" customHeight="1">
      <c r="A135" s="85" t="s">
        <v>273</v>
      </c>
      <c r="B135" s="79"/>
      <c r="C135" s="62">
        <v>5972.202</v>
      </c>
      <c r="D135" s="36">
        <v>5805.581</v>
      </c>
      <c r="E135" s="36">
        <v>5518.392</v>
      </c>
      <c r="F135" s="36">
        <v>5564.721</v>
      </c>
      <c r="G135" s="36">
        <v>5073.792</v>
      </c>
      <c r="H135" s="36">
        <v>4068.135</v>
      </c>
      <c r="I135" s="36">
        <v>3051.524</v>
      </c>
    </row>
    <row r="136" spans="1:9" ht="12.75" customHeight="1">
      <c r="A136" s="85" t="s">
        <v>274</v>
      </c>
      <c r="B136" s="79"/>
      <c r="C136" s="62">
        <v>4034.367</v>
      </c>
      <c r="D136" s="36">
        <v>3707.468</v>
      </c>
      <c r="E136" s="36">
        <v>3643.622</v>
      </c>
      <c r="F136" s="36">
        <v>3429.983</v>
      </c>
      <c r="G136" s="36">
        <v>2854.605</v>
      </c>
      <c r="H136" s="36">
        <v>2415.899</v>
      </c>
      <c r="I136" s="36">
        <v>2868.376</v>
      </c>
    </row>
    <row r="137" spans="1:9" ht="12.75" customHeight="1">
      <c r="A137" s="85" t="s">
        <v>275</v>
      </c>
      <c r="B137" s="79"/>
      <c r="C137" s="63" t="s">
        <v>179</v>
      </c>
      <c r="D137" s="34" t="s">
        <v>179</v>
      </c>
      <c r="E137" s="34" t="s">
        <v>179</v>
      </c>
      <c r="F137" s="34" t="s">
        <v>179</v>
      </c>
      <c r="G137" s="34" t="s">
        <v>179</v>
      </c>
      <c r="H137" s="34" t="s">
        <v>179</v>
      </c>
      <c r="I137" s="34" t="s">
        <v>179</v>
      </c>
    </row>
    <row r="138" spans="1:9" ht="12.75" customHeight="1">
      <c r="A138" s="85" t="s">
        <v>276</v>
      </c>
      <c r="B138" s="79"/>
      <c r="C138" s="62">
        <v>4034.367</v>
      </c>
      <c r="D138" s="36">
        <v>3707.468</v>
      </c>
      <c r="E138" s="36">
        <v>3643.622</v>
      </c>
      <c r="F138" s="36">
        <v>3429.983</v>
      </c>
      <c r="G138" s="36">
        <v>2854.605</v>
      </c>
      <c r="H138" s="34" t="s">
        <v>179</v>
      </c>
      <c r="I138" s="34" t="s">
        <v>179</v>
      </c>
    </row>
    <row r="139" spans="1:9" ht="24.75" customHeight="1">
      <c r="A139" s="85" t="s">
        <v>277</v>
      </c>
      <c r="B139" s="79"/>
      <c r="C139" s="63" t="s">
        <v>179</v>
      </c>
      <c r="D139" s="34" t="s">
        <v>179</v>
      </c>
      <c r="E139" s="34" t="s">
        <v>179</v>
      </c>
      <c r="F139" s="34" t="s">
        <v>179</v>
      </c>
      <c r="G139" s="34" t="s">
        <v>179</v>
      </c>
      <c r="H139" s="34" t="s">
        <v>179</v>
      </c>
      <c r="I139" s="34" t="s">
        <v>179</v>
      </c>
    </row>
    <row r="140" spans="1:9" ht="12.75" customHeight="1">
      <c r="A140" s="85" t="s">
        <v>278</v>
      </c>
      <c r="B140" s="79"/>
      <c r="C140" s="63" t="s">
        <v>179</v>
      </c>
      <c r="D140" s="34" t="s">
        <v>179</v>
      </c>
      <c r="E140" s="34" t="s">
        <v>179</v>
      </c>
      <c r="F140" s="34" t="s">
        <v>179</v>
      </c>
      <c r="G140" s="34" t="s">
        <v>179</v>
      </c>
      <c r="H140" s="36">
        <v>1359.407</v>
      </c>
      <c r="I140" s="34" t="s">
        <v>179</v>
      </c>
    </row>
    <row r="141" spans="1:9" ht="24.75" customHeight="1">
      <c r="A141" s="85" t="s">
        <v>279</v>
      </c>
      <c r="B141" s="79"/>
      <c r="C141" s="63" t="s">
        <v>179</v>
      </c>
      <c r="D141" s="34" t="s">
        <v>179</v>
      </c>
      <c r="E141" s="34" t="s">
        <v>179</v>
      </c>
      <c r="F141" s="34" t="s">
        <v>179</v>
      </c>
      <c r="G141" s="34" t="s">
        <v>179</v>
      </c>
      <c r="H141" s="34" t="s">
        <v>179</v>
      </c>
      <c r="I141" s="34" t="s">
        <v>179</v>
      </c>
    </row>
    <row r="142" spans="1:9" ht="12.75" customHeight="1">
      <c r="A142" s="85" t="s">
        <v>280</v>
      </c>
      <c r="B142" s="79"/>
      <c r="C142" s="62">
        <v>337.297</v>
      </c>
      <c r="D142" s="36">
        <v>247.015</v>
      </c>
      <c r="E142" s="36">
        <v>181.832</v>
      </c>
      <c r="F142" s="36">
        <v>255.621</v>
      </c>
      <c r="G142" s="36">
        <v>342.97</v>
      </c>
      <c r="H142" s="36">
        <v>292.829</v>
      </c>
      <c r="I142" s="36">
        <v>183.148</v>
      </c>
    </row>
    <row r="143" spans="1:9" ht="24.75" customHeight="1">
      <c r="A143" s="85" t="s">
        <v>281</v>
      </c>
      <c r="B143" s="79"/>
      <c r="C143" s="63" t="s">
        <v>179</v>
      </c>
      <c r="D143" s="34" t="s">
        <v>179</v>
      </c>
      <c r="E143" s="34" t="s">
        <v>179</v>
      </c>
      <c r="F143" s="34" t="s">
        <v>179</v>
      </c>
      <c r="G143" s="34" t="s">
        <v>179</v>
      </c>
      <c r="H143" s="34" t="s">
        <v>179</v>
      </c>
      <c r="I143" s="34" t="s">
        <v>179</v>
      </c>
    </row>
    <row r="144" spans="1:9" ht="12.75" customHeight="1">
      <c r="A144" s="85" t="s">
        <v>282</v>
      </c>
      <c r="B144" s="79"/>
      <c r="C144" s="63" t="s">
        <v>179</v>
      </c>
      <c r="D144" s="34" t="s">
        <v>179</v>
      </c>
      <c r="E144" s="34" t="s">
        <v>179</v>
      </c>
      <c r="F144" s="34" t="s">
        <v>179</v>
      </c>
      <c r="G144" s="34" t="s">
        <v>179</v>
      </c>
      <c r="H144" s="34" t="s">
        <v>179</v>
      </c>
      <c r="I144" s="34" t="s">
        <v>179</v>
      </c>
    </row>
    <row r="145" spans="1:9" ht="12.75" customHeight="1">
      <c r="A145" s="85" t="s">
        <v>222</v>
      </c>
      <c r="B145" s="79"/>
      <c r="C145" s="63" t="s">
        <v>179</v>
      </c>
      <c r="D145" s="34" t="s">
        <v>179</v>
      </c>
      <c r="E145" s="34" t="s">
        <v>179</v>
      </c>
      <c r="F145" s="34" t="s">
        <v>179</v>
      </c>
      <c r="G145" s="34" t="s">
        <v>179</v>
      </c>
      <c r="H145" s="34" t="s">
        <v>179</v>
      </c>
      <c r="I145" s="34" t="s">
        <v>179</v>
      </c>
    </row>
    <row r="146" spans="1:9" ht="24.75" customHeight="1">
      <c r="A146" s="85" t="s">
        <v>283</v>
      </c>
      <c r="B146" s="79"/>
      <c r="C146" s="63" t="s">
        <v>179</v>
      </c>
      <c r="D146" s="34" t="s">
        <v>179</v>
      </c>
      <c r="E146" s="34" t="s">
        <v>179</v>
      </c>
      <c r="F146" s="34" t="s">
        <v>179</v>
      </c>
      <c r="G146" s="34" t="s">
        <v>179</v>
      </c>
      <c r="H146" s="34" t="s">
        <v>179</v>
      </c>
      <c r="I146" s="34" t="s">
        <v>179</v>
      </c>
    </row>
    <row r="147" spans="1:9" ht="12.75" customHeight="1">
      <c r="A147" s="85" t="s">
        <v>284</v>
      </c>
      <c r="B147" s="79"/>
      <c r="C147" s="62">
        <v>25246.595</v>
      </c>
      <c r="D147" s="36">
        <v>21152.845</v>
      </c>
      <c r="E147" s="36">
        <v>20545.319</v>
      </c>
      <c r="F147" s="36">
        <v>18793.665</v>
      </c>
      <c r="G147" s="36">
        <v>16973.826</v>
      </c>
      <c r="H147" s="36">
        <v>12369.86</v>
      </c>
      <c r="I147" s="36">
        <v>9794.612</v>
      </c>
    </row>
    <row r="148" spans="1:9" ht="12.75" customHeight="1">
      <c r="A148" s="79"/>
      <c r="B148" s="79"/>
      <c r="C148" s="64"/>
      <c r="D148" s="35"/>
      <c r="E148" s="35"/>
      <c r="F148" s="35"/>
      <c r="G148" s="35"/>
      <c r="H148" s="35"/>
      <c r="I148" s="35"/>
    </row>
    <row r="149" spans="1:9" ht="12.75" customHeight="1">
      <c r="A149" s="79"/>
      <c r="B149" s="79"/>
      <c r="C149" s="64"/>
      <c r="D149" s="35"/>
      <c r="E149" s="35"/>
      <c r="F149" s="35"/>
      <c r="G149" s="35"/>
      <c r="H149" s="35"/>
      <c r="I149" s="35"/>
    </row>
    <row r="150" spans="1:9" ht="12.75" customHeight="1">
      <c r="A150" s="86" t="s">
        <v>285</v>
      </c>
      <c r="B150" s="79"/>
      <c r="C150" s="61"/>
      <c r="D150" s="39"/>
      <c r="E150" s="39"/>
      <c r="F150" s="39"/>
      <c r="G150" s="39"/>
      <c r="H150" s="39"/>
      <c r="I150" s="39"/>
    </row>
    <row r="151" spans="1:9" ht="12.75" customHeight="1">
      <c r="A151" s="87" t="s">
        <v>286</v>
      </c>
      <c r="B151" s="79"/>
      <c r="C151" s="64"/>
      <c r="D151" s="35"/>
      <c r="E151" s="35"/>
      <c r="F151" s="35"/>
      <c r="G151" s="35"/>
      <c r="H151" s="35"/>
      <c r="I151" s="35"/>
    </row>
    <row r="152" spans="1:9" ht="12.75" customHeight="1">
      <c r="A152" s="85" t="s">
        <v>287</v>
      </c>
      <c r="B152" s="79"/>
      <c r="C152" s="62">
        <v>7150.567</v>
      </c>
      <c r="D152" s="36">
        <v>7356.47</v>
      </c>
      <c r="E152" s="36">
        <v>7783.268</v>
      </c>
      <c r="F152" s="36">
        <v>7089.157</v>
      </c>
      <c r="G152" s="36">
        <v>5566.149</v>
      </c>
      <c r="H152" s="36">
        <v>4147.315</v>
      </c>
      <c r="I152" s="36">
        <v>3114.539</v>
      </c>
    </row>
    <row r="153" spans="1:9" ht="12.75" customHeight="1">
      <c r="A153" s="85" t="s">
        <v>288</v>
      </c>
      <c r="B153" s="79"/>
      <c r="C153" s="62">
        <v>7150.567</v>
      </c>
      <c r="D153" s="36">
        <v>7356.47</v>
      </c>
      <c r="E153" s="36">
        <v>7783.268</v>
      </c>
      <c r="F153" s="36">
        <v>7089.157</v>
      </c>
      <c r="G153" s="36">
        <v>2167.505</v>
      </c>
      <c r="H153" s="36">
        <v>4147.315</v>
      </c>
      <c r="I153" s="36">
        <v>3114.539</v>
      </c>
    </row>
    <row r="154" spans="1:9" ht="12.75" customHeight="1">
      <c r="A154" s="85" t="s">
        <v>289</v>
      </c>
      <c r="B154" s="79"/>
      <c r="C154" s="63" t="s">
        <v>179</v>
      </c>
      <c r="D154" s="34" t="s">
        <v>179</v>
      </c>
      <c r="E154" s="34" t="s">
        <v>179</v>
      </c>
      <c r="F154" s="34" t="s">
        <v>179</v>
      </c>
      <c r="G154" s="36">
        <v>3398.644</v>
      </c>
      <c r="H154" s="34" t="s">
        <v>179</v>
      </c>
      <c r="I154" s="34" t="s">
        <v>179</v>
      </c>
    </row>
    <row r="155" spans="1:9" ht="24.75" customHeight="1">
      <c r="A155" s="85" t="s">
        <v>290</v>
      </c>
      <c r="B155" s="79"/>
      <c r="C155" s="62">
        <v>1.143</v>
      </c>
      <c r="D155" s="36">
        <v>7.679</v>
      </c>
      <c r="E155" s="36">
        <v>20.206</v>
      </c>
      <c r="F155" s="36">
        <v>64.734</v>
      </c>
      <c r="G155" s="36">
        <v>27.312</v>
      </c>
      <c r="H155" s="36">
        <v>-23.662</v>
      </c>
      <c r="I155" s="36">
        <v>30.222</v>
      </c>
    </row>
    <row r="156" spans="1:9" ht="24.75" customHeight="1">
      <c r="A156" s="85" t="s">
        <v>291</v>
      </c>
      <c r="B156" s="79"/>
      <c r="C156" s="62">
        <v>36.881</v>
      </c>
      <c r="D156" s="36">
        <v>128.67</v>
      </c>
      <c r="E156" s="36">
        <v>263.75</v>
      </c>
      <c r="F156" s="36">
        <v>642.532</v>
      </c>
      <c r="G156" s="34" t="s">
        <v>179</v>
      </c>
      <c r="H156" s="34" t="s">
        <v>179</v>
      </c>
      <c r="I156" s="34" t="s">
        <v>179</v>
      </c>
    </row>
    <row r="157" spans="1:9" ht="12.75" customHeight="1">
      <c r="A157" s="85" t="s">
        <v>292</v>
      </c>
      <c r="B157" s="79"/>
      <c r="C157" s="62">
        <v>-4083.125</v>
      </c>
      <c r="D157" s="36">
        <v>-4458.146</v>
      </c>
      <c r="E157" s="36">
        <v>-5273.172</v>
      </c>
      <c r="F157" s="36">
        <v>-5172.639</v>
      </c>
      <c r="G157" s="36">
        <v>-3752.66</v>
      </c>
      <c r="H157" s="36">
        <v>-3057.7</v>
      </c>
      <c r="I157" s="36">
        <v>-2733.658</v>
      </c>
    </row>
    <row r="158" spans="1:9" ht="12.75" customHeight="1">
      <c r="A158" s="85" t="s">
        <v>293</v>
      </c>
      <c r="B158" s="79"/>
      <c r="C158" s="62">
        <v>-710.716</v>
      </c>
      <c r="D158" s="36">
        <v>-795.738</v>
      </c>
      <c r="E158" s="36">
        <v>-1362.371</v>
      </c>
      <c r="F158" s="36">
        <v>-1298.325</v>
      </c>
      <c r="G158" s="34" t="s">
        <v>179</v>
      </c>
      <c r="H158" s="34" t="s">
        <v>179</v>
      </c>
      <c r="I158" s="34" t="s">
        <v>179</v>
      </c>
    </row>
    <row r="159" spans="1:9" ht="24.75" customHeight="1">
      <c r="A159" s="85" t="s">
        <v>294</v>
      </c>
      <c r="B159" s="79"/>
      <c r="C159" s="62">
        <v>-2080.896</v>
      </c>
      <c r="D159" s="36">
        <v>-2401.268</v>
      </c>
      <c r="E159" s="36">
        <v>-2699.105</v>
      </c>
      <c r="F159" s="36">
        <v>-2683.563</v>
      </c>
      <c r="G159" s="36">
        <v>-3752.66</v>
      </c>
      <c r="H159" s="36">
        <v>-3057.7</v>
      </c>
      <c r="I159" s="36">
        <v>-2733.658</v>
      </c>
    </row>
    <row r="160" spans="1:9" ht="12.75" customHeight="1">
      <c r="A160" s="85" t="s">
        <v>295</v>
      </c>
      <c r="B160" s="79"/>
      <c r="C160" s="62">
        <v>-1291.513</v>
      </c>
      <c r="D160" s="36">
        <v>-1261.14</v>
      </c>
      <c r="E160" s="36">
        <v>-1211.696</v>
      </c>
      <c r="F160" s="36">
        <v>-1190.751</v>
      </c>
      <c r="G160" s="34" t="s">
        <v>179</v>
      </c>
      <c r="H160" s="34" t="s">
        <v>179</v>
      </c>
      <c r="I160" s="34" t="s">
        <v>179</v>
      </c>
    </row>
    <row r="161" spans="1:9" ht="24.75" customHeight="1">
      <c r="A161" s="85" t="s">
        <v>296</v>
      </c>
      <c r="B161" s="79"/>
      <c r="C161" s="63" t="s">
        <v>179</v>
      </c>
      <c r="D161" s="34" t="s">
        <v>179</v>
      </c>
      <c r="E161" s="34" t="s">
        <v>179</v>
      </c>
      <c r="F161" s="34" t="s">
        <v>179</v>
      </c>
      <c r="G161" s="34" t="s">
        <v>179</v>
      </c>
      <c r="H161" s="34" t="s">
        <v>179</v>
      </c>
      <c r="I161" s="34" t="s">
        <v>179</v>
      </c>
    </row>
    <row r="162" spans="1:9" ht="12.75" customHeight="1">
      <c r="A162" s="85" t="s">
        <v>297</v>
      </c>
      <c r="B162" s="79"/>
      <c r="C162" s="62">
        <v>139.322</v>
      </c>
      <c r="D162" s="36">
        <v>298.26</v>
      </c>
      <c r="E162" s="36">
        <v>292.221</v>
      </c>
      <c r="F162" s="36">
        <v>138.116</v>
      </c>
      <c r="G162" s="36">
        <v>841.594</v>
      </c>
      <c r="H162" s="36">
        <v>1275.627</v>
      </c>
      <c r="I162" s="36">
        <v>1031.457</v>
      </c>
    </row>
    <row r="163" spans="1:9" ht="24.75" customHeight="1">
      <c r="A163" s="85" t="s">
        <v>298</v>
      </c>
      <c r="B163" s="79"/>
      <c r="C163" s="62">
        <v>134.663</v>
      </c>
      <c r="D163" s="36">
        <v>292.973</v>
      </c>
      <c r="E163" s="36">
        <v>286.356</v>
      </c>
      <c r="F163" s="36">
        <v>71.938</v>
      </c>
      <c r="G163" s="36">
        <v>731.85</v>
      </c>
      <c r="H163" s="36">
        <v>1231.775</v>
      </c>
      <c r="I163" s="36">
        <v>959.843</v>
      </c>
    </row>
    <row r="164" spans="1:9" ht="24.75" customHeight="1">
      <c r="A164" s="85" t="s">
        <v>299</v>
      </c>
      <c r="B164" s="79"/>
      <c r="C164" s="62">
        <v>4.659</v>
      </c>
      <c r="D164" s="36">
        <v>5.287</v>
      </c>
      <c r="E164" s="36">
        <v>5.865</v>
      </c>
      <c r="F164" s="36">
        <v>66.178</v>
      </c>
      <c r="G164" s="36">
        <v>109.744</v>
      </c>
      <c r="H164" s="36">
        <v>43.852</v>
      </c>
      <c r="I164" s="36">
        <v>71.614</v>
      </c>
    </row>
    <row r="165" spans="1:9" ht="12.75" customHeight="1">
      <c r="A165" s="85" t="s">
        <v>300</v>
      </c>
      <c r="B165" s="79"/>
      <c r="C165" s="62">
        <v>-871.883</v>
      </c>
      <c r="D165" s="36">
        <v>-758.355</v>
      </c>
      <c r="E165" s="36">
        <v>-799.391</v>
      </c>
      <c r="F165" s="36">
        <v>-697.038</v>
      </c>
      <c r="G165" s="36">
        <v>-865.303</v>
      </c>
      <c r="H165" s="36">
        <v>-736.027</v>
      </c>
      <c r="I165" s="36">
        <v>-443.518</v>
      </c>
    </row>
    <row r="166" spans="1:9" ht="12.75" customHeight="1">
      <c r="A166" s="85" t="s">
        <v>301</v>
      </c>
      <c r="B166" s="79"/>
      <c r="C166" s="62">
        <v>-730.233</v>
      </c>
      <c r="D166" s="36">
        <v>-659.159</v>
      </c>
      <c r="E166" s="36">
        <v>-695.209</v>
      </c>
      <c r="F166" s="36">
        <v>-602.749</v>
      </c>
      <c r="G166" s="36">
        <v>-712.589</v>
      </c>
      <c r="H166" s="36">
        <v>-609.599</v>
      </c>
      <c r="I166" s="36">
        <v>-323.563</v>
      </c>
    </row>
    <row r="167" spans="1:9" ht="12.75" customHeight="1">
      <c r="A167" s="85" t="s">
        <v>302</v>
      </c>
      <c r="B167" s="79"/>
      <c r="C167" s="62">
        <v>-141.65</v>
      </c>
      <c r="D167" s="36">
        <v>-99.196</v>
      </c>
      <c r="E167" s="36">
        <v>-104.182</v>
      </c>
      <c r="F167" s="36">
        <v>-94.289</v>
      </c>
      <c r="G167" s="36">
        <v>-152.714</v>
      </c>
      <c r="H167" s="36">
        <v>-126.428</v>
      </c>
      <c r="I167" s="36">
        <v>-119.955</v>
      </c>
    </row>
    <row r="168" spans="1:9" ht="12.75" customHeight="1">
      <c r="A168" s="85" t="s">
        <v>303</v>
      </c>
      <c r="B168" s="79"/>
      <c r="C168" s="63" t="s">
        <v>179</v>
      </c>
      <c r="D168" s="34" t="s">
        <v>179</v>
      </c>
      <c r="E168" s="34" t="s">
        <v>179</v>
      </c>
      <c r="F168" s="34" t="s">
        <v>179</v>
      </c>
      <c r="G168" s="34" t="s">
        <v>179</v>
      </c>
      <c r="H168" s="34" t="s">
        <v>179</v>
      </c>
      <c r="I168" s="34" t="s">
        <v>179</v>
      </c>
    </row>
    <row r="169" spans="1:9" ht="12.75" customHeight="1">
      <c r="A169" s="85" t="s">
        <v>304</v>
      </c>
      <c r="B169" s="79"/>
      <c r="C169" s="62">
        <v>-976.957</v>
      </c>
      <c r="D169" s="36">
        <v>-1229.548</v>
      </c>
      <c r="E169" s="36">
        <v>-1049.925</v>
      </c>
      <c r="F169" s="36">
        <v>-1040.21</v>
      </c>
      <c r="G169" s="36">
        <v>-874.738</v>
      </c>
      <c r="H169" s="36">
        <v>-855.137</v>
      </c>
      <c r="I169" s="36">
        <v>-539.765</v>
      </c>
    </row>
    <row r="170" spans="1:9" ht="12.75" customHeight="1">
      <c r="A170" s="85" t="s">
        <v>305</v>
      </c>
      <c r="B170" s="79"/>
      <c r="C170" s="63" t="s">
        <v>179</v>
      </c>
      <c r="D170" s="34" t="s">
        <v>179</v>
      </c>
      <c r="E170" s="34" t="s">
        <v>179</v>
      </c>
      <c r="F170" s="34" t="s">
        <v>179</v>
      </c>
      <c r="G170" s="34" t="s">
        <v>179</v>
      </c>
      <c r="H170" s="34" t="s">
        <v>179</v>
      </c>
      <c r="I170" s="34" t="s">
        <v>179</v>
      </c>
    </row>
    <row r="171" spans="1:9" ht="12.75" customHeight="1">
      <c r="A171" s="85" t="s">
        <v>306</v>
      </c>
      <c r="B171" s="79"/>
      <c r="C171" s="63" t="s">
        <v>179</v>
      </c>
      <c r="D171" s="34" t="s">
        <v>179</v>
      </c>
      <c r="E171" s="34" t="s">
        <v>179</v>
      </c>
      <c r="F171" s="34" t="s">
        <v>179</v>
      </c>
      <c r="G171" s="34" t="s">
        <v>179</v>
      </c>
      <c r="H171" s="34" t="s">
        <v>179</v>
      </c>
      <c r="I171" s="34" t="s">
        <v>179</v>
      </c>
    </row>
    <row r="172" spans="1:9" ht="24.75" customHeight="1">
      <c r="A172" s="85" t="s">
        <v>307</v>
      </c>
      <c r="B172" s="79"/>
      <c r="C172" s="63" t="s">
        <v>179</v>
      </c>
      <c r="D172" s="34" t="s">
        <v>179</v>
      </c>
      <c r="E172" s="34" t="s">
        <v>179</v>
      </c>
      <c r="F172" s="34" t="s">
        <v>179</v>
      </c>
      <c r="G172" s="34" t="s">
        <v>179</v>
      </c>
      <c r="H172" s="34" t="s">
        <v>179</v>
      </c>
      <c r="I172" s="34" t="s">
        <v>179</v>
      </c>
    </row>
    <row r="173" spans="1:9" ht="12.75" customHeight="1">
      <c r="A173" s="85" t="s">
        <v>308</v>
      </c>
      <c r="B173" s="79"/>
      <c r="C173" s="63" t="s">
        <v>179</v>
      </c>
      <c r="D173" s="34" t="s">
        <v>179</v>
      </c>
      <c r="E173" s="34" t="s">
        <v>179</v>
      </c>
      <c r="F173" s="34" t="s">
        <v>179</v>
      </c>
      <c r="G173" s="34" t="s">
        <v>179</v>
      </c>
      <c r="H173" s="36">
        <v>-855.137</v>
      </c>
      <c r="I173" s="36">
        <v>-539.765</v>
      </c>
    </row>
    <row r="174" spans="1:9" ht="12.75" customHeight="1">
      <c r="A174" s="85" t="s">
        <v>309</v>
      </c>
      <c r="B174" s="79"/>
      <c r="C174" s="62">
        <v>-474.864</v>
      </c>
      <c r="D174" s="36">
        <v>-571.161</v>
      </c>
      <c r="E174" s="36">
        <v>-471.704</v>
      </c>
      <c r="F174" s="36">
        <v>-295.504</v>
      </c>
      <c r="G174" s="36">
        <v>-320.559</v>
      </c>
      <c r="H174" s="36">
        <v>-319.436</v>
      </c>
      <c r="I174" s="36">
        <v>-163.157</v>
      </c>
    </row>
    <row r="175" spans="1:9" ht="24.75" customHeight="1">
      <c r="A175" s="85" t="s">
        <v>310</v>
      </c>
      <c r="B175" s="79"/>
      <c r="C175" s="62">
        <v>12.074</v>
      </c>
      <c r="D175" s="36">
        <v>20.097</v>
      </c>
      <c r="E175" s="36">
        <v>9.385</v>
      </c>
      <c r="F175" s="36">
        <v>77.869</v>
      </c>
      <c r="G175" s="34" t="s">
        <v>179</v>
      </c>
      <c r="H175" s="34" t="s">
        <v>179</v>
      </c>
      <c r="I175" s="34" t="s">
        <v>179</v>
      </c>
    </row>
    <row r="176" spans="1:9" ht="12.75" customHeight="1">
      <c r="A176" s="85" t="s">
        <v>311</v>
      </c>
      <c r="B176" s="79"/>
      <c r="C176" s="63" t="s">
        <v>179</v>
      </c>
      <c r="D176" s="34" t="s">
        <v>179</v>
      </c>
      <c r="E176" s="34" t="s">
        <v>179</v>
      </c>
      <c r="F176" s="34" t="s">
        <v>179</v>
      </c>
      <c r="G176" s="34" t="s">
        <v>179</v>
      </c>
      <c r="H176" s="34" t="s">
        <v>179</v>
      </c>
      <c r="I176" s="34" t="s">
        <v>179</v>
      </c>
    </row>
    <row r="177" spans="1:9" ht="24.75" customHeight="1">
      <c r="A177" s="85" t="s">
        <v>312</v>
      </c>
      <c r="B177" s="79"/>
      <c r="C177" s="63" t="s">
        <v>179</v>
      </c>
      <c r="D177" s="34" t="s">
        <v>179</v>
      </c>
      <c r="E177" s="34" t="s">
        <v>179</v>
      </c>
      <c r="F177" s="36">
        <v>37.181</v>
      </c>
      <c r="G177" s="34" t="s">
        <v>179</v>
      </c>
      <c r="H177" s="34" t="s">
        <v>179</v>
      </c>
      <c r="I177" s="34" t="s">
        <v>179</v>
      </c>
    </row>
    <row r="178" spans="1:9" ht="12.75" customHeight="1">
      <c r="A178" s="85" t="s">
        <v>313</v>
      </c>
      <c r="B178" s="79"/>
      <c r="C178" s="63" t="s">
        <v>179</v>
      </c>
      <c r="D178" s="34" t="s">
        <v>179</v>
      </c>
      <c r="E178" s="34" t="s">
        <v>179</v>
      </c>
      <c r="F178" s="34" t="s">
        <v>179</v>
      </c>
      <c r="G178" s="34" t="s">
        <v>179</v>
      </c>
      <c r="H178" s="34" t="s">
        <v>179</v>
      </c>
      <c r="I178" s="34" t="s">
        <v>179</v>
      </c>
    </row>
    <row r="179" spans="1:9" ht="12.75" customHeight="1">
      <c r="A179" s="85" t="s">
        <v>314</v>
      </c>
      <c r="B179" s="79"/>
      <c r="C179" s="63" t="s">
        <v>179</v>
      </c>
      <c r="D179" s="34" t="s">
        <v>179</v>
      </c>
      <c r="E179" s="34" t="s">
        <v>179</v>
      </c>
      <c r="F179" s="36">
        <v>37.181</v>
      </c>
      <c r="G179" s="34" t="s">
        <v>179</v>
      </c>
      <c r="H179" s="34" t="s">
        <v>179</v>
      </c>
      <c r="I179" s="34" t="s">
        <v>179</v>
      </c>
    </row>
    <row r="180" spans="1:9" ht="24.75" customHeight="1">
      <c r="A180" s="85" t="s">
        <v>315</v>
      </c>
      <c r="B180" s="79"/>
      <c r="C180" s="63" t="s">
        <v>179</v>
      </c>
      <c r="D180" s="34" t="s">
        <v>179</v>
      </c>
      <c r="E180" s="34" t="s">
        <v>179</v>
      </c>
      <c r="F180" s="34" t="s">
        <v>179</v>
      </c>
      <c r="G180" s="34" t="s">
        <v>179</v>
      </c>
      <c r="H180" s="34" t="s">
        <v>179</v>
      </c>
      <c r="I180" s="34" t="s">
        <v>179</v>
      </c>
    </row>
    <row r="181" spans="1:9" ht="12.75" customHeight="1">
      <c r="A181" s="85" t="s">
        <v>316</v>
      </c>
      <c r="B181" s="79"/>
      <c r="C181" s="63" t="s">
        <v>179</v>
      </c>
      <c r="D181" s="34" t="s">
        <v>179</v>
      </c>
      <c r="E181" s="34" t="s">
        <v>179</v>
      </c>
      <c r="F181" s="34" t="s">
        <v>179</v>
      </c>
      <c r="G181" s="34" t="s">
        <v>179</v>
      </c>
      <c r="H181" s="34" t="s">
        <v>179</v>
      </c>
      <c r="I181" s="34" t="s">
        <v>179</v>
      </c>
    </row>
    <row r="182" spans="1:9" ht="24.75" customHeight="1">
      <c r="A182" s="85" t="s">
        <v>317</v>
      </c>
      <c r="B182" s="79"/>
      <c r="C182" s="62">
        <v>933.158</v>
      </c>
      <c r="D182" s="36">
        <v>793.966</v>
      </c>
      <c r="E182" s="36">
        <v>774.638</v>
      </c>
      <c r="F182" s="36">
        <v>844.198</v>
      </c>
      <c r="G182" s="36">
        <v>621.795</v>
      </c>
      <c r="H182" s="36">
        <v>430.98</v>
      </c>
      <c r="I182" s="36">
        <v>296.12</v>
      </c>
    </row>
    <row r="183" spans="1:9" ht="12.75" customHeight="1">
      <c r="A183" s="79"/>
      <c r="B183" s="79"/>
      <c r="C183" s="64"/>
      <c r="D183" s="35"/>
      <c r="E183" s="35"/>
      <c r="F183" s="35"/>
      <c r="G183" s="35"/>
      <c r="H183" s="35"/>
      <c r="I183" s="35"/>
    </row>
    <row r="184" spans="1:9" ht="12.75" customHeight="1">
      <c r="A184" s="85" t="s">
        <v>318</v>
      </c>
      <c r="B184" s="79"/>
      <c r="C184" s="62">
        <v>60.449</v>
      </c>
      <c r="D184" s="36">
        <v>130.506</v>
      </c>
      <c r="E184" s="36">
        <v>99.742</v>
      </c>
      <c r="F184" s="36">
        <v>139.539</v>
      </c>
      <c r="G184" s="36">
        <v>159.076</v>
      </c>
      <c r="H184" s="36">
        <v>87.125</v>
      </c>
      <c r="I184" s="36">
        <v>30.864</v>
      </c>
    </row>
    <row r="185" spans="1:9" ht="24.75" customHeight="1">
      <c r="A185" s="85" t="s">
        <v>319</v>
      </c>
      <c r="B185" s="79"/>
      <c r="C185" s="63" t="s">
        <v>179</v>
      </c>
      <c r="D185" s="34" t="s">
        <v>179</v>
      </c>
      <c r="E185" s="34" t="s">
        <v>179</v>
      </c>
      <c r="F185" s="34" t="s">
        <v>179</v>
      </c>
      <c r="G185" s="36">
        <v>0.052</v>
      </c>
      <c r="H185" s="36">
        <v>0.059</v>
      </c>
      <c r="I185" s="34" t="s">
        <v>179</v>
      </c>
    </row>
    <row r="186" spans="1:9" ht="12.75" customHeight="1">
      <c r="A186" s="85" t="s">
        <v>320</v>
      </c>
      <c r="B186" s="79"/>
      <c r="C186" s="63" t="s">
        <v>179</v>
      </c>
      <c r="D186" s="34" t="s">
        <v>179</v>
      </c>
      <c r="E186" s="34" t="s">
        <v>179</v>
      </c>
      <c r="F186" s="34" t="s">
        <v>179</v>
      </c>
      <c r="G186" s="34" t="s">
        <v>179</v>
      </c>
      <c r="H186" s="34" t="s">
        <v>179</v>
      </c>
      <c r="I186" s="34" t="s">
        <v>179</v>
      </c>
    </row>
    <row r="187" spans="1:9" ht="12.75" customHeight="1">
      <c r="A187" s="85" t="s">
        <v>321</v>
      </c>
      <c r="B187" s="79"/>
      <c r="C187" s="63" t="s">
        <v>179</v>
      </c>
      <c r="D187" s="34" t="s">
        <v>179</v>
      </c>
      <c r="E187" s="34" t="s">
        <v>179</v>
      </c>
      <c r="F187" s="34" t="s">
        <v>179</v>
      </c>
      <c r="G187" s="34" t="s">
        <v>179</v>
      </c>
      <c r="H187" s="34" t="s">
        <v>179</v>
      </c>
      <c r="I187" s="34" t="s">
        <v>179</v>
      </c>
    </row>
    <row r="188" spans="1:9" ht="24.75" customHeight="1">
      <c r="A188" s="85" t="s">
        <v>322</v>
      </c>
      <c r="B188" s="79"/>
      <c r="C188" s="62">
        <v>60.449</v>
      </c>
      <c r="D188" s="36">
        <v>130.506</v>
      </c>
      <c r="E188" s="36">
        <v>99.742</v>
      </c>
      <c r="F188" s="36">
        <v>139.539</v>
      </c>
      <c r="G188" s="36">
        <v>159.024</v>
      </c>
      <c r="H188" s="36">
        <v>87.066</v>
      </c>
      <c r="I188" s="36">
        <v>30.864</v>
      </c>
    </row>
    <row r="189" spans="1:9" ht="12.75" customHeight="1">
      <c r="A189" s="85" t="s">
        <v>323</v>
      </c>
      <c r="B189" s="79"/>
      <c r="C189" s="63" t="s">
        <v>179</v>
      </c>
      <c r="D189" s="34" t="s">
        <v>179</v>
      </c>
      <c r="E189" s="34" t="s">
        <v>179</v>
      </c>
      <c r="F189" s="34" t="s">
        <v>179</v>
      </c>
      <c r="G189" s="34" t="s">
        <v>179</v>
      </c>
      <c r="H189" s="34" t="s">
        <v>179</v>
      </c>
      <c r="I189" s="34" t="s">
        <v>179</v>
      </c>
    </row>
    <row r="190" spans="1:9" ht="12.75" customHeight="1">
      <c r="A190" s="85" t="s">
        <v>324</v>
      </c>
      <c r="B190" s="79"/>
      <c r="C190" s="63" t="s">
        <v>179</v>
      </c>
      <c r="D190" s="34" t="s">
        <v>179</v>
      </c>
      <c r="E190" s="34" t="s">
        <v>179</v>
      </c>
      <c r="F190" s="34" t="s">
        <v>179</v>
      </c>
      <c r="G190" s="34" t="s">
        <v>179</v>
      </c>
      <c r="H190" s="34" t="s">
        <v>179</v>
      </c>
      <c r="I190" s="34" t="s">
        <v>179</v>
      </c>
    </row>
    <row r="191" spans="1:9" ht="24.75" customHeight="1">
      <c r="A191" s="85" t="s">
        <v>325</v>
      </c>
      <c r="B191" s="79"/>
      <c r="C191" s="63" t="s">
        <v>179</v>
      </c>
      <c r="D191" s="34" t="s">
        <v>179</v>
      </c>
      <c r="E191" s="34" t="s">
        <v>179</v>
      </c>
      <c r="F191" s="34" t="s">
        <v>179</v>
      </c>
      <c r="G191" s="34" t="s">
        <v>179</v>
      </c>
      <c r="H191" s="34" t="s">
        <v>179</v>
      </c>
      <c r="I191" s="34" t="s">
        <v>179</v>
      </c>
    </row>
    <row r="192" spans="1:9" ht="12.75" customHeight="1">
      <c r="A192" s="85" t="s">
        <v>326</v>
      </c>
      <c r="B192" s="79"/>
      <c r="C192" s="62">
        <v>-820.425</v>
      </c>
      <c r="D192" s="36">
        <v>-762.703</v>
      </c>
      <c r="E192" s="36">
        <v>-663.236</v>
      </c>
      <c r="F192" s="36">
        <v>-672.652</v>
      </c>
      <c r="G192" s="36">
        <v>-411.543</v>
      </c>
      <c r="H192" s="36">
        <v>-312.265</v>
      </c>
      <c r="I192" s="36">
        <v>-261.299</v>
      </c>
    </row>
    <row r="193" spans="1:9" ht="24.75" customHeight="1">
      <c r="A193" s="85" t="s">
        <v>327</v>
      </c>
      <c r="B193" s="79"/>
      <c r="C193" s="63" t="s">
        <v>179</v>
      </c>
      <c r="D193" s="34" t="s">
        <v>179</v>
      </c>
      <c r="E193" s="34" t="s">
        <v>179</v>
      </c>
      <c r="F193" s="34" t="s">
        <v>179</v>
      </c>
      <c r="G193" s="34" t="s">
        <v>179</v>
      </c>
      <c r="H193" s="34" t="s">
        <v>179</v>
      </c>
      <c r="I193" s="34" t="s">
        <v>179</v>
      </c>
    </row>
    <row r="194" spans="1:9" ht="12.75" customHeight="1">
      <c r="A194" s="85" t="s">
        <v>328</v>
      </c>
      <c r="B194" s="79"/>
      <c r="C194" s="63" t="s">
        <v>179</v>
      </c>
      <c r="D194" s="34" t="s">
        <v>179</v>
      </c>
      <c r="E194" s="34" t="s">
        <v>179</v>
      </c>
      <c r="F194" s="34" t="s">
        <v>179</v>
      </c>
      <c r="G194" s="34" t="s">
        <v>179</v>
      </c>
      <c r="H194" s="34" t="s">
        <v>179</v>
      </c>
      <c r="I194" s="34" t="s">
        <v>179</v>
      </c>
    </row>
    <row r="195" spans="1:9" ht="12.75" customHeight="1">
      <c r="A195" s="85" t="s">
        <v>329</v>
      </c>
      <c r="B195" s="79"/>
      <c r="C195" s="63" t="s">
        <v>179</v>
      </c>
      <c r="D195" s="34" t="s">
        <v>179</v>
      </c>
      <c r="E195" s="34" t="s">
        <v>179</v>
      </c>
      <c r="F195" s="34" t="s">
        <v>179</v>
      </c>
      <c r="G195" s="34" t="s">
        <v>179</v>
      </c>
      <c r="H195" s="34" t="s">
        <v>179</v>
      </c>
      <c r="I195" s="34" t="s">
        <v>179</v>
      </c>
    </row>
    <row r="196" spans="1:9" ht="24.75" customHeight="1">
      <c r="A196" s="85" t="s">
        <v>330</v>
      </c>
      <c r="B196" s="79"/>
      <c r="C196" s="62">
        <v>-99.801</v>
      </c>
      <c r="D196" s="36">
        <v>-85.387</v>
      </c>
      <c r="E196" s="36">
        <v>-121.731</v>
      </c>
      <c r="F196" s="36">
        <v>-131.734</v>
      </c>
      <c r="G196" s="34" t="s">
        <v>179</v>
      </c>
      <c r="H196" s="34" t="s">
        <v>179</v>
      </c>
      <c r="I196" s="34" t="s">
        <v>179</v>
      </c>
    </row>
    <row r="197" spans="1:9" ht="12.75" customHeight="1">
      <c r="A197" s="85" t="s">
        <v>331</v>
      </c>
      <c r="B197" s="79"/>
      <c r="C197" s="62">
        <v>-99.801</v>
      </c>
      <c r="D197" s="36">
        <v>-85.387</v>
      </c>
      <c r="E197" s="36">
        <v>-121.731</v>
      </c>
      <c r="F197" s="36">
        <v>-131.734</v>
      </c>
      <c r="G197" s="34" t="s">
        <v>179</v>
      </c>
      <c r="H197" s="34" t="s">
        <v>179</v>
      </c>
      <c r="I197" s="34" t="s">
        <v>179</v>
      </c>
    </row>
    <row r="198" spans="1:9" ht="24.75" customHeight="1">
      <c r="A198" s="85" t="s">
        <v>332</v>
      </c>
      <c r="B198" s="79"/>
      <c r="C198" s="63" t="s">
        <v>179</v>
      </c>
      <c r="D198" s="34" t="s">
        <v>179</v>
      </c>
      <c r="E198" s="34" t="s">
        <v>179</v>
      </c>
      <c r="F198" s="34" t="s">
        <v>179</v>
      </c>
      <c r="G198" s="34" t="s">
        <v>179</v>
      </c>
      <c r="H198" s="34" t="s">
        <v>179</v>
      </c>
      <c r="I198" s="34" t="s">
        <v>179</v>
      </c>
    </row>
    <row r="199" spans="1:9" ht="12.75" customHeight="1">
      <c r="A199" s="85" t="s">
        <v>333</v>
      </c>
      <c r="B199" s="79"/>
      <c r="C199" s="62">
        <v>5.035</v>
      </c>
      <c r="D199" s="36">
        <v>-4.231</v>
      </c>
      <c r="E199" s="36">
        <v>-43.479</v>
      </c>
      <c r="F199" s="36">
        <v>-30.18</v>
      </c>
      <c r="G199" s="36">
        <v>-19.087</v>
      </c>
      <c r="H199" s="36">
        <v>67.777</v>
      </c>
      <c r="I199" s="36">
        <v>-59.494</v>
      </c>
    </row>
    <row r="200" spans="1:9" ht="24.75" customHeight="1">
      <c r="A200" s="85" t="s">
        <v>334</v>
      </c>
      <c r="B200" s="79"/>
      <c r="C200" s="63" t="s">
        <v>179</v>
      </c>
      <c r="D200" s="34" t="s">
        <v>179</v>
      </c>
      <c r="E200" s="34" t="s">
        <v>179</v>
      </c>
      <c r="F200" s="34" t="s">
        <v>179</v>
      </c>
      <c r="G200" s="36">
        <v>-96.876</v>
      </c>
      <c r="H200" s="36">
        <v>-24.067</v>
      </c>
      <c r="I200" s="36">
        <v>-3.921</v>
      </c>
    </row>
    <row r="201" spans="1:9" ht="12.75" customHeight="1">
      <c r="A201" s="85" t="s">
        <v>335</v>
      </c>
      <c r="B201" s="79"/>
      <c r="C201" s="63" t="s">
        <v>179</v>
      </c>
      <c r="D201" s="34" t="s">
        <v>179</v>
      </c>
      <c r="E201" s="34" t="s">
        <v>179</v>
      </c>
      <c r="F201" s="34" t="s">
        <v>179</v>
      </c>
      <c r="G201" s="36">
        <v>-94.76</v>
      </c>
      <c r="H201" s="34" t="s">
        <v>179</v>
      </c>
      <c r="I201" s="34" t="s">
        <v>179</v>
      </c>
    </row>
    <row r="202" spans="1:9" ht="12.75" customHeight="1">
      <c r="A202" s="85" t="s">
        <v>314</v>
      </c>
      <c r="B202" s="79"/>
      <c r="C202" s="63" t="s">
        <v>179</v>
      </c>
      <c r="D202" s="34" t="s">
        <v>179</v>
      </c>
      <c r="E202" s="34" t="s">
        <v>179</v>
      </c>
      <c r="F202" s="34" t="s">
        <v>179</v>
      </c>
      <c r="G202" s="36">
        <v>-2.116</v>
      </c>
      <c r="H202" s="36">
        <v>-24.067</v>
      </c>
      <c r="I202" s="36">
        <v>-3.921</v>
      </c>
    </row>
    <row r="203" spans="1:9" ht="24.75" customHeight="1">
      <c r="A203" s="85" t="s">
        <v>336</v>
      </c>
      <c r="B203" s="79"/>
      <c r="C203" s="62">
        <v>-854.742</v>
      </c>
      <c r="D203" s="36">
        <v>-721.815</v>
      </c>
      <c r="E203" s="36">
        <v>-728.704</v>
      </c>
      <c r="F203" s="36">
        <v>-695.027</v>
      </c>
      <c r="G203" s="36">
        <v>-368.43</v>
      </c>
      <c r="H203" s="36">
        <v>-181.43</v>
      </c>
      <c r="I203" s="36">
        <v>-293.85</v>
      </c>
    </row>
    <row r="204" spans="1:9" ht="12.75" customHeight="1">
      <c r="A204" s="79"/>
      <c r="B204" s="79"/>
      <c r="C204" s="64"/>
      <c r="D204" s="35"/>
      <c r="E204" s="35"/>
      <c r="F204" s="35"/>
      <c r="G204" s="35"/>
      <c r="H204" s="35"/>
      <c r="I204" s="35"/>
    </row>
    <row r="205" spans="1:9" ht="12.75" customHeight="1">
      <c r="A205" s="85" t="s">
        <v>337</v>
      </c>
      <c r="B205" s="79"/>
      <c r="C205" s="62">
        <v>85.434</v>
      </c>
      <c r="D205" s="36">
        <v>66.986</v>
      </c>
      <c r="E205" s="36">
        <v>48.949</v>
      </c>
      <c r="F205" s="36">
        <v>153.4</v>
      </c>
      <c r="G205" s="36">
        <v>262.87</v>
      </c>
      <c r="H205" s="36">
        <v>260.796</v>
      </c>
      <c r="I205" s="36">
        <v>11.657</v>
      </c>
    </row>
    <row r="206" spans="1:9" ht="12.75" customHeight="1">
      <c r="A206" s="79"/>
      <c r="B206" s="79"/>
      <c r="C206" s="64"/>
      <c r="D206" s="35"/>
      <c r="E206" s="35"/>
      <c r="F206" s="35"/>
      <c r="G206" s="35"/>
      <c r="H206" s="35"/>
      <c r="I206" s="35"/>
    </row>
    <row r="207" spans="1:9" ht="12.75" customHeight="1">
      <c r="A207" s="85" t="s">
        <v>338</v>
      </c>
      <c r="B207" s="79"/>
      <c r="C207" s="62">
        <v>58.646</v>
      </c>
      <c r="D207" s="36">
        <v>43.933</v>
      </c>
      <c r="E207" s="36">
        <v>122.604</v>
      </c>
      <c r="F207" s="36">
        <v>28.829</v>
      </c>
      <c r="G207" s="36">
        <v>0.441</v>
      </c>
      <c r="H207" s="36">
        <v>-58.058</v>
      </c>
      <c r="I207" s="36">
        <v>115.193</v>
      </c>
    </row>
    <row r="208" spans="1:9" ht="24.75" customHeight="1">
      <c r="A208" s="85" t="s">
        <v>339</v>
      </c>
      <c r="B208" s="79"/>
      <c r="C208" s="62">
        <v>144.08</v>
      </c>
      <c r="D208" s="36">
        <v>110.919</v>
      </c>
      <c r="E208" s="36">
        <v>171.553</v>
      </c>
      <c r="F208" s="36">
        <v>182.229</v>
      </c>
      <c r="G208" s="36">
        <v>263.311</v>
      </c>
      <c r="H208" s="36">
        <v>202.738</v>
      </c>
      <c r="I208" s="36">
        <v>126.85</v>
      </c>
    </row>
    <row r="209" spans="1:9" ht="12.75" customHeight="1">
      <c r="A209" s="79"/>
      <c r="B209" s="79"/>
      <c r="C209" s="64"/>
      <c r="D209" s="35"/>
      <c r="E209" s="35"/>
      <c r="F209" s="35"/>
      <c r="G209" s="35"/>
      <c r="H209" s="35"/>
      <c r="I209" s="35"/>
    </row>
    <row r="210" spans="1:9" ht="12.75" customHeight="1">
      <c r="A210" s="87" t="s">
        <v>340</v>
      </c>
      <c r="B210" s="79"/>
      <c r="C210" s="64"/>
      <c r="D210" s="35"/>
      <c r="E210" s="35"/>
      <c r="F210" s="35"/>
      <c r="G210" s="35"/>
      <c r="H210" s="35"/>
      <c r="I210" s="35"/>
    </row>
    <row r="211" spans="1:9" ht="24.75" customHeight="1">
      <c r="A211" s="85" t="s">
        <v>341</v>
      </c>
      <c r="B211" s="79"/>
      <c r="C211" s="62">
        <v>-22.203</v>
      </c>
      <c r="D211" s="36">
        <v>-0.595</v>
      </c>
      <c r="E211" s="34" t="s">
        <v>179</v>
      </c>
      <c r="F211" s="36">
        <v>91.463</v>
      </c>
      <c r="G211" s="34" t="s">
        <v>179</v>
      </c>
      <c r="H211" s="34" t="s">
        <v>179</v>
      </c>
      <c r="I211" s="36">
        <v>38.927</v>
      </c>
    </row>
    <row r="212" spans="1:9" ht="12.75" customHeight="1">
      <c r="A212" s="85" t="s">
        <v>342</v>
      </c>
      <c r="B212" s="79"/>
      <c r="C212" s="62">
        <v>121.877</v>
      </c>
      <c r="D212" s="36">
        <v>110.324</v>
      </c>
      <c r="E212" s="36">
        <v>171.553</v>
      </c>
      <c r="F212" s="36">
        <v>273.692</v>
      </c>
      <c r="G212" s="36">
        <v>263.311</v>
      </c>
      <c r="H212" s="36">
        <v>202.738</v>
      </c>
      <c r="I212" s="36">
        <v>165.777</v>
      </c>
    </row>
  </sheetData>
  <sheetProtection/>
  <mergeCells count="219">
    <mergeCell ref="A212:B212"/>
    <mergeCell ref="A211:B211"/>
    <mergeCell ref="A210:B210"/>
    <mergeCell ref="A209:B209"/>
    <mergeCell ref="A208:B208"/>
    <mergeCell ref="A207:B207"/>
    <mergeCell ref="A206:B206"/>
    <mergeCell ref="A205:B205"/>
    <mergeCell ref="A204:B204"/>
    <mergeCell ref="A203:B203"/>
    <mergeCell ref="A202:B202"/>
    <mergeCell ref="A201:B201"/>
    <mergeCell ref="A200:B200"/>
    <mergeCell ref="A199:B199"/>
    <mergeCell ref="A198:B198"/>
    <mergeCell ref="A197:B197"/>
    <mergeCell ref="A196:B196"/>
    <mergeCell ref="A195:B195"/>
    <mergeCell ref="A194:B194"/>
    <mergeCell ref="A193:B193"/>
    <mergeCell ref="A192:B192"/>
    <mergeCell ref="A191:B191"/>
    <mergeCell ref="A190:B190"/>
    <mergeCell ref="A189:B189"/>
    <mergeCell ref="A188:B188"/>
    <mergeCell ref="A187:B187"/>
    <mergeCell ref="A186:B186"/>
    <mergeCell ref="A185:B185"/>
    <mergeCell ref="A184:B184"/>
    <mergeCell ref="A183:B183"/>
    <mergeCell ref="A182:B182"/>
    <mergeCell ref="A181:B181"/>
    <mergeCell ref="A180:B180"/>
    <mergeCell ref="A179:B179"/>
    <mergeCell ref="A178:B178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2:B162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A115:B115"/>
    <mergeCell ref="A114:B114"/>
    <mergeCell ref="A113:B113"/>
    <mergeCell ref="A112:B112"/>
    <mergeCell ref="A111:B111"/>
    <mergeCell ref="A110:B110"/>
    <mergeCell ref="A109:B109"/>
    <mergeCell ref="A108:B10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6:B46"/>
    <mergeCell ref="A45:B45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H5:H6"/>
    <mergeCell ref="I5:I6"/>
    <mergeCell ref="A7:B7"/>
    <mergeCell ref="B1:F1"/>
    <mergeCell ref="G1:I1"/>
    <mergeCell ref="A2:F2"/>
    <mergeCell ref="A3:I3"/>
    <mergeCell ref="A4:F4"/>
    <mergeCell ref="A5:B6"/>
    <mergeCell ref="C5:C6"/>
    <mergeCell ref="D5:D6"/>
    <mergeCell ref="E5:E6"/>
    <mergeCell ref="F5:F6"/>
    <mergeCell ref="A8:B8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67">
      <pane ySplit="4080" topLeftCell="A116" activePane="bottomLeft" state="split"/>
      <selection pane="topLeft" activeCell="I114" sqref="I114"/>
      <selection pane="bottomLeft" activeCell="B119" sqref="B119:H119"/>
    </sheetView>
  </sheetViews>
  <sheetFormatPr defaultColWidth="9.140625" defaultRowHeight="12.75"/>
  <cols>
    <col min="1" max="1" width="45.28125" style="41" customWidth="1"/>
    <col min="2" max="8" width="7.7109375" style="41" customWidth="1"/>
  </cols>
  <sheetData>
    <row r="1" spans="1:8" ht="12.75">
      <c r="A1" s="66" t="s">
        <v>578</v>
      </c>
      <c r="B1" s="80"/>
      <c r="C1" s="80"/>
      <c r="D1" s="80"/>
      <c r="E1" s="80"/>
      <c r="F1" s="80"/>
      <c r="G1" s="80"/>
      <c r="H1" s="80"/>
    </row>
    <row r="2" ht="12.75">
      <c r="A2" s="66"/>
    </row>
    <row r="3" spans="1:8" ht="12.75">
      <c r="A3" s="68" t="s">
        <v>177</v>
      </c>
      <c r="B3" s="68">
        <v>2014</v>
      </c>
      <c r="C3" s="68">
        <v>2013</v>
      </c>
      <c r="D3" s="68">
        <v>2012</v>
      </c>
      <c r="E3" s="68">
        <v>2011</v>
      </c>
      <c r="F3" s="68">
        <v>2010</v>
      </c>
      <c r="G3" s="68">
        <v>2009</v>
      </c>
      <c r="H3" s="68">
        <v>2008</v>
      </c>
    </row>
    <row r="4" spans="1:8" ht="12.75">
      <c r="A4" s="37" t="s">
        <v>178</v>
      </c>
      <c r="B4" s="36">
        <v>11545.409</v>
      </c>
      <c r="C4" s="36">
        <v>14907.977</v>
      </c>
      <c r="D4" s="36">
        <v>14771.818</v>
      </c>
      <c r="E4" s="36">
        <v>11850.457</v>
      </c>
      <c r="F4" s="36">
        <v>10550.616</v>
      </c>
      <c r="G4" s="36">
        <v>7993.707</v>
      </c>
      <c r="H4" s="36">
        <v>5107.43</v>
      </c>
    </row>
    <row r="5" spans="1:8" ht="12.75">
      <c r="A5" s="37" t="s">
        <v>180</v>
      </c>
      <c r="B5" s="62">
        <v>6291.343</v>
      </c>
      <c r="C5" s="36">
        <v>8737.911</v>
      </c>
      <c r="D5" s="36">
        <v>9690.331</v>
      </c>
      <c r="E5" s="36">
        <v>7007.696</v>
      </c>
      <c r="F5" s="36">
        <v>4908.724</v>
      </c>
      <c r="G5" s="36">
        <v>2953.956</v>
      </c>
      <c r="H5" s="36">
        <v>1942.594</v>
      </c>
    </row>
    <row r="6" spans="1:8" ht="12.75">
      <c r="A6" s="37" t="s">
        <v>181</v>
      </c>
      <c r="B6" s="62">
        <v>2481.215</v>
      </c>
      <c r="C6" s="36">
        <v>2562.453</v>
      </c>
      <c r="D6" s="36">
        <v>3380.787</v>
      </c>
      <c r="E6" s="36">
        <v>3388.191</v>
      </c>
      <c r="F6" s="36">
        <v>4269.871</v>
      </c>
      <c r="G6" s="36">
        <v>4024.401</v>
      </c>
      <c r="H6" s="36">
        <v>2399.132</v>
      </c>
    </row>
    <row r="7" spans="1:8" ht="12.75">
      <c r="A7" s="37" t="s">
        <v>182</v>
      </c>
      <c r="B7" s="62">
        <v>633.207</v>
      </c>
      <c r="C7" s="36">
        <v>702.991</v>
      </c>
      <c r="D7" s="36">
        <v>862.061</v>
      </c>
      <c r="E7" s="36">
        <v>889.936</v>
      </c>
      <c r="F7" s="36">
        <v>874.311</v>
      </c>
      <c r="G7" s="36">
        <v>349.973</v>
      </c>
      <c r="H7" s="36">
        <v>283.226</v>
      </c>
    </row>
    <row r="8" spans="1:8" ht="12.75" customHeight="1">
      <c r="A8" s="37" t="s">
        <v>183</v>
      </c>
      <c r="B8" s="62">
        <v>1766.277</v>
      </c>
      <c r="C8" s="36">
        <v>1785.777</v>
      </c>
      <c r="D8" s="36">
        <v>2080.604</v>
      </c>
      <c r="E8" s="36">
        <v>2176.455</v>
      </c>
      <c r="F8" s="36">
        <v>2982.707</v>
      </c>
      <c r="G8" s="36">
        <v>738.802</v>
      </c>
      <c r="H8" s="36">
        <v>509.506</v>
      </c>
    </row>
    <row r="9" spans="1:8" ht="12.75">
      <c r="A9" s="37" t="s">
        <v>184</v>
      </c>
      <c r="B9" s="62">
        <v>81.731</v>
      </c>
      <c r="C9" s="36">
        <v>73.685</v>
      </c>
      <c r="D9" s="36">
        <v>438.122</v>
      </c>
      <c r="E9" s="36">
        <v>321.8</v>
      </c>
      <c r="F9" s="36">
        <v>412.853</v>
      </c>
      <c r="G9" s="36">
        <v>2935.626</v>
      </c>
      <c r="H9" s="36">
        <v>1606.4</v>
      </c>
    </row>
    <row r="10" spans="1:8" ht="12.75" customHeight="1">
      <c r="A10" s="37" t="s">
        <v>188</v>
      </c>
      <c r="B10" s="62">
        <v>311.261</v>
      </c>
      <c r="C10" s="36">
        <v>835.682</v>
      </c>
      <c r="D10" s="36">
        <v>64.513</v>
      </c>
      <c r="E10" s="36">
        <v>51.27</v>
      </c>
      <c r="F10" s="36">
        <v>48.585</v>
      </c>
      <c r="G10" s="36">
        <v>81.592</v>
      </c>
      <c r="H10" s="36">
        <v>50.043</v>
      </c>
    </row>
    <row r="11" spans="1:8" ht="12.75">
      <c r="A11" s="37" t="s">
        <v>195</v>
      </c>
      <c r="B11" s="62">
        <v>951.985</v>
      </c>
      <c r="C11" s="36">
        <v>1444.492</v>
      </c>
      <c r="D11" s="36">
        <v>416.298</v>
      </c>
      <c r="E11" s="36">
        <v>291.282</v>
      </c>
      <c r="F11" s="36">
        <v>437.77</v>
      </c>
      <c r="G11" s="36">
        <v>261.67</v>
      </c>
      <c r="H11" s="36">
        <v>306.362</v>
      </c>
    </row>
    <row r="12" spans="1:8" ht="12.75">
      <c r="A12" s="37" t="s">
        <v>197</v>
      </c>
      <c r="B12" s="62">
        <v>1503.609</v>
      </c>
      <c r="C12" s="36">
        <v>1281.092</v>
      </c>
      <c r="D12" s="36">
        <v>1188.179</v>
      </c>
      <c r="E12" s="36">
        <v>991.903</v>
      </c>
      <c r="F12" s="36">
        <v>885.666</v>
      </c>
      <c r="G12" s="36">
        <v>672.088</v>
      </c>
      <c r="H12" s="36">
        <v>409.299</v>
      </c>
    </row>
    <row r="13" spans="1:8" ht="12.75">
      <c r="A13" s="37" t="s">
        <v>198</v>
      </c>
      <c r="B13" s="62">
        <v>5.996</v>
      </c>
      <c r="C13" s="36">
        <v>46.347</v>
      </c>
      <c r="D13" s="36">
        <v>31.71</v>
      </c>
      <c r="E13" s="36">
        <v>120.115</v>
      </c>
      <c r="F13" s="34"/>
      <c r="G13" s="34"/>
      <c r="H13" s="34"/>
    </row>
    <row r="14" spans="1:8" ht="12.75">
      <c r="A14" s="35"/>
      <c r="B14" s="64"/>
      <c r="C14" s="35"/>
      <c r="D14" s="35"/>
      <c r="E14" s="35"/>
      <c r="F14" s="35"/>
      <c r="G14" s="35"/>
      <c r="H14" s="35"/>
    </row>
    <row r="15" spans="1:8" ht="12.75">
      <c r="A15" s="37" t="s">
        <v>199</v>
      </c>
      <c r="B15" s="62">
        <v>13701.186</v>
      </c>
      <c r="C15" s="36">
        <v>6244.868</v>
      </c>
      <c r="D15" s="36">
        <v>5773.501</v>
      </c>
      <c r="E15" s="36">
        <v>6943.208</v>
      </c>
      <c r="F15" s="36">
        <v>6423.21</v>
      </c>
      <c r="G15" s="36">
        <v>4376.153</v>
      </c>
      <c r="H15" s="36">
        <v>4687.182</v>
      </c>
    </row>
    <row r="16" spans="1:8" ht="12.75">
      <c r="A16" s="37" t="s">
        <v>200</v>
      </c>
      <c r="B16" s="65">
        <v>8390.115</v>
      </c>
      <c r="C16" s="36">
        <v>166.403</v>
      </c>
      <c r="D16" s="34"/>
      <c r="E16" s="34"/>
      <c r="F16" s="34"/>
      <c r="G16" s="34"/>
      <c r="H16" s="36">
        <v>1032.333</v>
      </c>
    </row>
    <row r="17" spans="1:8" ht="12.75">
      <c r="A17" s="37" t="s">
        <v>201</v>
      </c>
      <c r="B17" s="62">
        <v>294.789</v>
      </c>
      <c r="C17" s="36">
        <v>330.981</v>
      </c>
      <c r="D17" s="36">
        <v>429.357</v>
      </c>
      <c r="E17" s="36">
        <v>384.894</v>
      </c>
      <c r="F17" s="36">
        <v>385.016</v>
      </c>
      <c r="G17" s="36">
        <v>345.589</v>
      </c>
      <c r="H17" s="36">
        <v>316.093</v>
      </c>
    </row>
    <row r="18" spans="1:8" ht="12.75">
      <c r="A18" s="37" t="s">
        <v>210</v>
      </c>
      <c r="B18" s="62">
        <v>2156.916</v>
      </c>
      <c r="C18" s="36">
        <v>1869.972</v>
      </c>
      <c r="D18" s="36">
        <v>1892.808</v>
      </c>
      <c r="E18" s="36">
        <v>1806.293</v>
      </c>
      <c r="F18" s="36">
        <v>2141.443</v>
      </c>
      <c r="G18" s="36">
        <v>2002.169</v>
      </c>
      <c r="H18" s="36">
        <v>1343.305</v>
      </c>
    </row>
    <row r="19" spans="1:8" ht="12.75">
      <c r="A19" s="37" t="s">
        <v>211</v>
      </c>
      <c r="B19" s="62">
        <v>1477.711</v>
      </c>
      <c r="C19" s="36">
        <v>958.544</v>
      </c>
      <c r="D19" s="36">
        <v>1057.412</v>
      </c>
      <c r="E19" s="36">
        <v>1070.472</v>
      </c>
      <c r="F19" s="36">
        <v>1446.599</v>
      </c>
      <c r="G19" s="36">
        <v>1459.501</v>
      </c>
      <c r="H19" s="36">
        <v>919.351</v>
      </c>
    </row>
    <row r="20" spans="1:8" ht="12.75">
      <c r="A20" s="37" t="s">
        <v>217</v>
      </c>
      <c r="B20" s="62">
        <v>595.784</v>
      </c>
      <c r="C20" s="36">
        <v>652.233</v>
      </c>
      <c r="D20" s="36">
        <v>644.507</v>
      </c>
      <c r="E20" s="36">
        <v>618.028</v>
      </c>
      <c r="F20" s="34"/>
      <c r="G20" s="34"/>
      <c r="H20" s="34"/>
    </row>
    <row r="21" spans="1:8" ht="12.75">
      <c r="A21" s="37" t="s">
        <v>221</v>
      </c>
      <c r="B21" s="62">
        <v>1048.553</v>
      </c>
      <c r="C21" s="34"/>
      <c r="D21" s="36">
        <v>957.747</v>
      </c>
      <c r="E21" s="36">
        <v>1013.904</v>
      </c>
      <c r="F21" s="36">
        <v>913.596</v>
      </c>
      <c r="G21" s="36">
        <v>481.964</v>
      </c>
      <c r="H21" s="36">
        <v>661.703</v>
      </c>
    </row>
    <row r="22" spans="1:8" ht="12.75">
      <c r="A22" s="37" t="s">
        <v>223</v>
      </c>
      <c r="B22" s="62">
        <v>1810.813</v>
      </c>
      <c r="C22" s="36">
        <v>2951.683</v>
      </c>
      <c r="D22" s="36">
        <v>2493.589</v>
      </c>
      <c r="E22" s="36">
        <v>3738.117</v>
      </c>
      <c r="F22" s="36">
        <v>2983.155</v>
      </c>
      <c r="G22" s="36">
        <v>1546.431</v>
      </c>
      <c r="H22" s="36">
        <v>1333.748</v>
      </c>
    </row>
    <row r="23" spans="1:8" ht="12.75">
      <c r="A23" s="37" t="s">
        <v>226</v>
      </c>
      <c r="B23" s="62">
        <v>25246.595</v>
      </c>
      <c r="C23" s="36">
        <v>21152.845</v>
      </c>
      <c r="D23" s="36">
        <v>20545.319</v>
      </c>
      <c r="E23" s="36">
        <v>18793.665</v>
      </c>
      <c r="F23" s="36">
        <v>16973.826</v>
      </c>
      <c r="G23" s="36">
        <v>12369.86</v>
      </c>
      <c r="H23" s="36">
        <v>9794.612</v>
      </c>
    </row>
    <row r="24" spans="1:8" ht="12.75">
      <c r="A24" s="35"/>
      <c r="B24" s="64"/>
      <c r="C24" s="35"/>
      <c r="D24" s="35"/>
      <c r="E24" s="35"/>
      <c r="F24" s="35"/>
      <c r="G24" s="35"/>
      <c r="H24" s="35"/>
    </row>
    <row r="25" spans="1:8" ht="12.75">
      <c r="A25" s="35"/>
      <c r="B25" s="64"/>
      <c r="C25" s="35"/>
      <c r="D25" s="35"/>
      <c r="E25" s="35"/>
      <c r="F25" s="35"/>
      <c r="G25" s="35"/>
      <c r="H25" s="35"/>
    </row>
    <row r="26" spans="1:8" ht="12.75">
      <c r="A26" s="68" t="s">
        <v>579</v>
      </c>
      <c r="B26" s="68">
        <v>2014</v>
      </c>
      <c r="C26" s="68">
        <v>2013</v>
      </c>
      <c r="D26" s="68">
        <v>2012</v>
      </c>
      <c r="E26" s="68">
        <v>2011</v>
      </c>
      <c r="F26" s="68">
        <v>2010</v>
      </c>
      <c r="G26" s="68">
        <v>2009</v>
      </c>
      <c r="H26" s="68">
        <v>2008</v>
      </c>
    </row>
    <row r="27" spans="1:8" ht="12.75">
      <c r="A27" s="37" t="s">
        <v>228</v>
      </c>
      <c r="B27" s="62">
        <v>2646.172</v>
      </c>
      <c r="C27" s="36">
        <v>1893.003</v>
      </c>
      <c r="D27" s="36">
        <v>1831.606</v>
      </c>
      <c r="E27" s="36">
        <v>1726.245</v>
      </c>
      <c r="F27" s="36">
        <v>1687.156</v>
      </c>
      <c r="G27" s="36">
        <v>1170.976</v>
      </c>
      <c r="H27" s="36">
        <v>627.487</v>
      </c>
    </row>
    <row r="28" spans="1:8" ht="12.75">
      <c r="A28" s="37" t="s">
        <v>229</v>
      </c>
      <c r="B28" s="62">
        <v>2264.184</v>
      </c>
      <c r="C28" s="36">
        <v>2064.145</v>
      </c>
      <c r="D28" s="36">
        <v>1519.108</v>
      </c>
      <c r="E28" s="36">
        <v>1455.7</v>
      </c>
      <c r="F28" s="36">
        <v>923.179</v>
      </c>
      <c r="G28" s="36">
        <v>768.264</v>
      </c>
      <c r="H28" s="36">
        <v>656.903</v>
      </c>
    </row>
    <row r="29" spans="1:8" ht="12.75">
      <c r="A29" s="37" t="s">
        <v>230</v>
      </c>
      <c r="B29" s="62">
        <v>91.799</v>
      </c>
      <c r="C29" s="36">
        <v>91.857</v>
      </c>
      <c r="D29" s="36">
        <v>90.144</v>
      </c>
      <c r="E29" s="36">
        <v>90.641</v>
      </c>
      <c r="F29" s="36">
        <v>22.617</v>
      </c>
      <c r="G29" s="36">
        <v>22.617</v>
      </c>
      <c r="H29" s="36">
        <v>22.617</v>
      </c>
    </row>
    <row r="30" spans="1:8" ht="12.75">
      <c r="A30" s="37" t="s">
        <v>233</v>
      </c>
      <c r="B30" s="62">
        <v>903.377</v>
      </c>
      <c r="C30" s="36">
        <v>903.377</v>
      </c>
      <c r="D30" s="36">
        <v>388.752</v>
      </c>
      <c r="E30" s="36">
        <v>388.752</v>
      </c>
      <c r="F30" s="36">
        <v>110.009</v>
      </c>
      <c r="G30" s="36">
        <v>110.009</v>
      </c>
      <c r="H30" s="36">
        <v>110.009</v>
      </c>
    </row>
    <row r="31" spans="1:8" ht="12.75">
      <c r="A31" s="37" t="s">
        <v>234</v>
      </c>
      <c r="B31" s="63"/>
      <c r="C31" s="34"/>
      <c r="D31" s="34"/>
      <c r="E31" s="34"/>
      <c r="F31" s="34"/>
      <c r="G31" s="36">
        <v>101.124</v>
      </c>
      <c r="H31" s="36">
        <v>120.625</v>
      </c>
    </row>
    <row r="32" spans="1:8" ht="12.75" customHeight="1">
      <c r="A32" s="37" t="s">
        <v>237</v>
      </c>
      <c r="B32" s="62">
        <v>-107.239</v>
      </c>
      <c r="C32" s="36">
        <v>-96.368</v>
      </c>
      <c r="D32" s="36">
        <v>-36.574</v>
      </c>
      <c r="E32" s="36">
        <v>-49.296</v>
      </c>
      <c r="F32" s="34"/>
      <c r="G32" s="34"/>
      <c r="H32" s="34"/>
    </row>
    <row r="33" spans="1:8" ht="12.75">
      <c r="A33" s="37" t="s">
        <v>242</v>
      </c>
      <c r="B33" s="62">
        <v>125.292</v>
      </c>
      <c r="C33" s="36">
        <v>101.445</v>
      </c>
      <c r="D33" s="36">
        <v>125.411</v>
      </c>
      <c r="E33" s="36">
        <v>257.41</v>
      </c>
      <c r="F33" s="36">
        <v>207.162</v>
      </c>
      <c r="G33" s="36">
        <v>170.306</v>
      </c>
      <c r="H33" s="36">
        <v>140.402</v>
      </c>
    </row>
    <row r="34" spans="1:8" ht="12.75">
      <c r="A34" s="37" t="s">
        <v>245</v>
      </c>
      <c r="B34" s="62">
        <v>-818.914</v>
      </c>
      <c r="C34" s="36">
        <v>-743.291</v>
      </c>
      <c r="D34" s="36">
        <v>-447.647</v>
      </c>
      <c r="E34" s="36">
        <v>-138.036</v>
      </c>
      <c r="F34" s="36">
        <v>266.496</v>
      </c>
      <c r="G34" s="36">
        <v>34.438</v>
      </c>
      <c r="H34" s="36">
        <v>-250.114</v>
      </c>
    </row>
    <row r="35" spans="1:8" ht="12.75" customHeight="1">
      <c r="A35" s="37" t="s">
        <v>248</v>
      </c>
      <c r="B35" s="62">
        <v>-109.384</v>
      </c>
      <c r="C35" s="36">
        <v>-89.481</v>
      </c>
      <c r="D35" s="36">
        <v>-126.527</v>
      </c>
      <c r="E35" s="36">
        <v>-106.533</v>
      </c>
      <c r="F35" s="34"/>
      <c r="G35" s="34"/>
      <c r="H35" s="34"/>
    </row>
    <row r="36" spans="1:8" ht="12.75">
      <c r="A36" s="37" t="s">
        <v>249</v>
      </c>
      <c r="B36" s="62">
        <v>-529.332</v>
      </c>
      <c r="C36" s="36">
        <v>-582.834</v>
      </c>
      <c r="D36" s="36">
        <v>-167.38</v>
      </c>
      <c r="E36" s="36">
        <v>41.354</v>
      </c>
      <c r="F36" s="36">
        <v>266.496</v>
      </c>
      <c r="G36" s="34"/>
      <c r="H36" s="34"/>
    </row>
    <row r="37" spans="1:8" ht="12.75">
      <c r="A37" s="37" t="s">
        <v>250</v>
      </c>
      <c r="B37" s="62">
        <v>-180.198</v>
      </c>
      <c r="C37" s="36">
        <v>-70.976</v>
      </c>
      <c r="D37" s="36">
        <v>-153.74</v>
      </c>
      <c r="E37" s="36">
        <v>-72.857</v>
      </c>
      <c r="F37" s="34"/>
      <c r="G37" s="34"/>
      <c r="H37" s="34"/>
    </row>
    <row r="38" spans="1:8" ht="12.75" customHeight="1">
      <c r="A38" s="37" t="s">
        <v>251</v>
      </c>
      <c r="B38" s="63"/>
      <c r="C38" s="34"/>
      <c r="D38" s="34"/>
      <c r="E38" s="34"/>
      <c r="F38" s="36">
        <v>56.818</v>
      </c>
      <c r="G38" s="34"/>
      <c r="H38" s="34"/>
    </row>
    <row r="39" spans="1:8" ht="12.75">
      <c r="A39" s="35"/>
      <c r="B39" s="64"/>
      <c r="C39" s="35"/>
      <c r="D39" s="35"/>
      <c r="E39" s="35"/>
      <c r="F39" s="35"/>
      <c r="G39" s="35"/>
      <c r="H39" s="35"/>
    </row>
    <row r="40" spans="1:8" ht="12.75">
      <c r="A40" s="37" t="s">
        <v>252</v>
      </c>
      <c r="B40" s="62">
        <v>8759.08</v>
      </c>
      <c r="C40" s="36">
        <v>11819.423</v>
      </c>
      <c r="D40" s="36">
        <v>12000.323</v>
      </c>
      <c r="E40" s="36">
        <v>10161.047</v>
      </c>
      <c r="F40" s="36">
        <v>8894.94</v>
      </c>
      <c r="G40" s="36">
        <v>6157.74</v>
      </c>
      <c r="H40" s="36">
        <v>4775.005</v>
      </c>
    </row>
    <row r="41" spans="1:8" ht="12.75">
      <c r="A41" s="37" t="s">
        <v>253</v>
      </c>
      <c r="B41" s="62">
        <v>131.776</v>
      </c>
      <c r="C41" s="36">
        <v>107.833</v>
      </c>
      <c r="D41" s="36">
        <v>198.465</v>
      </c>
      <c r="E41" s="36">
        <v>119.349</v>
      </c>
      <c r="F41" s="36">
        <v>178.418</v>
      </c>
      <c r="G41" s="36">
        <v>150.696</v>
      </c>
      <c r="H41" s="36">
        <v>184.649</v>
      </c>
    </row>
    <row r="42" spans="1:8" ht="12.75">
      <c r="A42" s="37" t="s">
        <v>258</v>
      </c>
      <c r="B42" s="62">
        <v>8132.901</v>
      </c>
      <c r="C42" s="36">
        <v>10738.098</v>
      </c>
      <c r="D42" s="36">
        <v>11191.395</v>
      </c>
      <c r="E42" s="36">
        <v>9132.833</v>
      </c>
      <c r="F42" s="36">
        <v>4734.88</v>
      </c>
      <c r="G42" s="36">
        <v>3012.304</v>
      </c>
      <c r="H42" s="36">
        <v>2583.481</v>
      </c>
    </row>
    <row r="43" spans="1:8" ht="12.75">
      <c r="A43" s="37" t="s">
        <v>259</v>
      </c>
      <c r="B43" s="62">
        <v>2755.993</v>
      </c>
      <c r="C43" s="36">
        <v>2638.083</v>
      </c>
      <c r="D43" s="36">
        <v>1643.926</v>
      </c>
      <c r="E43" s="36">
        <v>1625.763</v>
      </c>
      <c r="F43" s="36">
        <v>1690.816</v>
      </c>
      <c r="G43" s="36">
        <v>442.397</v>
      </c>
      <c r="H43" s="34"/>
    </row>
    <row r="44" spans="1:8" ht="12.75">
      <c r="A44" s="37" t="s">
        <v>260</v>
      </c>
      <c r="B44" s="62">
        <v>5030.517</v>
      </c>
      <c r="C44" s="36">
        <v>7695.49</v>
      </c>
      <c r="D44" s="36">
        <v>8892.457</v>
      </c>
      <c r="E44" s="36">
        <v>7264.471</v>
      </c>
      <c r="F44" s="36">
        <v>2633.751</v>
      </c>
      <c r="G44" s="36">
        <v>2097.508</v>
      </c>
      <c r="H44" s="36">
        <v>2262.877</v>
      </c>
    </row>
    <row r="45" spans="1:8" ht="12.75">
      <c r="A45" s="37" t="s">
        <v>261</v>
      </c>
      <c r="B45" s="62">
        <v>24.064</v>
      </c>
      <c r="C45" s="36">
        <v>27.093</v>
      </c>
      <c r="D45" s="36">
        <v>28.09</v>
      </c>
      <c r="E45" s="36">
        <v>32.064</v>
      </c>
      <c r="F45" s="36">
        <v>36.25</v>
      </c>
      <c r="G45" s="36">
        <v>33.971</v>
      </c>
      <c r="H45" s="36">
        <v>10.084</v>
      </c>
    </row>
    <row r="46" spans="1:8" ht="12.75" customHeight="1">
      <c r="A46" s="37" t="s">
        <v>263</v>
      </c>
      <c r="B46" s="62">
        <v>212.606</v>
      </c>
      <c r="C46" s="36">
        <v>646.188</v>
      </c>
      <c r="D46" s="36">
        <v>326.355</v>
      </c>
      <c r="E46" s="36">
        <v>676.756</v>
      </c>
      <c r="F46" s="36">
        <v>3557.971</v>
      </c>
      <c r="G46" s="36">
        <v>2748.015</v>
      </c>
      <c r="H46" s="36">
        <v>1883.443</v>
      </c>
    </row>
    <row r="47" spans="1:8" ht="12.75">
      <c r="A47" s="37" t="s">
        <v>264</v>
      </c>
      <c r="B47" s="62">
        <v>281.797</v>
      </c>
      <c r="C47" s="36">
        <v>327.304</v>
      </c>
      <c r="D47" s="36">
        <v>284.108</v>
      </c>
      <c r="E47" s="36">
        <v>232.109</v>
      </c>
      <c r="F47" s="36">
        <v>312.271</v>
      </c>
      <c r="G47" s="36">
        <v>246.725</v>
      </c>
      <c r="H47" s="36">
        <v>123.432</v>
      </c>
    </row>
    <row r="48" spans="1:8" ht="12.75">
      <c r="A48" s="37" t="s">
        <v>266</v>
      </c>
      <c r="B48" s="63"/>
      <c r="C48" s="34"/>
      <c r="D48" s="34"/>
      <c r="E48" s="34"/>
      <c r="F48" s="36">
        <v>111.4</v>
      </c>
      <c r="G48" s="34"/>
      <c r="H48" s="34"/>
    </row>
    <row r="49" spans="1:8" ht="12.75">
      <c r="A49" s="35"/>
      <c r="B49" s="64"/>
      <c r="C49" s="35"/>
      <c r="D49" s="35"/>
      <c r="E49" s="35"/>
      <c r="F49" s="35"/>
      <c r="G49" s="35"/>
      <c r="H49" s="35"/>
    </row>
    <row r="50" spans="1:8" ht="12.75">
      <c r="A50" s="37" t="s">
        <v>268</v>
      </c>
      <c r="B50" s="62">
        <v>13841.343</v>
      </c>
      <c r="C50" s="36">
        <v>7440.419</v>
      </c>
      <c r="D50" s="36">
        <v>6713.39</v>
      </c>
      <c r="E50" s="36">
        <v>6906.373</v>
      </c>
      <c r="F50" s="36">
        <v>6391.73</v>
      </c>
      <c r="G50" s="36">
        <v>5041.144</v>
      </c>
      <c r="H50" s="36">
        <v>4392.12</v>
      </c>
    </row>
    <row r="51" spans="1:8" ht="12.75" customHeight="1">
      <c r="A51" s="37" t="s">
        <v>269</v>
      </c>
      <c r="B51" s="62">
        <v>5480.518</v>
      </c>
      <c r="C51" s="36">
        <v>121.269</v>
      </c>
      <c r="D51" s="34"/>
      <c r="E51" s="34"/>
      <c r="F51" s="34"/>
      <c r="G51" s="34"/>
      <c r="H51" s="36">
        <v>756.811</v>
      </c>
    </row>
    <row r="52" spans="1:8" ht="12.75">
      <c r="A52" s="37" t="s">
        <v>270</v>
      </c>
      <c r="B52" s="62">
        <v>12.762</v>
      </c>
      <c r="C52" s="36">
        <v>9.506</v>
      </c>
      <c r="D52" s="36">
        <v>14.346</v>
      </c>
      <c r="E52" s="36">
        <v>15.758</v>
      </c>
      <c r="F52" s="36">
        <v>14.458</v>
      </c>
      <c r="G52" s="36">
        <v>8.749</v>
      </c>
      <c r="H52" s="36">
        <v>14.344</v>
      </c>
    </row>
    <row r="53" spans="1:8" ht="12.75">
      <c r="A53" s="37" t="s">
        <v>271</v>
      </c>
      <c r="B53" s="62">
        <v>2375.861</v>
      </c>
      <c r="C53" s="36">
        <v>1504.063</v>
      </c>
      <c r="D53" s="36">
        <v>1180.652</v>
      </c>
      <c r="E53" s="36">
        <v>1325.894</v>
      </c>
      <c r="F53" s="36">
        <v>811.341</v>
      </c>
      <c r="G53" s="36">
        <v>778.908</v>
      </c>
      <c r="H53" s="36">
        <v>320.157</v>
      </c>
    </row>
    <row r="54" spans="1:8" ht="12.75">
      <c r="A54" s="37" t="s">
        <v>259</v>
      </c>
      <c r="B54" s="62">
        <v>1096.965</v>
      </c>
      <c r="C54" s="36">
        <v>256.443</v>
      </c>
      <c r="D54" s="36">
        <v>30.88</v>
      </c>
      <c r="E54" s="36">
        <v>31.009</v>
      </c>
      <c r="F54" s="36">
        <v>32.501</v>
      </c>
      <c r="G54" s="36">
        <v>5.958</v>
      </c>
      <c r="H54" s="34"/>
    </row>
    <row r="55" spans="1:8" ht="12.75">
      <c r="A55" s="37" t="s">
        <v>260</v>
      </c>
      <c r="B55" s="62">
        <v>1243.596</v>
      </c>
      <c r="C55" s="36">
        <v>1221.532</v>
      </c>
      <c r="D55" s="36">
        <v>1126.284</v>
      </c>
      <c r="E55" s="36">
        <v>1257.488</v>
      </c>
      <c r="F55" s="36">
        <v>632.757</v>
      </c>
      <c r="G55" s="36">
        <v>612.382</v>
      </c>
      <c r="H55" s="36">
        <v>218.949</v>
      </c>
    </row>
    <row r="56" spans="1:8" ht="12.75">
      <c r="A56" s="37" t="s">
        <v>261</v>
      </c>
      <c r="B56" s="62">
        <v>10.927</v>
      </c>
      <c r="C56" s="36">
        <v>12.945</v>
      </c>
      <c r="D56" s="36">
        <v>11.922</v>
      </c>
      <c r="E56" s="36">
        <v>8.841</v>
      </c>
      <c r="F56" s="36">
        <v>16.493</v>
      </c>
      <c r="G56" s="36">
        <v>17.871</v>
      </c>
      <c r="H56" s="36">
        <v>6.138</v>
      </c>
    </row>
    <row r="57" spans="1:8" ht="12.75">
      <c r="A57" s="37" t="s">
        <v>262</v>
      </c>
      <c r="B57" s="63"/>
      <c r="C57" s="34"/>
      <c r="D57" s="34"/>
      <c r="E57" s="34"/>
      <c r="F57" s="34"/>
      <c r="G57" s="36">
        <v>142.697</v>
      </c>
      <c r="H57" s="36">
        <v>95.07</v>
      </c>
    </row>
    <row r="58" spans="1:8" ht="12.75" customHeight="1">
      <c r="A58" s="37" t="s">
        <v>272</v>
      </c>
      <c r="B58" s="63"/>
      <c r="C58" s="34"/>
      <c r="D58" s="34"/>
      <c r="E58" s="34"/>
      <c r="F58" s="36">
        <v>492.139</v>
      </c>
      <c r="G58" s="36">
        <v>185.352</v>
      </c>
      <c r="H58" s="36">
        <v>249.284</v>
      </c>
    </row>
    <row r="59" spans="1:8" ht="12.75">
      <c r="A59" s="37" t="s">
        <v>273</v>
      </c>
      <c r="B59" s="62">
        <v>5972.202</v>
      </c>
      <c r="C59" s="36">
        <v>5805.581</v>
      </c>
      <c r="D59" s="36">
        <v>5518.392</v>
      </c>
      <c r="E59" s="36">
        <v>5564.721</v>
      </c>
      <c r="F59" s="36">
        <v>5073.792</v>
      </c>
      <c r="G59" s="36">
        <v>4068.135</v>
      </c>
      <c r="H59" s="36">
        <v>3051.524</v>
      </c>
    </row>
    <row r="60" spans="1:8" ht="12.75">
      <c r="A60" s="37" t="s">
        <v>274</v>
      </c>
      <c r="B60" s="62">
        <v>4034.367</v>
      </c>
      <c r="C60" s="36">
        <v>3707.468</v>
      </c>
      <c r="D60" s="36">
        <v>3643.622</v>
      </c>
      <c r="E60" s="36">
        <v>3429.983</v>
      </c>
      <c r="F60" s="36">
        <v>2854.605</v>
      </c>
      <c r="G60" s="36">
        <v>2415.899</v>
      </c>
      <c r="H60" s="36">
        <v>2868.376</v>
      </c>
    </row>
    <row r="61" spans="1:8" ht="12.75">
      <c r="A61" s="37" t="s">
        <v>278</v>
      </c>
      <c r="B61" s="63"/>
      <c r="C61" s="34"/>
      <c r="D61" s="34"/>
      <c r="E61" s="34"/>
      <c r="F61" s="34"/>
      <c r="G61" s="36">
        <v>1359.407</v>
      </c>
      <c r="H61" s="34"/>
    </row>
    <row r="62" spans="1:8" ht="12.75">
      <c r="A62" s="37" t="s">
        <v>280</v>
      </c>
      <c r="B62" s="62">
        <v>337.297</v>
      </c>
      <c r="C62" s="36">
        <v>247.015</v>
      </c>
      <c r="D62" s="36">
        <v>181.832</v>
      </c>
      <c r="E62" s="36">
        <v>255.621</v>
      </c>
      <c r="F62" s="36">
        <v>342.97</v>
      </c>
      <c r="G62" s="36">
        <v>292.829</v>
      </c>
      <c r="H62" s="36">
        <v>183.148</v>
      </c>
    </row>
    <row r="63" spans="1:8" ht="12.75">
      <c r="A63" s="37" t="s">
        <v>284</v>
      </c>
      <c r="B63" s="62">
        <v>25246.595</v>
      </c>
      <c r="C63" s="36">
        <v>21152.845</v>
      </c>
      <c r="D63" s="36">
        <v>20545.319</v>
      </c>
      <c r="E63" s="36">
        <v>18793.665</v>
      </c>
      <c r="F63" s="36">
        <v>16973.826</v>
      </c>
      <c r="G63" s="36">
        <v>12369.86</v>
      </c>
      <c r="H63" s="36">
        <v>9794.612</v>
      </c>
    </row>
    <row r="64" spans="1:8" ht="12.75">
      <c r="A64" s="35"/>
      <c r="B64" s="64"/>
      <c r="C64" s="35"/>
      <c r="D64" s="35"/>
      <c r="E64" s="35"/>
      <c r="F64" s="35"/>
      <c r="G64" s="35"/>
      <c r="H64" s="35"/>
    </row>
    <row r="65" spans="1:8" ht="12.75">
      <c r="A65" s="68" t="s">
        <v>285</v>
      </c>
      <c r="B65" s="68">
        <v>2014</v>
      </c>
      <c r="C65" s="68">
        <v>2013</v>
      </c>
      <c r="D65" s="68">
        <v>2012</v>
      </c>
      <c r="E65" s="68">
        <v>2011</v>
      </c>
      <c r="F65" s="68">
        <v>2010</v>
      </c>
      <c r="G65" s="68">
        <v>2009</v>
      </c>
      <c r="H65" s="68">
        <v>2008</v>
      </c>
    </row>
    <row r="66" spans="1:8" ht="12.75">
      <c r="A66" s="38" t="s">
        <v>286</v>
      </c>
      <c r="B66" s="64"/>
      <c r="C66" s="35"/>
      <c r="D66" s="35"/>
      <c r="E66" s="35"/>
      <c r="F66" s="35"/>
      <c r="G66" s="35"/>
      <c r="H66" s="35"/>
    </row>
    <row r="67" spans="1:8" ht="12.75">
      <c r="A67" s="37" t="s">
        <v>287</v>
      </c>
      <c r="B67" s="62">
        <v>7150.567</v>
      </c>
      <c r="C67" s="36">
        <v>7356.47</v>
      </c>
      <c r="D67" s="36">
        <v>7783.268</v>
      </c>
      <c r="E67" s="36">
        <v>7089.157</v>
      </c>
      <c r="F67" s="36">
        <v>5566.149</v>
      </c>
      <c r="G67" s="36">
        <v>4147.315</v>
      </c>
      <c r="H67" s="36">
        <v>3114.539</v>
      </c>
    </row>
    <row r="68" spans="1:8" ht="12.75" customHeight="1">
      <c r="A68" s="37" t="s">
        <v>290</v>
      </c>
      <c r="B68" s="62">
        <v>1.143</v>
      </c>
      <c r="C68" s="36">
        <v>7.679</v>
      </c>
      <c r="D68" s="36">
        <v>20.206</v>
      </c>
      <c r="E68" s="36">
        <v>64.734</v>
      </c>
      <c r="F68" s="36">
        <v>27.312</v>
      </c>
      <c r="G68" s="36">
        <v>-23.662</v>
      </c>
      <c r="H68" s="36">
        <v>30.222</v>
      </c>
    </row>
    <row r="69" spans="1:8" ht="12.75" customHeight="1">
      <c r="A69" s="37" t="s">
        <v>291</v>
      </c>
      <c r="B69" s="62">
        <v>36.881</v>
      </c>
      <c r="C69" s="36">
        <v>128.67</v>
      </c>
      <c r="D69" s="36">
        <v>263.75</v>
      </c>
      <c r="E69" s="36">
        <v>642.532</v>
      </c>
      <c r="F69" s="34"/>
      <c r="G69" s="34"/>
      <c r="H69" s="34"/>
    </row>
    <row r="70" spans="1:8" ht="12.75">
      <c r="A70" s="37" t="s">
        <v>292</v>
      </c>
      <c r="B70" s="62">
        <v>-4083.125</v>
      </c>
      <c r="C70" s="36">
        <v>-4458.146</v>
      </c>
      <c r="D70" s="36">
        <v>-5273.172</v>
      </c>
      <c r="E70" s="36">
        <v>-5172.639</v>
      </c>
      <c r="F70" s="36">
        <v>-3752.66</v>
      </c>
      <c r="G70" s="36">
        <v>-3057.7</v>
      </c>
      <c r="H70" s="36">
        <v>-2733.658</v>
      </c>
    </row>
    <row r="71" spans="1:8" ht="12.75">
      <c r="A71" s="37" t="s">
        <v>293</v>
      </c>
      <c r="B71" s="62">
        <v>-710.716</v>
      </c>
      <c r="C71" s="36">
        <v>-795.738</v>
      </c>
      <c r="D71" s="36">
        <v>-1362.371</v>
      </c>
      <c r="E71" s="36">
        <v>-1298.325</v>
      </c>
      <c r="F71" s="34"/>
      <c r="G71" s="34"/>
      <c r="H71" s="34"/>
    </row>
    <row r="72" spans="1:8" ht="12.75" customHeight="1">
      <c r="A72" s="37" t="s">
        <v>294</v>
      </c>
      <c r="B72" s="62">
        <v>-2080.896</v>
      </c>
      <c r="C72" s="36">
        <v>-2401.268</v>
      </c>
      <c r="D72" s="36">
        <v>-2699.105</v>
      </c>
      <c r="E72" s="36">
        <v>-2683.563</v>
      </c>
      <c r="F72" s="36">
        <v>-3752.66</v>
      </c>
      <c r="G72" s="36">
        <v>-3057.7</v>
      </c>
      <c r="H72" s="36">
        <v>-2733.658</v>
      </c>
    </row>
    <row r="73" spans="1:8" ht="12.75">
      <c r="A73" s="37" t="s">
        <v>295</v>
      </c>
      <c r="B73" s="62">
        <v>-1291.513</v>
      </c>
      <c r="C73" s="36">
        <v>-1261.14</v>
      </c>
      <c r="D73" s="36">
        <v>-1211.696</v>
      </c>
      <c r="E73" s="36">
        <v>-1190.751</v>
      </c>
      <c r="F73" s="34"/>
      <c r="G73" s="34"/>
      <c r="H73" s="34"/>
    </row>
    <row r="74" spans="1:8" ht="12.75">
      <c r="A74" s="37" t="s">
        <v>297</v>
      </c>
      <c r="B74" s="62">
        <v>139.322</v>
      </c>
      <c r="C74" s="36">
        <v>298.26</v>
      </c>
      <c r="D74" s="36">
        <v>292.221</v>
      </c>
      <c r="E74" s="36">
        <v>138.116</v>
      </c>
      <c r="F74" s="36">
        <v>841.594</v>
      </c>
      <c r="G74" s="36">
        <v>1275.627</v>
      </c>
      <c r="H74" s="36">
        <v>1031.457</v>
      </c>
    </row>
    <row r="75" spans="1:8" ht="12.75" customHeight="1">
      <c r="A75" s="37" t="s">
        <v>298</v>
      </c>
      <c r="B75" s="62">
        <v>134.663</v>
      </c>
      <c r="C75" s="36">
        <v>292.973</v>
      </c>
      <c r="D75" s="36">
        <v>286.356</v>
      </c>
      <c r="E75" s="36">
        <v>71.938</v>
      </c>
      <c r="F75" s="36">
        <v>731.85</v>
      </c>
      <c r="G75" s="36">
        <v>1231.775</v>
      </c>
      <c r="H75" s="36">
        <v>959.843</v>
      </c>
    </row>
    <row r="76" spans="1:8" ht="12.75" customHeight="1">
      <c r="A76" s="37" t="s">
        <v>299</v>
      </c>
      <c r="B76" s="62">
        <v>4.659</v>
      </c>
      <c r="C76" s="36">
        <v>5.287</v>
      </c>
      <c r="D76" s="36">
        <v>5.865</v>
      </c>
      <c r="E76" s="36">
        <v>66.178</v>
      </c>
      <c r="F76" s="36">
        <v>109.744</v>
      </c>
      <c r="G76" s="36">
        <v>43.852</v>
      </c>
      <c r="H76" s="36">
        <v>71.614</v>
      </c>
    </row>
    <row r="77" spans="1:8" ht="12.75">
      <c r="A77" s="37" t="s">
        <v>300</v>
      </c>
      <c r="B77" s="62">
        <v>-871.883</v>
      </c>
      <c r="C77" s="36">
        <v>-758.355</v>
      </c>
      <c r="D77" s="36">
        <v>-799.391</v>
      </c>
      <c r="E77" s="36">
        <v>-697.038</v>
      </c>
      <c r="F77" s="36">
        <v>-865.303</v>
      </c>
      <c r="G77" s="36">
        <v>-736.027</v>
      </c>
      <c r="H77" s="36">
        <v>-443.518</v>
      </c>
    </row>
    <row r="78" spans="1:8" ht="12.75">
      <c r="A78" s="37" t="s">
        <v>301</v>
      </c>
      <c r="B78" s="62">
        <v>-730.233</v>
      </c>
      <c r="C78" s="36">
        <v>-659.159</v>
      </c>
      <c r="D78" s="36">
        <v>-695.209</v>
      </c>
      <c r="E78" s="36">
        <v>-602.749</v>
      </c>
      <c r="F78" s="36">
        <v>-712.589</v>
      </c>
      <c r="G78" s="36">
        <v>-609.599</v>
      </c>
      <c r="H78" s="36">
        <v>-323.563</v>
      </c>
    </row>
    <row r="79" spans="1:8" ht="12.75">
      <c r="A79" s="37" t="s">
        <v>302</v>
      </c>
      <c r="B79" s="62">
        <v>-141.65</v>
      </c>
      <c r="C79" s="36">
        <v>-99.196</v>
      </c>
      <c r="D79" s="36">
        <v>-104.182</v>
      </c>
      <c r="E79" s="36">
        <v>-94.289</v>
      </c>
      <c r="F79" s="36">
        <v>-152.714</v>
      </c>
      <c r="G79" s="36">
        <v>-126.428</v>
      </c>
      <c r="H79" s="36">
        <v>-119.955</v>
      </c>
    </row>
    <row r="80" spans="1:8" ht="12.75">
      <c r="A80" s="37" t="s">
        <v>304</v>
      </c>
      <c r="B80" s="62">
        <v>-976.957</v>
      </c>
      <c r="C80" s="36">
        <v>-1229.548</v>
      </c>
      <c r="D80" s="36">
        <v>-1049.925</v>
      </c>
      <c r="E80" s="36">
        <v>-1040.21</v>
      </c>
      <c r="F80" s="36">
        <v>-874.738</v>
      </c>
      <c r="G80" s="36">
        <v>-855.137</v>
      </c>
      <c r="H80" s="36">
        <v>-539.765</v>
      </c>
    </row>
    <row r="81" spans="1:8" ht="12.75">
      <c r="A81" s="37" t="s">
        <v>308</v>
      </c>
      <c r="B81" s="63"/>
      <c r="C81" s="34"/>
      <c r="D81" s="34"/>
      <c r="E81" s="34"/>
      <c r="F81" s="34"/>
      <c r="G81" s="36">
        <v>-855.137</v>
      </c>
      <c r="H81" s="36">
        <v>-539.765</v>
      </c>
    </row>
    <row r="82" spans="1:8" ht="12.75">
      <c r="A82" s="37" t="s">
        <v>309</v>
      </c>
      <c r="B82" s="62">
        <v>-474.864</v>
      </c>
      <c r="C82" s="36">
        <v>-571.161</v>
      </c>
      <c r="D82" s="36">
        <v>-471.704</v>
      </c>
      <c r="E82" s="36">
        <v>-295.504</v>
      </c>
      <c r="F82" s="36">
        <v>-320.559</v>
      </c>
      <c r="G82" s="36">
        <v>-319.436</v>
      </c>
      <c r="H82" s="36">
        <v>-163.157</v>
      </c>
    </row>
    <row r="83" spans="1:8" ht="12.75" customHeight="1">
      <c r="A83" s="37" t="s">
        <v>310</v>
      </c>
      <c r="B83" s="62">
        <v>12.074</v>
      </c>
      <c r="C83" s="36">
        <v>20.097</v>
      </c>
      <c r="D83" s="36">
        <v>9.385</v>
      </c>
      <c r="E83" s="36">
        <v>77.869</v>
      </c>
      <c r="F83" s="34"/>
      <c r="G83" s="34"/>
      <c r="H83" s="34"/>
    </row>
    <row r="84" spans="1:8" ht="12.75" customHeight="1">
      <c r="A84" s="37" t="s">
        <v>312</v>
      </c>
      <c r="B84" s="63"/>
      <c r="C84" s="34"/>
      <c r="D84" s="34"/>
      <c r="E84" s="36">
        <v>37.181</v>
      </c>
      <c r="F84" s="34"/>
      <c r="G84" s="34"/>
      <c r="H84" s="34"/>
    </row>
    <row r="85" spans="1:8" ht="12.75">
      <c r="A85" s="37" t="s">
        <v>314</v>
      </c>
      <c r="B85" s="63"/>
      <c r="C85" s="34"/>
      <c r="D85" s="34"/>
      <c r="E85" s="36">
        <v>37.181</v>
      </c>
      <c r="F85" s="34"/>
      <c r="G85" s="34"/>
      <c r="H85" s="34"/>
    </row>
    <row r="86" spans="1:8" ht="12.75">
      <c r="A86" s="67" t="s">
        <v>576</v>
      </c>
      <c r="B86" s="62">
        <v>933.158</v>
      </c>
      <c r="C86" s="36">
        <v>793.966</v>
      </c>
      <c r="D86" s="36">
        <v>774.638</v>
      </c>
      <c r="E86" s="36">
        <v>844.198</v>
      </c>
      <c r="F86" s="36">
        <v>621.795</v>
      </c>
      <c r="G86" s="36">
        <v>430.98</v>
      </c>
      <c r="H86" s="36">
        <v>296.12</v>
      </c>
    </row>
    <row r="87" spans="1:8" ht="12.75">
      <c r="A87" s="35"/>
      <c r="B87" s="64"/>
      <c r="C87" s="35"/>
      <c r="D87" s="35"/>
      <c r="E87" s="35"/>
      <c r="F87" s="35"/>
      <c r="G87" s="35"/>
      <c r="H87" s="35"/>
    </row>
    <row r="88" spans="1:8" ht="12.75">
      <c r="A88" s="37" t="s">
        <v>318</v>
      </c>
      <c r="B88" s="62">
        <v>60.449</v>
      </c>
      <c r="C88" s="36">
        <v>130.506</v>
      </c>
      <c r="D88" s="36">
        <v>99.742</v>
      </c>
      <c r="E88" s="36">
        <v>139.539</v>
      </c>
      <c r="F88" s="36">
        <v>159.076</v>
      </c>
      <c r="G88" s="36">
        <v>87.125</v>
      </c>
      <c r="H88" s="36">
        <v>30.864</v>
      </c>
    </row>
    <row r="89" spans="1:8" ht="12.75">
      <c r="A89" s="37" t="s">
        <v>326</v>
      </c>
      <c r="B89" s="62">
        <v>-820.425</v>
      </c>
      <c r="C89" s="36">
        <v>-762.703</v>
      </c>
      <c r="D89" s="36">
        <v>-663.236</v>
      </c>
      <c r="E89" s="36">
        <v>-672.652</v>
      </c>
      <c r="F89" s="36">
        <v>-411.543</v>
      </c>
      <c r="G89" s="36">
        <v>-312.265</v>
      </c>
      <c r="H89" s="36">
        <v>-261.299</v>
      </c>
    </row>
    <row r="90" spans="1:8" ht="12.75" customHeight="1">
      <c r="A90" s="37" t="s">
        <v>330</v>
      </c>
      <c r="B90" s="62">
        <v>-99.801</v>
      </c>
      <c r="C90" s="36">
        <v>-85.387</v>
      </c>
      <c r="D90" s="36">
        <v>-121.731</v>
      </c>
      <c r="E90" s="36">
        <v>-131.734</v>
      </c>
      <c r="F90" s="34"/>
      <c r="G90" s="34"/>
      <c r="H90" s="34"/>
    </row>
    <row r="91" spans="1:8" ht="12.75">
      <c r="A91" s="37" t="s">
        <v>331</v>
      </c>
      <c r="B91" s="62">
        <v>-99.801</v>
      </c>
      <c r="C91" s="36">
        <v>-85.387</v>
      </c>
      <c r="D91" s="36">
        <v>-121.731</v>
      </c>
      <c r="E91" s="36">
        <v>-131.734</v>
      </c>
      <c r="F91" s="34"/>
      <c r="G91" s="34"/>
      <c r="H91" s="34"/>
    </row>
    <row r="92" spans="1:8" ht="12.75">
      <c r="A92" s="37" t="s">
        <v>333</v>
      </c>
      <c r="B92" s="62">
        <v>5.035</v>
      </c>
      <c r="C92" s="36">
        <v>-4.231</v>
      </c>
      <c r="D92" s="36">
        <v>-43.479</v>
      </c>
      <c r="E92" s="36">
        <v>-30.18</v>
      </c>
      <c r="F92" s="36">
        <v>-19.087</v>
      </c>
      <c r="G92" s="36">
        <v>67.777</v>
      </c>
      <c r="H92" s="36">
        <v>-59.494</v>
      </c>
    </row>
    <row r="93" spans="1:8" ht="12.75" customHeight="1">
      <c r="A93" s="37" t="s">
        <v>334</v>
      </c>
      <c r="B93" s="63"/>
      <c r="C93" s="34"/>
      <c r="D93" s="34"/>
      <c r="E93" s="34"/>
      <c r="F93" s="36">
        <v>-96.876</v>
      </c>
      <c r="G93" s="36">
        <v>-24.067</v>
      </c>
      <c r="H93" s="36">
        <v>-3.921</v>
      </c>
    </row>
    <row r="94" spans="1:8" ht="12.75">
      <c r="A94" s="37" t="s">
        <v>336</v>
      </c>
      <c r="B94" s="62">
        <v>-854.742</v>
      </c>
      <c r="C94" s="36">
        <v>-721.815</v>
      </c>
      <c r="D94" s="36">
        <v>-728.704</v>
      </c>
      <c r="E94" s="36">
        <v>-695.027</v>
      </c>
      <c r="F94" s="36">
        <v>-368.43</v>
      </c>
      <c r="G94" s="36">
        <v>-181.43</v>
      </c>
      <c r="H94" s="36">
        <v>-293.85</v>
      </c>
    </row>
    <row r="95" spans="1:8" ht="12.75">
      <c r="A95" s="35"/>
      <c r="B95" s="64"/>
      <c r="C95" s="35"/>
      <c r="D95" s="35"/>
      <c r="E95" s="35"/>
      <c r="F95" s="35"/>
      <c r="G95" s="35"/>
      <c r="H95" s="35"/>
    </row>
    <row r="96" spans="1:8" ht="12.75">
      <c r="A96" s="37" t="s">
        <v>337</v>
      </c>
      <c r="B96" s="62">
        <v>85.434</v>
      </c>
      <c r="C96" s="36">
        <v>66.986</v>
      </c>
      <c r="D96" s="36">
        <v>48.949</v>
      </c>
      <c r="E96" s="36">
        <v>153.4</v>
      </c>
      <c r="F96" s="36">
        <v>262.87</v>
      </c>
      <c r="G96" s="36">
        <v>260.796</v>
      </c>
      <c r="H96" s="36">
        <v>11.657</v>
      </c>
    </row>
    <row r="97" spans="1:8" ht="12.75">
      <c r="A97" s="35"/>
      <c r="B97" s="64"/>
      <c r="C97" s="35"/>
      <c r="D97" s="35"/>
      <c r="E97" s="35"/>
      <c r="F97" s="35"/>
      <c r="G97" s="35"/>
      <c r="H97" s="35"/>
    </row>
    <row r="98" spans="1:8" ht="12.75">
      <c r="A98" s="37" t="s">
        <v>338</v>
      </c>
      <c r="B98" s="62">
        <v>58.646</v>
      </c>
      <c r="C98" s="36">
        <v>43.933</v>
      </c>
      <c r="D98" s="36">
        <v>122.604</v>
      </c>
      <c r="E98" s="36">
        <v>28.829</v>
      </c>
      <c r="F98" s="36">
        <v>0.441</v>
      </c>
      <c r="G98" s="36">
        <v>-58.058</v>
      </c>
      <c r="H98" s="36">
        <v>115.193</v>
      </c>
    </row>
    <row r="99" spans="1:8" ht="12.75" customHeight="1">
      <c r="A99" s="67" t="s">
        <v>577</v>
      </c>
      <c r="B99" s="62">
        <v>144.08</v>
      </c>
      <c r="C99" s="36">
        <v>110.919</v>
      </c>
      <c r="D99" s="36">
        <v>171.553</v>
      </c>
      <c r="E99" s="36">
        <v>182.229</v>
      </c>
      <c r="F99" s="36">
        <v>263.311</v>
      </c>
      <c r="G99" s="36">
        <v>202.738</v>
      </c>
      <c r="H99" s="36">
        <v>126.85</v>
      </c>
    </row>
    <row r="100" spans="1:8" ht="12.75">
      <c r="A100" s="35"/>
      <c r="B100" s="64"/>
      <c r="C100" s="35"/>
      <c r="D100" s="35"/>
      <c r="E100" s="35"/>
      <c r="F100" s="35"/>
      <c r="G100" s="35"/>
      <c r="H100" s="35"/>
    </row>
    <row r="101" spans="1:8" ht="12.75" customHeight="1">
      <c r="A101" s="37" t="s">
        <v>341</v>
      </c>
      <c r="B101" s="62">
        <v>-22.203</v>
      </c>
      <c r="C101" s="36">
        <v>-0.595</v>
      </c>
      <c r="D101" s="34"/>
      <c r="E101" s="36">
        <v>91.463</v>
      </c>
      <c r="F101" s="34"/>
      <c r="G101" s="34"/>
      <c r="H101" s="36">
        <v>38.927</v>
      </c>
    </row>
    <row r="102" spans="1:8" ht="12.75">
      <c r="A102" s="37" t="s">
        <v>342</v>
      </c>
      <c r="B102" s="62">
        <v>121.877</v>
      </c>
      <c r="C102" s="36">
        <v>110.324</v>
      </c>
      <c r="D102" s="36">
        <v>171.553</v>
      </c>
      <c r="E102" s="36">
        <v>273.692</v>
      </c>
      <c r="F102" s="36">
        <v>263.311</v>
      </c>
      <c r="G102" s="36">
        <v>202.738</v>
      </c>
      <c r="H102" s="36">
        <v>165.777</v>
      </c>
    </row>
    <row r="105" spans="1:8" ht="12.75">
      <c r="A105" s="27" t="s">
        <v>547</v>
      </c>
      <c r="B105" s="68">
        <v>2014</v>
      </c>
      <c r="C105" s="68">
        <v>2013</v>
      </c>
      <c r="D105" s="68">
        <v>2012</v>
      </c>
      <c r="E105" s="68">
        <v>2011</v>
      </c>
      <c r="F105" s="68">
        <v>2010</v>
      </c>
      <c r="G105" s="68">
        <v>2009</v>
      </c>
      <c r="H105" s="68">
        <v>2008</v>
      </c>
    </row>
    <row r="106" spans="1:8" ht="12.75">
      <c r="A106" s="22" t="s">
        <v>546</v>
      </c>
      <c r="B106" s="23">
        <f>B22+B21</f>
        <v>2859.366</v>
      </c>
      <c r="C106" s="23">
        <f aca="true" t="shared" si="0" ref="C106:H106">C22+C21</f>
        <v>2951.683</v>
      </c>
      <c r="D106" s="23">
        <f t="shared" si="0"/>
        <v>3451.336</v>
      </c>
      <c r="E106" s="23">
        <f t="shared" si="0"/>
        <v>4752.021000000001</v>
      </c>
      <c r="F106" s="23">
        <f t="shared" si="0"/>
        <v>3896.751</v>
      </c>
      <c r="G106" s="23">
        <f t="shared" si="0"/>
        <v>2028.395</v>
      </c>
      <c r="H106" s="23">
        <f t="shared" si="0"/>
        <v>1995.451</v>
      </c>
    </row>
    <row r="107" spans="1:8" ht="12.75">
      <c r="A107" s="28" t="s">
        <v>593</v>
      </c>
      <c r="B107" s="23">
        <f>B18+B17-B60</f>
        <v>-1582.6620000000003</v>
      </c>
      <c r="C107" s="23">
        <f aca="true" t="shared" si="1" ref="C107:H107">C18+C17-C60</f>
        <v>-1506.5149999999999</v>
      </c>
      <c r="D107" s="23">
        <f>D18+D17-D60</f>
        <v>-1321.4569999999999</v>
      </c>
      <c r="E107" s="23">
        <f t="shared" si="1"/>
        <v>-1238.7960000000003</v>
      </c>
      <c r="F107" s="23">
        <f t="shared" si="1"/>
        <v>-328.14599999999973</v>
      </c>
      <c r="G107" s="23">
        <f>G18+G17-G60</f>
        <v>-68.14099999999962</v>
      </c>
      <c r="H107" s="23">
        <f t="shared" si="1"/>
        <v>-1208.978</v>
      </c>
    </row>
    <row r="108" spans="1:8" ht="12.75">
      <c r="A108" s="28" t="s">
        <v>587</v>
      </c>
      <c r="B108" s="23">
        <f aca="true" t="shared" si="2" ref="B108:H108">B116-B106-B107-B109-B110-B111</f>
        <v>-2570.7800000000007</v>
      </c>
      <c r="C108" s="23">
        <f t="shared" si="2"/>
        <v>-2216.768000000002</v>
      </c>
      <c r="D108" s="23">
        <f t="shared" si="2"/>
        <v>-2666.3340000000007</v>
      </c>
      <c r="E108" s="23">
        <f t="shared" si="2"/>
        <v>-3058.5949999999984</v>
      </c>
      <c r="F108" s="23">
        <f t="shared" si="2"/>
        <v>-6885.844</v>
      </c>
      <c r="G108" s="23">
        <f t="shared" si="2"/>
        <v>-4991.773000000001</v>
      </c>
      <c r="H108" s="23">
        <f t="shared" si="2"/>
        <v>-2638.2999999999993</v>
      </c>
    </row>
    <row r="109" spans="1:8" ht="12.75">
      <c r="A109" s="28" t="s">
        <v>592</v>
      </c>
      <c r="B109" s="23">
        <f>B6</f>
        <v>2481.215</v>
      </c>
      <c r="C109" s="23">
        <f aca="true" t="shared" si="3" ref="C109:H109">C6</f>
        <v>2562.453</v>
      </c>
      <c r="D109" s="23">
        <f t="shared" si="3"/>
        <v>3380.787</v>
      </c>
      <c r="E109" s="23">
        <f t="shared" si="3"/>
        <v>3388.191</v>
      </c>
      <c r="F109" s="23">
        <f t="shared" si="3"/>
        <v>4269.871</v>
      </c>
      <c r="G109" s="23">
        <f t="shared" si="3"/>
        <v>4024.401</v>
      </c>
      <c r="H109" s="23">
        <f t="shared" si="3"/>
        <v>2399.132</v>
      </c>
    </row>
    <row r="110" spans="1:8" ht="12.75">
      <c r="A110" s="28" t="s">
        <v>591</v>
      </c>
      <c r="B110" s="23">
        <f>B5+B10+B11+B12</f>
        <v>9058.198</v>
      </c>
      <c r="C110" s="23">
        <f aca="true" t="shared" si="4" ref="C110:H110">C5+C10+C11+C12</f>
        <v>12299.177000000001</v>
      </c>
      <c r="D110" s="23">
        <f t="shared" si="4"/>
        <v>11359.321000000002</v>
      </c>
      <c r="E110" s="23">
        <f t="shared" si="4"/>
        <v>8342.151</v>
      </c>
      <c r="F110" s="23">
        <f t="shared" si="4"/>
        <v>6280.745</v>
      </c>
      <c r="G110" s="23">
        <f t="shared" si="4"/>
        <v>3969.3060000000005</v>
      </c>
      <c r="H110" s="23">
        <f t="shared" si="4"/>
        <v>2708.298</v>
      </c>
    </row>
    <row r="111" spans="1:8" ht="12.75">
      <c r="A111" s="28" t="s">
        <v>588</v>
      </c>
      <c r="B111" s="23">
        <f>B16-B51</f>
        <v>2909.5969999999998</v>
      </c>
      <c r="C111" s="23">
        <f aca="true" t="shared" si="5" ref="C111:H111">C16-C51</f>
        <v>45.133999999999986</v>
      </c>
      <c r="D111" s="23">
        <f t="shared" si="5"/>
        <v>0</v>
      </c>
      <c r="E111" s="23">
        <f t="shared" si="5"/>
        <v>0</v>
      </c>
      <c r="F111" s="23">
        <f t="shared" si="5"/>
        <v>0</v>
      </c>
      <c r="G111" s="23">
        <f t="shared" si="5"/>
        <v>0</v>
      </c>
      <c r="H111" s="23">
        <f t="shared" si="5"/>
        <v>275.52200000000005</v>
      </c>
    </row>
    <row r="112" spans="1:8" ht="12.75">
      <c r="A112" s="28" t="s">
        <v>553</v>
      </c>
      <c r="B112" s="23">
        <f>SUM(B106:B111)</f>
        <v>13154.934</v>
      </c>
      <c r="C112" s="23">
        <f aca="true" t="shared" si="6" ref="C112:H112">SUM(C106:C111)</f>
        <v>14135.163999999999</v>
      </c>
      <c r="D112" s="23">
        <f t="shared" si="6"/>
        <v>14203.653</v>
      </c>
      <c r="E112" s="23">
        <f t="shared" si="6"/>
        <v>12184.972000000002</v>
      </c>
      <c r="F112" s="23">
        <f t="shared" si="6"/>
        <v>7233.377</v>
      </c>
      <c r="G112" s="23">
        <f t="shared" si="6"/>
        <v>4962.188</v>
      </c>
      <c r="H112" s="23">
        <f t="shared" si="6"/>
        <v>3531.1250000000005</v>
      </c>
    </row>
    <row r="113" spans="1:3" ht="12.75">
      <c r="A113" s="28"/>
      <c r="B113"/>
      <c r="C113"/>
    </row>
    <row r="114" spans="1:8" ht="12.75">
      <c r="A114" s="28" t="s">
        <v>590</v>
      </c>
      <c r="B114" s="23">
        <f>B42+B53</f>
        <v>10508.761999999999</v>
      </c>
      <c r="C114" s="23">
        <f aca="true" t="shared" si="7" ref="C114:H114">C42+C53</f>
        <v>12242.161</v>
      </c>
      <c r="D114" s="23">
        <f t="shared" si="7"/>
        <v>12372.047</v>
      </c>
      <c r="E114" s="23">
        <f t="shared" si="7"/>
        <v>10458.727</v>
      </c>
      <c r="F114" s="23">
        <f t="shared" si="7"/>
        <v>5546.2210000000005</v>
      </c>
      <c r="G114" s="23">
        <f t="shared" si="7"/>
        <v>3791.212</v>
      </c>
      <c r="H114" s="23">
        <f t="shared" si="7"/>
        <v>2903.6380000000004</v>
      </c>
    </row>
    <row r="115" spans="1:8" ht="12.75">
      <c r="A115" s="28" t="s">
        <v>589</v>
      </c>
      <c r="B115" s="23">
        <f>B27</f>
        <v>2646.172</v>
      </c>
      <c r="C115" s="23">
        <f aca="true" t="shared" si="8" ref="C115:H115">C27</f>
        <v>1893.003</v>
      </c>
      <c r="D115" s="23">
        <f t="shared" si="8"/>
        <v>1831.606</v>
      </c>
      <c r="E115" s="23">
        <f t="shared" si="8"/>
        <v>1726.245</v>
      </c>
      <c r="F115" s="23">
        <f t="shared" si="8"/>
        <v>1687.156</v>
      </c>
      <c r="G115" s="23">
        <f t="shared" si="8"/>
        <v>1170.976</v>
      </c>
      <c r="H115" s="23">
        <f t="shared" si="8"/>
        <v>627.487</v>
      </c>
    </row>
    <row r="116" spans="1:8" ht="12.75">
      <c r="A116" s="28" t="s">
        <v>553</v>
      </c>
      <c r="B116" s="23">
        <f aca="true" t="shared" si="9" ref="B116:H116">SUM(B114:B115)</f>
        <v>13154.934</v>
      </c>
      <c r="C116" s="23">
        <f t="shared" si="9"/>
        <v>14135.164</v>
      </c>
      <c r="D116" s="23">
        <f t="shared" si="9"/>
        <v>14203.653</v>
      </c>
      <c r="E116" s="23">
        <f t="shared" si="9"/>
        <v>12184.972000000002</v>
      </c>
      <c r="F116" s="23">
        <f t="shared" si="9"/>
        <v>7233.377</v>
      </c>
      <c r="G116" s="23">
        <f t="shared" si="9"/>
        <v>4962.188</v>
      </c>
      <c r="H116" s="23">
        <f t="shared" si="9"/>
        <v>3531.1250000000005</v>
      </c>
    </row>
    <row r="117" spans="1:3" ht="12.75">
      <c r="A117" s="28"/>
      <c r="B117"/>
      <c r="C117"/>
    </row>
    <row r="118" spans="1:8" ht="12.75">
      <c r="A118" s="28" t="s">
        <v>556</v>
      </c>
      <c r="B118" s="23">
        <f>B67</f>
        <v>7150.567</v>
      </c>
      <c r="C118" s="23">
        <f aca="true" t="shared" si="10" ref="C118:H118">C67</f>
        <v>7356.47</v>
      </c>
      <c r="D118" s="23">
        <f t="shared" si="10"/>
        <v>7783.268</v>
      </c>
      <c r="E118" s="23">
        <f t="shared" si="10"/>
        <v>7089.157</v>
      </c>
      <c r="F118" s="23">
        <f t="shared" si="10"/>
        <v>5566.149</v>
      </c>
      <c r="G118" s="23">
        <f t="shared" si="10"/>
        <v>4147.315</v>
      </c>
      <c r="H118" s="23">
        <f t="shared" si="10"/>
        <v>3114.539</v>
      </c>
    </row>
    <row r="119" spans="1:8" ht="12.75">
      <c r="A119" s="28" t="s">
        <v>557</v>
      </c>
      <c r="B119" s="23">
        <f>B102</f>
        <v>121.877</v>
      </c>
      <c r="C119" s="23">
        <f aca="true" t="shared" si="11" ref="C119:H119">C102</f>
        <v>110.324</v>
      </c>
      <c r="D119" s="23">
        <f t="shared" si="11"/>
        <v>171.553</v>
      </c>
      <c r="E119" s="23">
        <f t="shared" si="11"/>
        <v>273.692</v>
      </c>
      <c r="F119" s="23">
        <f t="shared" si="11"/>
        <v>263.311</v>
      </c>
      <c r="G119" s="23">
        <f t="shared" si="11"/>
        <v>202.738</v>
      </c>
      <c r="H119" s="23">
        <f t="shared" si="11"/>
        <v>165.777</v>
      </c>
    </row>
    <row r="120" spans="1:3" ht="12.75">
      <c r="A120" s="28"/>
      <c r="B120"/>
      <c r="C120"/>
    </row>
    <row r="121" spans="1:7" ht="12.75">
      <c r="A121" s="27" t="s">
        <v>558</v>
      </c>
      <c r="B121" s="68">
        <v>2014</v>
      </c>
      <c r="C121" s="68">
        <v>2013</v>
      </c>
      <c r="D121" s="68">
        <v>2012</v>
      </c>
      <c r="E121" s="68">
        <v>2011</v>
      </c>
      <c r="F121" s="68">
        <v>2010</v>
      </c>
      <c r="G121" s="68">
        <v>2009</v>
      </c>
    </row>
    <row r="122" spans="1:7" ht="12.75">
      <c r="A122" s="22" t="s">
        <v>546</v>
      </c>
      <c r="B122" s="23">
        <f aca="true" t="shared" si="12" ref="B122:G125">B106-C106</f>
        <v>-92.31700000000001</v>
      </c>
      <c r="C122" s="23">
        <f t="shared" si="12"/>
        <v>-499.6529999999998</v>
      </c>
      <c r="D122" s="23">
        <f t="shared" si="12"/>
        <v>-1300.6850000000009</v>
      </c>
      <c r="E122" s="23">
        <f t="shared" si="12"/>
        <v>855.2700000000004</v>
      </c>
      <c r="F122" s="23">
        <f t="shared" si="12"/>
        <v>1868.3560000000002</v>
      </c>
      <c r="G122" s="23">
        <f t="shared" si="12"/>
        <v>32.94399999999996</v>
      </c>
    </row>
    <row r="123" spans="1:7" ht="12.75">
      <c r="A123" s="28" t="s">
        <v>593</v>
      </c>
      <c r="B123" s="23">
        <f t="shared" si="12"/>
        <v>-76.14700000000039</v>
      </c>
      <c r="C123" s="23">
        <f t="shared" si="12"/>
        <v>-185.058</v>
      </c>
      <c r="D123" s="23">
        <f t="shared" si="12"/>
        <v>-82.6609999999996</v>
      </c>
      <c r="E123" s="23">
        <f t="shared" si="12"/>
        <v>-910.6500000000005</v>
      </c>
      <c r="F123" s="23">
        <f t="shared" si="12"/>
        <v>-260.0050000000001</v>
      </c>
      <c r="G123" s="23">
        <f t="shared" si="12"/>
        <v>1140.8370000000004</v>
      </c>
    </row>
    <row r="124" spans="1:7" ht="12.75">
      <c r="A124" s="28" t="s">
        <v>587</v>
      </c>
      <c r="B124" s="23">
        <f t="shared" si="12"/>
        <v>-354.0119999999988</v>
      </c>
      <c r="C124" s="23">
        <f t="shared" si="12"/>
        <v>449.5659999999989</v>
      </c>
      <c r="D124" s="23">
        <f t="shared" si="12"/>
        <v>392.2609999999977</v>
      </c>
      <c r="E124" s="23">
        <f t="shared" si="12"/>
        <v>3827.2490000000016</v>
      </c>
      <c r="F124" s="23">
        <f t="shared" si="12"/>
        <v>-1894.070999999999</v>
      </c>
      <c r="G124" s="23">
        <f t="shared" si="12"/>
        <v>-2353.473000000002</v>
      </c>
    </row>
    <row r="125" spans="1:7" ht="12.75">
      <c r="A125" s="28" t="s">
        <v>592</v>
      </c>
      <c r="B125" s="33">
        <f t="shared" si="12"/>
        <v>-81.23799999999983</v>
      </c>
      <c r="C125" s="33">
        <f t="shared" si="12"/>
        <v>-818.3339999999998</v>
      </c>
      <c r="D125" s="33">
        <f t="shared" si="12"/>
        <v>-7.403999999999996</v>
      </c>
      <c r="E125" s="33">
        <f t="shared" si="12"/>
        <v>-881.6800000000003</v>
      </c>
      <c r="F125" s="33">
        <f t="shared" si="12"/>
        <v>245.47000000000025</v>
      </c>
      <c r="G125" s="33">
        <f t="shared" si="12"/>
        <v>1625.2689999999998</v>
      </c>
    </row>
    <row r="126" spans="1:7" ht="12.75">
      <c r="A126" s="28" t="s">
        <v>591</v>
      </c>
      <c r="B126" s="33">
        <f>B110-C110</f>
        <v>-3240.979000000001</v>
      </c>
      <c r="C126" s="33">
        <f>C110-D110</f>
        <v>939.8559999999998</v>
      </c>
      <c r="D126" s="33">
        <f aca="true" t="shared" si="13" ref="D126:G127">D110-E110</f>
        <v>3017.170000000002</v>
      </c>
      <c r="E126" s="33">
        <f t="shared" si="13"/>
        <v>2061.406</v>
      </c>
      <c r="F126" s="33">
        <f t="shared" si="13"/>
        <v>2311.4389999999994</v>
      </c>
      <c r="G126" s="33">
        <f t="shared" si="13"/>
        <v>1261.0080000000007</v>
      </c>
    </row>
    <row r="127" spans="1:8" ht="12.75">
      <c r="A127" s="28" t="s">
        <v>588</v>
      </c>
      <c r="B127" s="33">
        <f>B111-C111</f>
        <v>2864.4629999999997</v>
      </c>
      <c r="C127" s="33">
        <f>C111-D111</f>
        <v>45.133999999999986</v>
      </c>
      <c r="D127" s="33">
        <f t="shared" si="13"/>
        <v>0</v>
      </c>
      <c r="E127" s="33">
        <f t="shared" si="13"/>
        <v>0</v>
      </c>
      <c r="F127" s="33">
        <f t="shared" si="13"/>
        <v>0</v>
      </c>
      <c r="G127" s="33">
        <f t="shared" si="13"/>
        <v>-275.52200000000005</v>
      </c>
      <c r="H127" s="59"/>
    </row>
    <row r="128" spans="1:3" ht="12.75">
      <c r="A128" s="28"/>
      <c r="B128"/>
      <c r="C128"/>
    </row>
    <row r="129" spans="1:7" ht="12.75">
      <c r="A129" s="28" t="s">
        <v>590</v>
      </c>
      <c r="B129" s="33">
        <f>B114-C114</f>
        <v>-1733.3990000000013</v>
      </c>
      <c r="C129" s="33">
        <f>C114-D114</f>
        <v>-129.88600000000042</v>
      </c>
      <c r="D129" s="33">
        <f aca="true" t="shared" si="14" ref="D129:G130">D114-E114</f>
        <v>1913.3199999999997</v>
      </c>
      <c r="E129" s="33">
        <f t="shared" si="14"/>
        <v>4912.506</v>
      </c>
      <c r="F129" s="33">
        <f t="shared" si="14"/>
        <v>1755.0090000000005</v>
      </c>
      <c r="G129" s="33">
        <f t="shared" si="14"/>
        <v>887.5739999999996</v>
      </c>
    </row>
    <row r="130" spans="1:7" ht="12.75">
      <c r="A130" s="28" t="s">
        <v>589</v>
      </c>
      <c r="B130" s="33">
        <f>B115-C115</f>
        <v>753.1690000000001</v>
      </c>
      <c r="C130" s="33">
        <f>C115-D115</f>
        <v>61.396999999999935</v>
      </c>
      <c r="D130" s="33">
        <f t="shared" si="14"/>
        <v>105.3610000000001</v>
      </c>
      <c r="E130" s="33">
        <f t="shared" si="14"/>
        <v>39.08899999999994</v>
      </c>
      <c r="F130" s="33">
        <f t="shared" si="14"/>
        <v>516.1799999999998</v>
      </c>
      <c r="G130" s="33">
        <f t="shared" si="14"/>
        <v>543.4890000000001</v>
      </c>
    </row>
    <row r="131" spans="1:3" ht="12.75">
      <c r="A131" s="28"/>
      <c r="B131"/>
      <c r="C131"/>
    </row>
    <row r="132" spans="1:7" ht="12.75">
      <c r="A132" s="32" t="s">
        <v>569</v>
      </c>
      <c r="B132" s="31">
        <f aca="true" t="shared" si="15" ref="B132:G132">B119-B130</f>
        <v>-631.2920000000001</v>
      </c>
      <c r="C132" s="31">
        <f t="shared" si="15"/>
        <v>48.92700000000006</v>
      </c>
      <c r="D132" s="31">
        <f t="shared" si="15"/>
        <v>66.1919999999999</v>
      </c>
      <c r="E132" s="31">
        <f t="shared" si="15"/>
        <v>234.60300000000007</v>
      </c>
      <c r="F132" s="31">
        <f t="shared" si="15"/>
        <v>-252.86899999999986</v>
      </c>
      <c r="G132" s="31">
        <f t="shared" si="15"/>
        <v>-340.75100000000015</v>
      </c>
    </row>
    <row r="133" spans="1:3" ht="12.75">
      <c r="A133" s="28"/>
      <c r="B133"/>
      <c r="C133"/>
    </row>
    <row r="134" spans="1:3" ht="12.75">
      <c r="A134" s="28" t="s">
        <v>560</v>
      </c>
      <c r="B134"/>
      <c r="C134"/>
    </row>
    <row r="135" spans="1:8" ht="12.75">
      <c r="A135" s="28" t="s">
        <v>561</v>
      </c>
      <c r="B135" s="24">
        <f>B19*365/B67/1.07</f>
        <v>70.49496717970875</v>
      </c>
      <c r="C135" s="24">
        <f aca="true" t="shared" si="16" ref="C135:H135">C19*365/C67/1.07</f>
        <v>44.447943458863065</v>
      </c>
      <c r="D135" s="24">
        <f t="shared" si="16"/>
        <v>46.343767504449595</v>
      </c>
      <c r="E135" s="24">
        <f t="shared" si="16"/>
        <v>51.50979296209611</v>
      </c>
      <c r="F135" s="24">
        <f t="shared" si="16"/>
        <v>88.6548337133432</v>
      </c>
      <c r="G135" s="24">
        <f t="shared" si="16"/>
        <v>120.04565931244717</v>
      </c>
      <c r="H135" s="24">
        <f t="shared" si="16"/>
        <v>100.6923939146266</v>
      </c>
    </row>
    <row r="136" spans="1:8" ht="12.75">
      <c r="A136" s="28" t="s">
        <v>562</v>
      </c>
      <c r="B136" s="25">
        <f>-B17*365/B70</f>
        <v>26.351871422011328</v>
      </c>
      <c r="C136" s="25">
        <f aca="true" t="shared" si="17" ref="C136:H136">-C17*365/C70</f>
        <v>27.098274708813936</v>
      </c>
      <c r="D136" s="25">
        <f t="shared" si="17"/>
        <v>29.719361515232205</v>
      </c>
      <c r="E136" s="25">
        <f t="shared" si="17"/>
        <v>27.159504075192565</v>
      </c>
      <c r="F136" s="25">
        <f t="shared" si="17"/>
        <v>37.44832731982114</v>
      </c>
      <c r="G136" s="25">
        <f t="shared" si="17"/>
        <v>41.253224645975735</v>
      </c>
      <c r="H136" s="25">
        <f t="shared" si="17"/>
        <v>42.20496675151025</v>
      </c>
    </row>
    <row r="137" spans="1:8" ht="12.75">
      <c r="A137" s="28" t="s">
        <v>563</v>
      </c>
      <c r="B137" s="25">
        <f>-B60*365/B70/1.07</f>
        <v>337.04804622398717</v>
      </c>
      <c r="C137" s="25">
        <f aca="true" t="shared" si="18" ref="C137:H137">-C60*365/C70/1.07</f>
        <v>283.6822813872365</v>
      </c>
      <c r="D137" s="25">
        <f t="shared" si="18"/>
        <v>235.7059062451839</v>
      </c>
      <c r="E137" s="25">
        <f t="shared" si="18"/>
        <v>226.19806445153858</v>
      </c>
      <c r="F137" s="25">
        <f t="shared" si="18"/>
        <v>259.48717074507795</v>
      </c>
      <c r="G137" s="25">
        <f t="shared" si="18"/>
        <v>269.52123473174356</v>
      </c>
      <c r="H137" s="25">
        <f t="shared" si="18"/>
        <v>357.9323786224809</v>
      </c>
    </row>
    <row r="138" spans="1:8" ht="12.75">
      <c r="A138" s="28" t="s">
        <v>564</v>
      </c>
      <c r="B138" s="25">
        <f>B135+B136-B137</f>
        <v>-240.20120762226708</v>
      </c>
      <c r="C138" s="25">
        <f aca="true" t="shared" si="19" ref="C138:H138">C135+C136-C137</f>
        <v>-212.1360632195595</v>
      </c>
      <c r="D138" s="25">
        <f t="shared" si="19"/>
        <v>-159.64277722550213</v>
      </c>
      <c r="E138" s="25">
        <f t="shared" si="19"/>
        <v>-147.5287674142499</v>
      </c>
      <c r="F138" s="25">
        <f t="shared" si="19"/>
        <v>-133.38400971191362</v>
      </c>
      <c r="G138" s="25">
        <f t="shared" si="19"/>
        <v>-108.22235077332067</v>
      </c>
      <c r="H138" s="25">
        <f t="shared" si="19"/>
        <v>-215.03501795634403</v>
      </c>
    </row>
    <row r="139" spans="1:3" ht="12.75">
      <c r="A139" s="28"/>
      <c r="B139"/>
      <c r="C139"/>
    </row>
    <row r="140" spans="1:3" ht="12.75">
      <c r="A140" s="28"/>
      <c r="B140"/>
      <c r="C140"/>
    </row>
    <row r="141" spans="1:3" ht="12.75">
      <c r="A141" s="27" t="s">
        <v>565</v>
      </c>
      <c r="B141"/>
      <c r="C141"/>
    </row>
    <row r="142" spans="1:8" ht="12.75">
      <c r="A142" s="28" t="s">
        <v>556</v>
      </c>
      <c r="B142" s="26">
        <f>B67/B$67</f>
        <v>1</v>
      </c>
      <c r="C142" s="26">
        <f aca="true" t="shared" si="20" ref="C142:H142">C67/C$67</f>
        <v>1</v>
      </c>
      <c r="D142" s="26">
        <f t="shared" si="20"/>
        <v>1</v>
      </c>
      <c r="E142" s="26">
        <f t="shared" si="20"/>
        <v>1</v>
      </c>
      <c r="F142" s="26">
        <f t="shared" si="20"/>
        <v>1</v>
      </c>
      <c r="G142" s="26">
        <f t="shared" si="20"/>
        <v>1</v>
      </c>
      <c r="H142" s="26">
        <f t="shared" si="20"/>
        <v>1</v>
      </c>
    </row>
    <row r="143" spans="1:8" ht="12.75">
      <c r="A143" s="28" t="s">
        <v>594</v>
      </c>
      <c r="B143" s="26">
        <f>-B70/B$67</f>
        <v>0.5710211511898288</v>
      </c>
      <c r="C143" s="26">
        <f aca="true" t="shared" si="21" ref="C143:H143">-C70/C$67</f>
        <v>0.6060170163135308</v>
      </c>
      <c r="D143" s="26">
        <f t="shared" si="21"/>
        <v>0.6775010188522352</v>
      </c>
      <c r="E143" s="26">
        <f t="shared" si="21"/>
        <v>0.7296550210412889</v>
      </c>
      <c r="F143" s="26">
        <f t="shared" si="21"/>
        <v>0.674193234855912</v>
      </c>
      <c r="G143" s="26">
        <f t="shared" si="21"/>
        <v>0.7372721869450476</v>
      </c>
      <c r="H143" s="26">
        <f t="shared" si="21"/>
        <v>0.8777087074523708</v>
      </c>
    </row>
    <row r="144" spans="1:8" ht="12.75">
      <c r="A144" s="28" t="s">
        <v>595</v>
      </c>
      <c r="B144" s="26">
        <f>-B77/B$67</f>
        <v>0.12193200902809526</v>
      </c>
      <c r="C144" s="26">
        <f aca="true" t="shared" si="22" ref="C144:H144">-C77/C$67</f>
        <v>0.10308680657978622</v>
      </c>
      <c r="D144" s="26">
        <f t="shared" si="22"/>
        <v>0.10270634391620588</v>
      </c>
      <c r="E144" s="26">
        <f t="shared" si="22"/>
        <v>0.09832452575108719</v>
      </c>
      <c r="F144" s="26">
        <f t="shared" si="22"/>
        <v>0.1554581093678951</v>
      </c>
      <c r="G144" s="26">
        <f t="shared" si="22"/>
        <v>0.17747072503535422</v>
      </c>
      <c r="H144" s="26">
        <f t="shared" si="22"/>
        <v>0.1424024550663838</v>
      </c>
    </row>
    <row r="145" spans="1:8" ht="12.75">
      <c r="A145" s="28" t="s">
        <v>596</v>
      </c>
      <c r="B145" s="26">
        <f>-B80/B$67</f>
        <v>0.1366265080797089</v>
      </c>
      <c r="C145" s="26">
        <f aca="true" t="shared" si="23" ref="C145:H145">-C80/C$67</f>
        <v>0.16713831497987486</v>
      </c>
      <c r="D145" s="26">
        <f t="shared" si="23"/>
        <v>0.1348951365930095</v>
      </c>
      <c r="E145" s="26">
        <f t="shared" si="23"/>
        <v>0.1467325381565114</v>
      </c>
      <c r="F145" s="26">
        <f t="shared" si="23"/>
        <v>0.15715317717869212</v>
      </c>
      <c r="G145" s="26">
        <f t="shared" si="23"/>
        <v>0.20619051121026497</v>
      </c>
      <c r="H145" s="26">
        <f t="shared" si="23"/>
        <v>0.17330494175863584</v>
      </c>
    </row>
    <row r="146" spans="1:8" ht="12.75">
      <c r="A146" s="28" t="s">
        <v>568</v>
      </c>
      <c r="B146" s="26">
        <f>-B82/B$67</f>
        <v>0.06640927915226862</v>
      </c>
      <c r="C146" s="26">
        <f aca="true" t="shared" si="24" ref="C146:H146">-C82/C$67</f>
        <v>0.0776406347065916</v>
      </c>
      <c r="D146" s="26">
        <f t="shared" si="24"/>
        <v>0.06060487702594848</v>
      </c>
      <c r="E146" s="26">
        <f t="shared" si="24"/>
        <v>0.04168394069986037</v>
      </c>
      <c r="F146" s="26">
        <f t="shared" si="24"/>
        <v>0.057590804701778554</v>
      </c>
      <c r="G146" s="26">
        <f t="shared" si="24"/>
        <v>0.07702236266114341</v>
      </c>
      <c r="H146" s="26">
        <f t="shared" si="24"/>
        <v>0.052385601849904595</v>
      </c>
    </row>
    <row r="147" spans="1:8" ht="12.75">
      <c r="A147" s="28" t="s">
        <v>597</v>
      </c>
      <c r="B147" s="70">
        <f>-B89/B$67</f>
        <v>0.11473565662695</v>
      </c>
      <c r="C147" s="70">
        <f aca="true" t="shared" si="25" ref="C147:H147">-C89/C$67</f>
        <v>0.10367785092578369</v>
      </c>
      <c r="D147" s="70">
        <f t="shared" si="25"/>
        <v>0.08521304932581018</v>
      </c>
      <c r="E147" s="70">
        <f t="shared" si="25"/>
        <v>0.09488462450471898</v>
      </c>
      <c r="F147" s="70">
        <f t="shared" si="25"/>
        <v>0.07393675591508599</v>
      </c>
      <c r="G147" s="70">
        <f t="shared" si="25"/>
        <v>0.07529329216613641</v>
      </c>
      <c r="H147" s="70">
        <f t="shared" si="25"/>
        <v>0.08389652529636006</v>
      </c>
    </row>
    <row r="148" spans="1:8" ht="12.75">
      <c r="A148" s="29" t="s">
        <v>557</v>
      </c>
      <c r="B148" s="26">
        <f>B102/B$67</f>
        <v>0.01704438263427222</v>
      </c>
      <c r="C148" s="26">
        <f aca="true" t="shared" si="26" ref="C148:H148">C102/C$67</f>
        <v>0.014996866703731545</v>
      </c>
      <c r="D148" s="26">
        <f t="shared" si="26"/>
        <v>0.022041255678206122</v>
      </c>
      <c r="E148" s="26">
        <f t="shared" si="26"/>
        <v>0.038607129169236906</v>
      </c>
      <c r="F148" s="26">
        <f t="shared" si="26"/>
        <v>0.047305776399446005</v>
      </c>
      <c r="G148" s="26">
        <f t="shared" si="26"/>
        <v>0.04888415758147139</v>
      </c>
      <c r="H148" s="26">
        <f t="shared" si="26"/>
        <v>0.05322681783724653</v>
      </c>
    </row>
    <row r="149" spans="1:3" ht="12.75">
      <c r="A149" s="28"/>
      <c r="B149"/>
      <c r="C149"/>
    </row>
    <row r="150" spans="1:8" ht="12.75">
      <c r="A150" s="28" t="s">
        <v>590</v>
      </c>
      <c r="B150" s="71">
        <f>B114/B$67</f>
        <v>1.4696403795671027</v>
      </c>
      <c r="C150" s="71">
        <f aca="true" t="shared" si="27" ref="C150:H150">C114/C$67</f>
        <v>1.664135244213597</v>
      </c>
      <c r="D150" s="71">
        <f t="shared" si="27"/>
        <v>1.5895697025979318</v>
      </c>
      <c r="E150" s="71">
        <f t="shared" si="27"/>
        <v>1.4753132142510035</v>
      </c>
      <c r="F150" s="71">
        <f t="shared" si="27"/>
        <v>0.9964197868220919</v>
      </c>
      <c r="G150" s="71">
        <f t="shared" si="27"/>
        <v>0.9141364955398855</v>
      </c>
      <c r="H150" s="71">
        <f t="shared" si="27"/>
        <v>0.9322850026922123</v>
      </c>
    </row>
    <row r="151" spans="1:8" ht="12.75">
      <c r="A151" s="28" t="s">
        <v>589</v>
      </c>
      <c r="B151" s="71">
        <f>B115/B$67</f>
        <v>0.37006463962927694</v>
      </c>
      <c r="C151" s="71">
        <f aca="true" t="shared" si="28" ref="C151:H151">C115/C$67</f>
        <v>0.25732491262793156</v>
      </c>
      <c r="D151" s="71">
        <f t="shared" si="28"/>
        <v>0.2353260866772158</v>
      </c>
      <c r="E151" s="71">
        <f t="shared" si="28"/>
        <v>0.243504975274211</v>
      </c>
      <c r="F151" s="71">
        <f t="shared" si="28"/>
        <v>0.30311010359226814</v>
      </c>
      <c r="G151" s="71">
        <f t="shared" si="28"/>
        <v>0.2823455657455487</v>
      </c>
      <c r="H151" s="71">
        <f t="shared" si="28"/>
        <v>0.20147026574398327</v>
      </c>
    </row>
    <row r="152" spans="1:8" ht="12.75">
      <c r="A152" s="28"/>
      <c r="B152"/>
      <c r="C152"/>
      <c r="D152" s="59"/>
      <c r="E152" s="59"/>
      <c r="F152" s="59"/>
      <c r="G152" s="59"/>
      <c r="H152" s="59"/>
    </row>
    <row r="153" spans="1:8" ht="12.75">
      <c r="A153" s="28" t="s">
        <v>598</v>
      </c>
      <c r="B153" s="71">
        <f>B114/B116</f>
        <v>0.7988456650561683</v>
      </c>
      <c r="C153" s="71">
        <f aca="true" t="shared" si="29" ref="C153:H153">C114/C116</f>
        <v>0.8660784551208602</v>
      </c>
      <c r="D153" s="71">
        <f t="shared" si="29"/>
        <v>0.8710468356274262</v>
      </c>
      <c r="E153" s="71">
        <f t="shared" si="29"/>
        <v>0.8583299986245352</v>
      </c>
      <c r="F153" s="71">
        <f t="shared" si="29"/>
        <v>0.7667540348028314</v>
      </c>
      <c r="G153" s="71">
        <f t="shared" si="29"/>
        <v>0.7640202265613475</v>
      </c>
      <c r="H153" s="71">
        <f t="shared" si="29"/>
        <v>0.8222982760451697</v>
      </c>
    </row>
    <row r="154" spans="1:8" ht="12.75">
      <c r="A154" s="28" t="s">
        <v>599</v>
      </c>
      <c r="B154" s="26">
        <f aca="true" t="shared" si="30" ref="B154:G154">-B89/C114</f>
        <v>0.06701635438383795</v>
      </c>
      <c r="C154" s="26">
        <f t="shared" si="30"/>
        <v>0.06164727631571396</v>
      </c>
      <c r="D154" s="26">
        <f t="shared" si="30"/>
        <v>0.06341460103127274</v>
      </c>
      <c r="E154" s="26">
        <f t="shared" si="30"/>
        <v>0.12128113899536279</v>
      </c>
      <c r="F154" s="26">
        <f t="shared" si="30"/>
        <v>0.10855182986337879</v>
      </c>
      <c r="G154" s="26">
        <f t="shared" si="30"/>
        <v>0.10754267577432171</v>
      </c>
      <c r="H154" s="26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</sheetData>
  <sheetProtection/>
  <mergeCells count="2">
    <mergeCell ref="B1:E1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30.7109375" style="0" customWidth="1"/>
  </cols>
  <sheetData>
    <row r="2" ht="12.75">
      <c r="B2" t="s">
        <v>586</v>
      </c>
    </row>
    <row r="3" spans="2:6" ht="12.75">
      <c r="B3" s="69" t="s">
        <v>580</v>
      </c>
      <c r="C3" s="21">
        <v>2014</v>
      </c>
      <c r="D3" s="21">
        <v>2013</v>
      </c>
      <c r="E3" s="21">
        <v>2012</v>
      </c>
      <c r="F3" s="21">
        <v>2011</v>
      </c>
    </row>
    <row r="4" spans="2:6" ht="12.75">
      <c r="B4" s="22" t="s">
        <v>582</v>
      </c>
      <c r="C4">
        <v>84</v>
      </c>
      <c r="D4">
        <v>56</v>
      </c>
      <c r="E4">
        <v>81</v>
      </c>
      <c r="F4">
        <v>26</v>
      </c>
    </row>
    <row r="5" spans="2:6" ht="12.75">
      <c r="B5" s="22" t="s">
        <v>584</v>
      </c>
      <c r="C5">
        <v>3</v>
      </c>
      <c r="D5">
        <v>2</v>
      </c>
      <c r="E5">
        <v>3</v>
      </c>
      <c r="F5">
        <v>1</v>
      </c>
    </row>
    <row r="6" spans="2:6" ht="12.75">
      <c r="B6" s="22" t="s">
        <v>585</v>
      </c>
      <c r="C6">
        <v>5</v>
      </c>
      <c r="D6">
        <v>3</v>
      </c>
      <c r="E6">
        <v>9</v>
      </c>
      <c r="F6">
        <v>3</v>
      </c>
    </row>
    <row r="7" spans="2:6" ht="12.75">
      <c r="B7" s="22" t="s">
        <v>583</v>
      </c>
      <c r="C7">
        <v>19</v>
      </c>
      <c r="D7">
        <v>22</v>
      </c>
      <c r="E7">
        <v>14</v>
      </c>
      <c r="F7">
        <v>39</v>
      </c>
    </row>
    <row r="10" spans="2:6" ht="12.75">
      <c r="B10" s="69" t="s">
        <v>581</v>
      </c>
      <c r="C10" s="21">
        <v>2014</v>
      </c>
      <c r="D10" s="21">
        <v>2013</v>
      </c>
      <c r="E10" s="21">
        <v>2012</v>
      </c>
      <c r="F10" s="21">
        <v>2011</v>
      </c>
    </row>
    <row r="11" spans="2:6" ht="12.75">
      <c r="B11" s="22" t="s">
        <v>582</v>
      </c>
      <c r="C11">
        <v>14</v>
      </c>
      <c r="D11">
        <v>88</v>
      </c>
      <c r="E11">
        <v>46</v>
      </c>
      <c r="F11">
        <v>84</v>
      </c>
    </row>
    <row r="12" spans="2:6" ht="12.75">
      <c r="B12" s="22" t="s">
        <v>584</v>
      </c>
      <c r="C12">
        <v>2</v>
      </c>
      <c r="D12">
        <v>4</v>
      </c>
      <c r="E12">
        <v>5</v>
      </c>
      <c r="F12">
        <v>2</v>
      </c>
    </row>
    <row r="13" spans="2:6" ht="12.75">
      <c r="B13" s="22" t="s">
        <v>585</v>
      </c>
      <c r="C13">
        <v>1</v>
      </c>
      <c r="D13">
        <v>9</v>
      </c>
      <c r="E13">
        <v>7</v>
      </c>
      <c r="F13">
        <v>3</v>
      </c>
    </row>
    <row r="14" spans="2:6" ht="12.75">
      <c r="B14" s="22" t="s">
        <v>583</v>
      </c>
      <c r="C14">
        <v>2</v>
      </c>
      <c r="D14">
        <v>17</v>
      </c>
      <c r="E14">
        <v>33</v>
      </c>
      <c r="F14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64"/>
  <sheetViews>
    <sheetView zoomScalePageLayoutView="0" workbookViewId="0" topLeftCell="A163">
      <selection activeCell="C265" sqref="C1:D16384"/>
    </sheetView>
  </sheetViews>
  <sheetFormatPr defaultColWidth="9.140625" defaultRowHeight="12.75"/>
  <cols>
    <col min="1" max="1" width="0.5625" style="12" customWidth="1"/>
    <col min="2" max="2" width="43.8515625" style="12" customWidth="1"/>
    <col min="3" max="3" width="2.421875" style="12" customWidth="1"/>
    <col min="4" max="4" width="1.7109375" style="12" customWidth="1"/>
    <col min="5" max="5" width="9.28125" style="12" customWidth="1"/>
    <col min="6" max="6" width="2.421875" style="12" customWidth="1"/>
    <col min="7" max="7" width="1.7109375" style="12" customWidth="1"/>
    <col min="8" max="8" width="9.28125" style="12" customWidth="1"/>
    <col min="9" max="9" width="2.421875" style="12" customWidth="1"/>
    <col min="10" max="10" width="1.7109375" style="12" customWidth="1"/>
    <col min="11" max="11" width="9.28125" style="12" customWidth="1"/>
    <col min="12" max="12" width="2.421875" style="12" customWidth="1"/>
    <col min="13" max="13" width="1.7109375" style="12" customWidth="1"/>
    <col min="14" max="14" width="9.28125" style="12" customWidth="1"/>
    <col min="15" max="15" width="2.421875" style="12" customWidth="1"/>
    <col min="16" max="16" width="1.7109375" style="12" customWidth="1"/>
    <col min="17" max="17" width="9.28125" style="12" customWidth="1"/>
    <col min="18" max="18" width="2.421875" style="12" customWidth="1"/>
    <col min="19" max="19" width="1.7109375" style="12" customWidth="1"/>
    <col min="20" max="20" width="9.28125" style="12" customWidth="1"/>
    <col min="21" max="21" width="2.421875" style="12" customWidth="1"/>
    <col min="22" max="22" width="1.7109375" style="12" customWidth="1"/>
    <col min="23" max="23" width="9.28125" style="12" customWidth="1"/>
    <col min="24" max="24" width="2.421875" style="12" customWidth="1"/>
    <col min="25" max="25" width="1.7109375" style="12" customWidth="1"/>
    <col min="26" max="26" width="9.28125" style="12" customWidth="1"/>
    <col min="27" max="27" width="2.421875" style="12" customWidth="1"/>
    <col min="28" max="28" width="1.7109375" style="12" customWidth="1"/>
    <col min="29" max="29" width="9.28125" style="12" customWidth="1"/>
    <col min="30" max="30" width="2.421875" style="12" customWidth="1"/>
    <col min="31" max="31" width="1.7109375" style="12" customWidth="1"/>
    <col min="32" max="32" width="9.28125" style="12" customWidth="1"/>
    <col min="33" max="33" width="2.421875" style="12" customWidth="1"/>
    <col min="34" max="34" width="1.7109375" style="12" customWidth="1"/>
    <col min="35" max="35" width="9.28125" style="12" customWidth="1"/>
    <col min="36" max="36" width="2.421875" style="12" customWidth="1"/>
    <col min="37" max="37" width="1.7109375" style="12" customWidth="1"/>
    <col min="38" max="38" width="9.28125" style="12" customWidth="1"/>
    <col min="39" max="39" width="2.421875" style="12" customWidth="1"/>
    <col min="40" max="40" width="1.7109375" style="12" customWidth="1"/>
    <col min="41" max="41" width="9.28125" style="12" customWidth="1"/>
    <col min="42" max="42" width="2.421875" style="12" customWidth="1"/>
    <col min="43" max="43" width="1.7109375" style="12" customWidth="1"/>
    <col min="44" max="44" width="6.421875" style="12" customWidth="1"/>
    <col min="45" max="45" width="2.8515625" style="12" customWidth="1"/>
    <col min="46" max="46" width="2.421875" style="12" customWidth="1"/>
    <col min="47" max="47" width="1.7109375" style="12" customWidth="1"/>
    <col min="48" max="48" width="9.28125" style="12" customWidth="1"/>
  </cols>
  <sheetData>
    <row r="1" spans="2:48" ht="18.75" customHeight="1">
      <c r="B1" s="15" t="s">
        <v>153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1:48" ht="12.75" customHeight="1">
      <c r="A2" s="80"/>
      <c r="B2" s="80"/>
      <c r="AS2" s="80"/>
      <c r="AT2" s="80"/>
      <c r="AU2" s="80"/>
      <c r="AV2" s="80"/>
    </row>
    <row r="3" spans="1:48" ht="17.25" customHeight="1">
      <c r="A3" s="82" t="s">
        <v>343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0"/>
      <c r="AT3" s="80"/>
      <c r="AU3" s="80"/>
      <c r="AV3" s="80"/>
    </row>
    <row r="4" spans="1:48" ht="12.75" customHeight="1">
      <c r="A4" s="80"/>
      <c r="B4" s="80"/>
      <c r="AS4" s="80"/>
      <c r="AT4" s="80"/>
      <c r="AU4" s="80"/>
      <c r="AV4" s="80"/>
    </row>
    <row r="5" spans="1:48" ht="12.75" customHeight="1">
      <c r="A5" s="84" t="s">
        <v>155</v>
      </c>
      <c r="B5" s="80"/>
      <c r="C5" s="77"/>
      <c r="D5" s="88" t="s">
        <v>156</v>
      </c>
      <c r="E5" s="80"/>
      <c r="F5" s="77"/>
      <c r="G5" s="88" t="s">
        <v>157</v>
      </c>
      <c r="H5" s="80"/>
      <c r="I5" s="77"/>
      <c r="J5" s="88" t="s">
        <v>158</v>
      </c>
      <c r="K5" s="80"/>
      <c r="L5" s="77"/>
      <c r="M5" s="88" t="s">
        <v>159</v>
      </c>
      <c r="N5" s="80"/>
      <c r="O5" s="77"/>
      <c r="P5" s="88" t="s">
        <v>160</v>
      </c>
      <c r="Q5" s="80"/>
      <c r="R5" s="77"/>
      <c r="S5" s="88" t="s">
        <v>161</v>
      </c>
      <c r="T5" s="80"/>
      <c r="U5" s="77"/>
      <c r="V5" s="88" t="s">
        <v>162</v>
      </c>
      <c r="W5" s="80"/>
      <c r="X5" s="77"/>
      <c r="Y5" s="88" t="s">
        <v>163</v>
      </c>
      <c r="Z5" s="80"/>
      <c r="AA5" s="77"/>
      <c r="AB5" s="88" t="s">
        <v>164</v>
      </c>
      <c r="AC5" s="80"/>
      <c r="AD5" s="77"/>
      <c r="AE5" s="88" t="s">
        <v>165</v>
      </c>
      <c r="AF5" s="80"/>
      <c r="AG5" s="77"/>
      <c r="AH5" s="88" t="s">
        <v>166</v>
      </c>
      <c r="AI5" s="80"/>
      <c r="AJ5" s="77"/>
      <c r="AK5" s="88" t="s">
        <v>167</v>
      </c>
      <c r="AL5" s="80"/>
      <c r="AM5" s="77"/>
      <c r="AN5" s="88" t="s">
        <v>168</v>
      </c>
      <c r="AO5" s="80"/>
      <c r="AP5" s="77"/>
      <c r="AQ5" s="88" t="s">
        <v>169</v>
      </c>
      <c r="AR5" s="80"/>
      <c r="AS5" s="80"/>
      <c r="AT5" s="77"/>
      <c r="AU5" s="88" t="s">
        <v>170</v>
      </c>
      <c r="AV5" s="80"/>
    </row>
    <row r="6" spans="1:48" ht="12.75" customHeight="1">
      <c r="A6" s="79"/>
      <c r="B6" s="79"/>
      <c r="C6" s="78"/>
      <c r="D6" s="89" t="s">
        <v>171</v>
      </c>
      <c r="E6" s="79"/>
      <c r="F6" s="79"/>
      <c r="G6" s="89" t="s">
        <v>171</v>
      </c>
      <c r="H6" s="79"/>
      <c r="I6" s="79"/>
      <c r="J6" s="89" t="s">
        <v>171</v>
      </c>
      <c r="K6" s="79"/>
      <c r="L6" s="79"/>
      <c r="M6" s="89" t="s">
        <v>171</v>
      </c>
      <c r="N6" s="79"/>
      <c r="O6" s="79"/>
      <c r="P6" s="89" t="s">
        <v>171</v>
      </c>
      <c r="Q6" s="79"/>
      <c r="R6" s="79"/>
      <c r="S6" s="89" t="s">
        <v>171</v>
      </c>
      <c r="T6" s="79"/>
      <c r="U6" s="79"/>
      <c r="V6" s="89" t="s">
        <v>171</v>
      </c>
      <c r="W6" s="79"/>
      <c r="X6" s="79"/>
      <c r="Y6" s="89" t="s">
        <v>171</v>
      </c>
      <c r="Z6" s="79"/>
      <c r="AA6" s="79"/>
      <c r="AB6" s="89" t="s">
        <v>171</v>
      </c>
      <c r="AC6" s="79"/>
      <c r="AD6" s="79"/>
      <c r="AE6" s="89" t="s">
        <v>171</v>
      </c>
      <c r="AF6" s="79"/>
      <c r="AG6" s="79"/>
      <c r="AH6" s="89" t="s">
        <v>171</v>
      </c>
      <c r="AI6" s="79"/>
      <c r="AJ6" s="79"/>
      <c r="AK6" s="89" t="s">
        <v>171</v>
      </c>
      <c r="AL6" s="79"/>
      <c r="AM6" s="79"/>
      <c r="AN6" s="89" t="s">
        <v>171</v>
      </c>
      <c r="AO6" s="79"/>
      <c r="AP6" s="79"/>
      <c r="AQ6" s="89" t="s">
        <v>171</v>
      </c>
      <c r="AR6" s="79"/>
      <c r="AS6" s="79"/>
      <c r="AT6" s="79"/>
      <c r="AU6" s="89" t="s">
        <v>171</v>
      </c>
      <c r="AV6" s="79"/>
    </row>
    <row r="7" spans="1:48" ht="12.75" customHeight="1">
      <c r="A7" s="80"/>
      <c r="B7" s="80"/>
      <c r="C7" s="80"/>
      <c r="D7" s="80"/>
      <c r="E7" s="13" t="s">
        <v>172</v>
      </c>
      <c r="F7" s="80"/>
      <c r="G7" s="80"/>
      <c r="H7" s="13" t="s">
        <v>172</v>
      </c>
      <c r="I7" s="80"/>
      <c r="J7" s="80"/>
      <c r="K7" s="13" t="s">
        <v>172</v>
      </c>
      <c r="L7" s="80"/>
      <c r="M7" s="80"/>
      <c r="N7" s="13" t="s">
        <v>172</v>
      </c>
      <c r="O7" s="80"/>
      <c r="P7" s="80"/>
      <c r="Q7" s="13" t="s">
        <v>172</v>
      </c>
      <c r="R7" s="80"/>
      <c r="S7" s="80"/>
      <c r="T7" s="13" t="s">
        <v>172</v>
      </c>
      <c r="U7" s="80"/>
      <c r="V7" s="80"/>
      <c r="W7" s="13" t="s">
        <v>172</v>
      </c>
      <c r="X7" s="80"/>
      <c r="Y7" s="80"/>
      <c r="Z7" s="13" t="s">
        <v>172</v>
      </c>
      <c r="AA7" s="80"/>
      <c r="AB7" s="80"/>
      <c r="AC7" s="13" t="s">
        <v>172</v>
      </c>
      <c r="AD7" s="80"/>
      <c r="AE7" s="80"/>
      <c r="AF7" s="13" t="s">
        <v>172</v>
      </c>
      <c r="AG7" s="80"/>
      <c r="AH7" s="80"/>
      <c r="AI7" s="13" t="s">
        <v>172</v>
      </c>
      <c r="AJ7" s="80"/>
      <c r="AK7" s="80"/>
      <c r="AL7" s="13" t="s">
        <v>172</v>
      </c>
      <c r="AM7" s="80"/>
      <c r="AN7" s="80"/>
      <c r="AO7" s="13" t="s">
        <v>172</v>
      </c>
      <c r="AP7" s="80"/>
      <c r="AQ7" s="80"/>
      <c r="AR7" s="90" t="s">
        <v>172</v>
      </c>
      <c r="AS7" s="80"/>
      <c r="AT7" s="80"/>
      <c r="AU7" s="80"/>
      <c r="AV7" s="13" t="s">
        <v>172</v>
      </c>
    </row>
    <row r="8" spans="1:47" ht="12.75" customHeight="1">
      <c r="A8" s="80"/>
      <c r="B8" s="80"/>
      <c r="C8" s="80"/>
      <c r="D8" s="80"/>
      <c r="E8" s="13" t="s">
        <v>173</v>
      </c>
      <c r="F8" s="80"/>
      <c r="G8" s="80"/>
      <c r="H8" s="13" t="s">
        <v>173</v>
      </c>
      <c r="I8" s="80"/>
      <c r="J8" s="80"/>
      <c r="K8" s="13" t="s">
        <v>173</v>
      </c>
      <c r="L8" s="80"/>
      <c r="M8" s="80"/>
      <c r="N8" s="13" t="s">
        <v>173</v>
      </c>
      <c r="O8" s="80"/>
      <c r="P8" s="80"/>
      <c r="Q8" s="13" t="s">
        <v>173</v>
      </c>
      <c r="R8" s="80"/>
      <c r="S8" s="80"/>
      <c r="T8" s="13" t="s">
        <v>173</v>
      </c>
      <c r="U8" s="80"/>
      <c r="V8" s="80"/>
      <c r="W8" s="13" t="s">
        <v>173</v>
      </c>
      <c r="X8" s="80"/>
      <c r="Y8" s="80"/>
      <c r="Z8" s="13" t="s">
        <v>173</v>
      </c>
      <c r="AA8" s="80"/>
      <c r="AB8" s="80"/>
      <c r="AC8" s="13" t="s">
        <v>173</v>
      </c>
      <c r="AD8" s="80"/>
      <c r="AE8" s="80"/>
      <c r="AF8" s="13" t="s">
        <v>173</v>
      </c>
      <c r="AG8" s="80"/>
      <c r="AH8" s="80"/>
      <c r="AI8" s="13" t="s">
        <v>173</v>
      </c>
      <c r="AJ8" s="80"/>
      <c r="AK8" s="80"/>
      <c r="AM8" s="80"/>
      <c r="AN8" s="80"/>
      <c r="AP8" s="80"/>
      <c r="AQ8" s="80"/>
      <c r="AR8" s="80"/>
      <c r="AS8" s="80"/>
      <c r="AT8" s="80"/>
      <c r="AU8" s="80"/>
    </row>
    <row r="9" spans="1:48" ht="12.75" customHeight="1">
      <c r="A9" s="79"/>
      <c r="B9" s="79"/>
      <c r="C9" s="79"/>
      <c r="D9" s="79"/>
      <c r="E9" s="14" t="s">
        <v>176</v>
      </c>
      <c r="F9" s="79"/>
      <c r="G9" s="79"/>
      <c r="H9" s="14" t="s">
        <v>176</v>
      </c>
      <c r="I9" s="79"/>
      <c r="J9" s="79"/>
      <c r="K9" s="14" t="s">
        <v>176</v>
      </c>
      <c r="L9" s="79"/>
      <c r="M9" s="79"/>
      <c r="N9" s="14" t="s">
        <v>176</v>
      </c>
      <c r="O9" s="79"/>
      <c r="P9" s="79"/>
      <c r="Q9" s="14" t="s">
        <v>176</v>
      </c>
      <c r="R9" s="79"/>
      <c r="S9" s="79"/>
      <c r="T9" s="14" t="s">
        <v>176</v>
      </c>
      <c r="U9" s="79"/>
      <c r="V9" s="79"/>
      <c r="W9" s="14" t="s">
        <v>176</v>
      </c>
      <c r="X9" s="79"/>
      <c r="Y9" s="79"/>
      <c r="Z9" s="14" t="s">
        <v>176</v>
      </c>
      <c r="AA9" s="79"/>
      <c r="AB9" s="79"/>
      <c r="AC9" s="14" t="s">
        <v>176</v>
      </c>
      <c r="AD9" s="79"/>
      <c r="AE9" s="79"/>
      <c r="AF9" s="14" t="s">
        <v>176</v>
      </c>
      <c r="AG9" s="79"/>
      <c r="AH9" s="79"/>
      <c r="AI9" s="14" t="s">
        <v>176</v>
      </c>
      <c r="AJ9" s="79"/>
      <c r="AK9" s="79"/>
      <c r="AL9" s="14" t="s">
        <v>176</v>
      </c>
      <c r="AM9" s="79"/>
      <c r="AN9" s="79"/>
      <c r="AO9" s="14" t="s">
        <v>176</v>
      </c>
      <c r="AP9" s="79"/>
      <c r="AQ9" s="79"/>
      <c r="AR9" s="91" t="s">
        <v>176</v>
      </c>
      <c r="AS9" s="79"/>
      <c r="AT9" s="79"/>
      <c r="AU9" s="79"/>
      <c r="AV9" s="14" t="s">
        <v>176</v>
      </c>
    </row>
    <row r="10" spans="1:48" ht="12.75" customHeight="1">
      <c r="A10" s="86" t="s">
        <v>344</v>
      </c>
      <c r="B10" s="79"/>
      <c r="C10" s="92"/>
      <c r="D10" s="79"/>
      <c r="E10" s="79"/>
      <c r="F10" s="92"/>
      <c r="G10" s="79"/>
      <c r="H10" s="79"/>
      <c r="I10" s="92"/>
      <c r="J10" s="79"/>
      <c r="K10" s="79"/>
      <c r="L10" s="92"/>
      <c r="M10" s="79"/>
      <c r="N10" s="79"/>
      <c r="O10" s="92"/>
      <c r="P10" s="79"/>
      <c r="Q10" s="79"/>
      <c r="R10" s="92"/>
      <c r="S10" s="79"/>
      <c r="T10" s="79"/>
      <c r="U10" s="92"/>
      <c r="V10" s="79"/>
      <c r="W10" s="79"/>
      <c r="X10" s="92"/>
      <c r="Y10" s="79"/>
      <c r="Z10" s="79"/>
      <c r="AA10" s="92"/>
      <c r="AB10" s="79"/>
      <c r="AC10" s="79"/>
      <c r="AD10" s="92"/>
      <c r="AE10" s="79"/>
      <c r="AF10" s="79"/>
      <c r="AG10" s="92"/>
      <c r="AH10" s="79"/>
      <c r="AI10" s="79"/>
      <c r="AJ10" s="92"/>
      <c r="AK10" s="79"/>
      <c r="AL10" s="79"/>
      <c r="AM10" s="92"/>
      <c r="AN10" s="79"/>
      <c r="AO10" s="79"/>
      <c r="AP10" s="92"/>
      <c r="AQ10" s="79"/>
      <c r="AR10" s="79"/>
      <c r="AS10" s="79"/>
      <c r="AT10" s="92"/>
      <c r="AU10" s="79"/>
      <c r="AV10" s="79"/>
    </row>
    <row r="11" spans="1:48" ht="12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</row>
    <row r="12" spans="1:48" ht="12.75" customHeight="1">
      <c r="A12" s="87" t="s">
        <v>177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ht="12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ht="12.75" customHeight="1">
      <c r="A14" s="85" t="s">
        <v>345</v>
      </c>
      <c r="B14" s="79"/>
      <c r="C14" s="91" t="s">
        <v>179</v>
      </c>
      <c r="D14" s="79"/>
      <c r="E14" s="79"/>
      <c r="F14" s="91" t="s">
        <v>179</v>
      </c>
      <c r="G14" s="79"/>
      <c r="H14" s="79"/>
      <c r="I14" s="91" t="s">
        <v>179</v>
      </c>
      <c r="J14" s="79"/>
      <c r="K14" s="79"/>
      <c r="L14" s="91" t="s">
        <v>179</v>
      </c>
      <c r="M14" s="79"/>
      <c r="N14" s="79"/>
      <c r="O14" s="91" t="s">
        <v>179</v>
      </c>
      <c r="P14" s="79"/>
      <c r="Q14" s="79"/>
      <c r="R14" s="91" t="s">
        <v>179</v>
      </c>
      <c r="S14" s="79"/>
      <c r="T14" s="79"/>
      <c r="U14" s="93">
        <v>0.001</v>
      </c>
      <c r="V14" s="79"/>
      <c r="W14" s="79"/>
      <c r="X14" s="93">
        <v>0.09</v>
      </c>
      <c r="Y14" s="79"/>
      <c r="Z14" s="79"/>
      <c r="AA14" s="93">
        <v>1.35</v>
      </c>
      <c r="AB14" s="79"/>
      <c r="AC14" s="79"/>
      <c r="AD14" s="93">
        <v>0.29</v>
      </c>
      <c r="AE14" s="79"/>
      <c r="AF14" s="79"/>
      <c r="AG14" s="93">
        <v>1.72</v>
      </c>
      <c r="AH14" s="79"/>
      <c r="AI14" s="79"/>
      <c r="AJ14" s="91" t="s">
        <v>179</v>
      </c>
      <c r="AK14" s="79"/>
      <c r="AL14" s="79"/>
      <c r="AM14" s="93">
        <v>0.79</v>
      </c>
      <c r="AN14" s="79"/>
      <c r="AO14" s="79"/>
      <c r="AP14" s="93">
        <v>1.59</v>
      </c>
      <c r="AQ14" s="79"/>
      <c r="AR14" s="79"/>
      <c r="AS14" s="79"/>
      <c r="AT14" s="93">
        <v>0.26</v>
      </c>
      <c r="AU14" s="79"/>
      <c r="AV14" s="79"/>
    </row>
    <row r="15" spans="1:48" ht="12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</row>
    <row r="16" spans="1:48" ht="12.75" customHeight="1">
      <c r="A16" s="85" t="s">
        <v>346</v>
      </c>
      <c r="B16" s="79"/>
      <c r="C16" s="91" t="s">
        <v>179</v>
      </c>
      <c r="D16" s="79"/>
      <c r="E16" s="79"/>
      <c r="F16" s="91" t="s">
        <v>179</v>
      </c>
      <c r="G16" s="79"/>
      <c r="H16" s="79"/>
      <c r="I16" s="91" t="s">
        <v>179</v>
      </c>
      <c r="J16" s="79"/>
      <c r="K16" s="79"/>
      <c r="L16" s="93">
        <v>1052.17</v>
      </c>
      <c r="M16" s="79"/>
      <c r="N16" s="79"/>
      <c r="O16" s="93">
        <v>919.269</v>
      </c>
      <c r="P16" s="79"/>
      <c r="Q16" s="79"/>
      <c r="R16" s="93">
        <v>861.167</v>
      </c>
      <c r="S16" s="79"/>
      <c r="T16" s="79"/>
      <c r="U16" s="93">
        <v>725.901</v>
      </c>
      <c r="V16" s="79"/>
      <c r="W16" s="79"/>
      <c r="X16" s="93">
        <v>645.925</v>
      </c>
      <c r="Y16" s="79"/>
      <c r="Z16" s="79"/>
      <c r="AA16" s="93">
        <v>436.49</v>
      </c>
      <c r="AB16" s="79"/>
      <c r="AC16" s="79"/>
      <c r="AD16" s="93">
        <v>344.21</v>
      </c>
      <c r="AE16" s="79"/>
      <c r="AF16" s="79"/>
      <c r="AG16" s="93">
        <v>287.34</v>
      </c>
      <c r="AH16" s="79"/>
      <c r="AI16" s="79"/>
      <c r="AJ16" s="93">
        <v>118.13</v>
      </c>
      <c r="AK16" s="79"/>
      <c r="AL16" s="79"/>
      <c r="AM16" s="93">
        <v>104.65</v>
      </c>
      <c r="AN16" s="79"/>
      <c r="AO16" s="79"/>
      <c r="AP16" s="93">
        <v>84.71</v>
      </c>
      <c r="AQ16" s="79"/>
      <c r="AR16" s="79"/>
      <c r="AS16" s="79"/>
      <c r="AT16" s="93">
        <v>90.75</v>
      </c>
      <c r="AU16" s="79"/>
      <c r="AV16" s="79"/>
    </row>
    <row r="17" spans="1:48" ht="12.75" customHeight="1">
      <c r="A17" s="85" t="s">
        <v>347</v>
      </c>
      <c r="B17" s="79"/>
      <c r="C17" s="91" t="s">
        <v>179</v>
      </c>
      <c r="D17" s="79"/>
      <c r="E17" s="79"/>
      <c r="F17" s="91" t="s">
        <v>179</v>
      </c>
      <c r="G17" s="79"/>
      <c r="H17" s="79"/>
      <c r="I17" s="91" t="s">
        <v>179</v>
      </c>
      <c r="J17" s="79"/>
      <c r="K17" s="79"/>
      <c r="L17" s="93">
        <v>17.642</v>
      </c>
      <c r="M17" s="79"/>
      <c r="N17" s="79"/>
      <c r="O17" s="93">
        <v>14.009</v>
      </c>
      <c r="P17" s="79"/>
      <c r="Q17" s="79"/>
      <c r="R17" s="93">
        <v>18.864</v>
      </c>
      <c r="S17" s="79"/>
      <c r="T17" s="79"/>
      <c r="U17" s="93">
        <v>15.604</v>
      </c>
      <c r="V17" s="79"/>
      <c r="W17" s="79"/>
      <c r="X17" s="93">
        <v>13.174</v>
      </c>
      <c r="Y17" s="79"/>
      <c r="Z17" s="79"/>
      <c r="AA17" s="93">
        <v>6.56</v>
      </c>
      <c r="AB17" s="79"/>
      <c r="AC17" s="79"/>
      <c r="AD17" s="93">
        <v>3.87</v>
      </c>
      <c r="AE17" s="79"/>
      <c r="AF17" s="79"/>
      <c r="AG17" s="93">
        <v>1.74</v>
      </c>
      <c r="AH17" s="79"/>
      <c r="AI17" s="79"/>
      <c r="AJ17" s="93">
        <v>0.5</v>
      </c>
      <c r="AK17" s="79"/>
      <c r="AL17" s="79"/>
      <c r="AM17" s="93">
        <v>0.94</v>
      </c>
      <c r="AN17" s="79"/>
      <c r="AO17" s="79"/>
      <c r="AP17" s="93">
        <v>1.03</v>
      </c>
      <c r="AQ17" s="79"/>
      <c r="AR17" s="79"/>
      <c r="AS17" s="79"/>
      <c r="AT17" s="93">
        <v>0.27</v>
      </c>
      <c r="AU17" s="79"/>
      <c r="AV17" s="79"/>
    </row>
    <row r="18" spans="1:48" ht="12.75" customHeight="1">
      <c r="A18" s="85" t="s">
        <v>348</v>
      </c>
      <c r="B18" s="79"/>
      <c r="C18" s="91" t="s">
        <v>179</v>
      </c>
      <c r="D18" s="79"/>
      <c r="E18" s="79"/>
      <c r="F18" s="91" t="s">
        <v>179</v>
      </c>
      <c r="G18" s="79"/>
      <c r="H18" s="79"/>
      <c r="I18" s="91" t="s">
        <v>179</v>
      </c>
      <c r="J18" s="79"/>
      <c r="K18" s="79"/>
      <c r="L18" s="93">
        <v>69.299</v>
      </c>
      <c r="M18" s="79"/>
      <c r="N18" s="79"/>
      <c r="O18" s="93">
        <v>69.085</v>
      </c>
      <c r="P18" s="79"/>
      <c r="Q18" s="79"/>
      <c r="R18" s="93">
        <v>84.653</v>
      </c>
      <c r="S18" s="79"/>
      <c r="T18" s="79"/>
      <c r="U18" s="93">
        <v>60.225</v>
      </c>
      <c r="V18" s="79"/>
      <c r="W18" s="79"/>
      <c r="X18" s="93">
        <v>38.157</v>
      </c>
      <c r="Y18" s="79"/>
      <c r="Z18" s="79"/>
      <c r="AA18" s="93">
        <v>32.299</v>
      </c>
      <c r="AB18" s="79"/>
      <c r="AC18" s="79"/>
      <c r="AD18" s="93">
        <v>26.16</v>
      </c>
      <c r="AE18" s="79"/>
      <c r="AF18" s="79"/>
      <c r="AG18" s="93">
        <v>22.92</v>
      </c>
      <c r="AH18" s="79"/>
      <c r="AI18" s="79"/>
      <c r="AJ18" s="93">
        <v>22.05</v>
      </c>
      <c r="AK18" s="79"/>
      <c r="AL18" s="79"/>
      <c r="AM18" s="93">
        <v>21.98</v>
      </c>
      <c r="AN18" s="79"/>
      <c r="AO18" s="79"/>
      <c r="AP18" s="93">
        <v>14.69</v>
      </c>
      <c r="AQ18" s="79"/>
      <c r="AR18" s="79"/>
      <c r="AS18" s="79"/>
      <c r="AT18" s="93">
        <v>15.69</v>
      </c>
      <c r="AU18" s="79"/>
      <c r="AV18" s="79"/>
    </row>
    <row r="19" spans="1:48" ht="12.75" customHeight="1">
      <c r="A19" s="85" t="s">
        <v>349</v>
      </c>
      <c r="B19" s="79"/>
      <c r="C19" s="91" t="s">
        <v>179</v>
      </c>
      <c r="D19" s="79"/>
      <c r="E19" s="79"/>
      <c r="F19" s="91" t="s">
        <v>179</v>
      </c>
      <c r="G19" s="79"/>
      <c r="H19" s="79"/>
      <c r="I19" s="91" t="s">
        <v>179</v>
      </c>
      <c r="J19" s="79"/>
      <c r="K19" s="79"/>
      <c r="L19" s="91" t="s">
        <v>179</v>
      </c>
      <c r="M19" s="79"/>
      <c r="N19" s="79"/>
      <c r="O19" s="91" t="s">
        <v>179</v>
      </c>
      <c r="P19" s="79"/>
      <c r="Q19" s="79"/>
      <c r="R19" s="91" t="s">
        <v>179</v>
      </c>
      <c r="S19" s="79"/>
      <c r="T19" s="79"/>
      <c r="U19" s="91" t="s">
        <v>179</v>
      </c>
      <c r="V19" s="79"/>
      <c r="W19" s="79"/>
      <c r="X19" s="91" t="s">
        <v>179</v>
      </c>
      <c r="Y19" s="79"/>
      <c r="Z19" s="79"/>
      <c r="AA19" s="91" t="s">
        <v>179</v>
      </c>
      <c r="AB19" s="79"/>
      <c r="AC19" s="79"/>
      <c r="AD19" s="91" t="s">
        <v>179</v>
      </c>
      <c r="AE19" s="79"/>
      <c r="AF19" s="79"/>
      <c r="AG19" s="91" t="s">
        <v>179</v>
      </c>
      <c r="AH19" s="79"/>
      <c r="AI19" s="79"/>
      <c r="AJ19" s="91" t="s">
        <v>179</v>
      </c>
      <c r="AK19" s="79"/>
      <c r="AL19" s="79"/>
      <c r="AM19" s="91" t="s">
        <v>179</v>
      </c>
      <c r="AN19" s="79"/>
      <c r="AO19" s="79"/>
      <c r="AP19" s="91" t="s">
        <v>179</v>
      </c>
      <c r="AQ19" s="79"/>
      <c r="AR19" s="79"/>
      <c r="AS19" s="79"/>
      <c r="AT19" s="91" t="s">
        <v>179</v>
      </c>
      <c r="AU19" s="79"/>
      <c r="AV19" s="79"/>
    </row>
    <row r="20" spans="1:48" ht="12.75" customHeight="1">
      <c r="A20" s="85" t="s">
        <v>350</v>
      </c>
      <c r="B20" s="79"/>
      <c r="C20" s="91" t="s">
        <v>179</v>
      </c>
      <c r="D20" s="79"/>
      <c r="E20" s="79"/>
      <c r="F20" s="91" t="s">
        <v>179</v>
      </c>
      <c r="G20" s="79"/>
      <c r="H20" s="79"/>
      <c r="I20" s="91" t="s">
        <v>179</v>
      </c>
      <c r="J20" s="79"/>
      <c r="K20" s="79"/>
      <c r="L20" s="91" t="s">
        <v>179</v>
      </c>
      <c r="M20" s="79"/>
      <c r="N20" s="79"/>
      <c r="O20" s="91" t="s">
        <v>179</v>
      </c>
      <c r="P20" s="79"/>
      <c r="Q20" s="79"/>
      <c r="R20" s="91" t="s">
        <v>179</v>
      </c>
      <c r="S20" s="79"/>
      <c r="T20" s="79"/>
      <c r="U20" s="91" t="s">
        <v>179</v>
      </c>
      <c r="V20" s="79"/>
      <c r="W20" s="79"/>
      <c r="X20" s="91" t="s">
        <v>179</v>
      </c>
      <c r="Y20" s="79"/>
      <c r="Z20" s="79"/>
      <c r="AA20" s="91" t="s">
        <v>179</v>
      </c>
      <c r="AB20" s="79"/>
      <c r="AC20" s="79"/>
      <c r="AD20" s="91" t="s">
        <v>179</v>
      </c>
      <c r="AE20" s="79"/>
      <c r="AF20" s="79"/>
      <c r="AG20" s="91" t="s">
        <v>179</v>
      </c>
      <c r="AH20" s="79"/>
      <c r="AI20" s="79"/>
      <c r="AJ20" s="91" t="s">
        <v>179</v>
      </c>
      <c r="AK20" s="79"/>
      <c r="AL20" s="79"/>
      <c r="AM20" s="91" t="s">
        <v>179</v>
      </c>
      <c r="AN20" s="79"/>
      <c r="AO20" s="79"/>
      <c r="AP20" s="91" t="s">
        <v>179</v>
      </c>
      <c r="AQ20" s="79"/>
      <c r="AR20" s="79"/>
      <c r="AS20" s="79"/>
      <c r="AT20" s="91" t="s">
        <v>179</v>
      </c>
      <c r="AU20" s="79"/>
      <c r="AV20" s="79"/>
    </row>
    <row r="21" spans="1:48" ht="12.75" customHeight="1">
      <c r="A21" s="85" t="s">
        <v>351</v>
      </c>
      <c r="B21" s="79"/>
      <c r="C21" s="91" t="s">
        <v>179</v>
      </c>
      <c r="D21" s="79"/>
      <c r="E21" s="79"/>
      <c r="F21" s="91" t="s">
        <v>179</v>
      </c>
      <c r="G21" s="79"/>
      <c r="H21" s="79"/>
      <c r="I21" s="91" t="s">
        <v>179</v>
      </c>
      <c r="J21" s="79"/>
      <c r="K21" s="79"/>
      <c r="L21" s="91" t="s">
        <v>179</v>
      </c>
      <c r="M21" s="79"/>
      <c r="N21" s="79"/>
      <c r="O21" s="91" t="s">
        <v>179</v>
      </c>
      <c r="P21" s="79"/>
      <c r="Q21" s="79"/>
      <c r="R21" s="91" t="s">
        <v>179</v>
      </c>
      <c r="S21" s="79"/>
      <c r="T21" s="79"/>
      <c r="U21" s="91" t="s">
        <v>179</v>
      </c>
      <c r="V21" s="79"/>
      <c r="W21" s="79"/>
      <c r="X21" s="91" t="s">
        <v>179</v>
      </c>
      <c r="Y21" s="79"/>
      <c r="Z21" s="79"/>
      <c r="AA21" s="91" t="s">
        <v>179</v>
      </c>
      <c r="AB21" s="79"/>
      <c r="AC21" s="79"/>
      <c r="AD21" s="91" t="s">
        <v>179</v>
      </c>
      <c r="AE21" s="79"/>
      <c r="AF21" s="79"/>
      <c r="AG21" s="91" t="s">
        <v>179</v>
      </c>
      <c r="AH21" s="79"/>
      <c r="AI21" s="79"/>
      <c r="AJ21" s="91" t="s">
        <v>179</v>
      </c>
      <c r="AK21" s="79"/>
      <c r="AL21" s="79"/>
      <c r="AM21" s="91" t="s">
        <v>179</v>
      </c>
      <c r="AN21" s="79"/>
      <c r="AO21" s="79"/>
      <c r="AP21" s="91" t="s">
        <v>179</v>
      </c>
      <c r="AQ21" s="79"/>
      <c r="AR21" s="79"/>
      <c r="AS21" s="79"/>
      <c r="AT21" s="91" t="s">
        <v>179</v>
      </c>
      <c r="AU21" s="79"/>
      <c r="AV21" s="79"/>
    </row>
    <row r="22" spans="1:48" ht="12.75" customHeight="1">
      <c r="A22" s="85" t="s">
        <v>352</v>
      </c>
      <c r="B22" s="79"/>
      <c r="C22" s="91" t="s">
        <v>179</v>
      </c>
      <c r="D22" s="79"/>
      <c r="E22" s="79"/>
      <c r="F22" s="91" t="s">
        <v>179</v>
      </c>
      <c r="G22" s="79"/>
      <c r="H22" s="79"/>
      <c r="I22" s="91" t="s">
        <v>179</v>
      </c>
      <c r="J22" s="79"/>
      <c r="K22" s="79"/>
      <c r="L22" s="91" t="s">
        <v>179</v>
      </c>
      <c r="M22" s="79"/>
      <c r="N22" s="79"/>
      <c r="O22" s="91" t="s">
        <v>179</v>
      </c>
      <c r="P22" s="79"/>
      <c r="Q22" s="79"/>
      <c r="R22" s="91" t="s">
        <v>179</v>
      </c>
      <c r="S22" s="79"/>
      <c r="T22" s="79"/>
      <c r="U22" s="91" t="s">
        <v>179</v>
      </c>
      <c r="V22" s="79"/>
      <c r="W22" s="79"/>
      <c r="X22" s="91" t="s">
        <v>179</v>
      </c>
      <c r="Y22" s="79"/>
      <c r="Z22" s="79"/>
      <c r="AA22" s="91" t="s">
        <v>179</v>
      </c>
      <c r="AB22" s="79"/>
      <c r="AC22" s="79"/>
      <c r="AD22" s="91" t="s">
        <v>179</v>
      </c>
      <c r="AE22" s="79"/>
      <c r="AF22" s="79"/>
      <c r="AG22" s="91" t="s">
        <v>179</v>
      </c>
      <c r="AH22" s="79"/>
      <c r="AI22" s="79"/>
      <c r="AJ22" s="91" t="s">
        <v>179</v>
      </c>
      <c r="AK22" s="79"/>
      <c r="AL22" s="79"/>
      <c r="AM22" s="91" t="s">
        <v>179</v>
      </c>
      <c r="AN22" s="79"/>
      <c r="AO22" s="79"/>
      <c r="AP22" s="91" t="s">
        <v>179</v>
      </c>
      <c r="AQ22" s="79"/>
      <c r="AR22" s="79"/>
      <c r="AS22" s="79"/>
      <c r="AT22" s="91" t="s">
        <v>179</v>
      </c>
      <c r="AU22" s="79"/>
      <c r="AV22" s="79"/>
    </row>
    <row r="23" spans="1:48" ht="12.75" customHeight="1">
      <c r="A23" s="85" t="s">
        <v>353</v>
      </c>
      <c r="B23" s="79"/>
      <c r="C23" s="91" t="s">
        <v>179</v>
      </c>
      <c r="D23" s="79"/>
      <c r="E23" s="79"/>
      <c r="F23" s="91" t="s">
        <v>179</v>
      </c>
      <c r="G23" s="79"/>
      <c r="H23" s="79"/>
      <c r="I23" s="91" t="s">
        <v>179</v>
      </c>
      <c r="J23" s="79"/>
      <c r="K23" s="79"/>
      <c r="L23" s="91" t="s">
        <v>179</v>
      </c>
      <c r="M23" s="79"/>
      <c r="N23" s="79"/>
      <c r="O23" s="91" t="s">
        <v>179</v>
      </c>
      <c r="P23" s="79"/>
      <c r="Q23" s="79"/>
      <c r="R23" s="91" t="s">
        <v>179</v>
      </c>
      <c r="S23" s="79"/>
      <c r="T23" s="79"/>
      <c r="U23" s="91" t="s">
        <v>179</v>
      </c>
      <c r="V23" s="79"/>
      <c r="W23" s="79"/>
      <c r="X23" s="91" t="s">
        <v>179</v>
      </c>
      <c r="Y23" s="79"/>
      <c r="Z23" s="79"/>
      <c r="AA23" s="91" t="s">
        <v>179</v>
      </c>
      <c r="AB23" s="79"/>
      <c r="AC23" s="79"/>
      <c r="AD23" s="91" t="s">
        <v>179</v>
      </c>
      <c r="AE23" s="79"/>
      <c r="AF23" s="79"/>
      <c r="AG23" s="91" t="s">
        <v>179</v>
      </c>
      <c r="AH23" s="79"/>
      <c r="AI23" s="79"/>
      <c r="AJ23" s="91" t="s">
        <v>179</v>
      </c>
      <c r="AK23" s="79"/>
      <c r="AL23" s="79"/>
      <c r="AM23" s="91" t="s">
        <v>179</v>
      </c>
      <c r="AN23" s="79"/>
      <c r="AO23" s="79"/>
      <c r="AP23" s="91" t="s">
        <v>179</v>
      </c>
      <c r="AQ23" s="79"/>
      <c r="AR23" s="79"/>
      <c r="AS23" s="79"/>
      <c r="AT23" s="91" t="s">
        <v>179</v>
      </c>
      <c r="AU23" s="79"/>
      <c r="AV23" s="79"/>
    </row>
    <row r="24" spans="1:48" ht="12.75" customHeight="1">
      <c r="A24" s="85" t="s">
        <v>354</v>
      </c>
      <c r="B24" s="79"/>
      <c r="C24" s="91" t="s">
        <v>179</v>
      </c>
      <c r="D24" s="79"/>
      <c r="E24" s="79"/>
      <c r="F24" s="91" t="s">
        <v>179</v>
      </c>
      <c r="G24" s="79"/>
      <c r="H24" s="79"/>
      <c r="I24" s="91" t="s">
        <v>179</v>
      </c>
      <c r="J24" s="79"/>
      <c r="K24" s="79"/>
      <c r="L24" s="91" t="s">
        <v>179</v>
      </c>
      <c r="M24" s="79"/>
      <c r="N24" s="79"/>
      <c r="O24" s="91" t="s">
        <v>179</v>
      </c>
      <c r="P24" s="79"/>
      <c r="Q24" s="79"/>
      <c r="R24" s="91" t="s">
        <v>179</v>
      </c>
      <c r="S24" s="79"/>
      <c r="T24" s="79"/>
      <c r="U24" s="91" t="s">
        <v>179</v>
      </c>
      <c r="V24" s="79"/>
      <c r="W24" s="79"/>
      <c r="X24" s="91" t="s">
        <v>179</v>
      </c>
      <c r="Y24" s="79"/>
      <c r="Z24" s="79"/>
      <c r="AA24" s="91" t="s">
        <v>179</v>
      </c>
      <c r="AB24" s="79"/>
      <c r="AC24" s="79"/>
      <c r="AD24" s="91" t="s">
        <v>179</v>
      </c>
      <c r="AE24" s="79"/>
      <c r="AF24" s="79"/>
      <c r="AG24" s="91" t="s">
        <v>179</v>
      </c>
      <c r="AH24" s="79"/>
      <c r="AI24" s="79"/>
      <c r="AJ24" s="91" t="s">
        <v>179</v>
      </c>
      <c r="AK24" s="79"/>
      <c r="AL24" s="79"/>
      <c r="AM24" s="91" t="s">
        <v>179</v>
      </c>
      <c r="AN24" s="79"/>
      <c r="AO24" s="79"/>
      <c r="AP24" s="91" t="s">
        <v>179</v>
      </c>
      <c r="AQ24" s="79"/>
      <c r="AR24" s="79"/>
      <c r="AS24" s="79"/>
      <c r="AT24" s="91" t="s">
        <v>179</v>
      </c>
      <c r="AU24" s="79"/>
      <c r="AV24" s="79"/>
    </row>
    <row r="25" spans="1:48" ht="12.75" customHeight="1">
      <c r="A25" s="85" t="s">
        <v>355</v>
      </c>
      <c r="B25" s="79"/>
      <c r="C25" s="91" t="s">
        <v>179</v>
      </c>
      <c r="D25" s="79"/>
      <c r="E25" s="79"/>
      <c r="F25" s="91" t="s">
        <v>179</v>
      </c>
      <c r="G25" s="79"/>
      <c r="H25" s="79"/>
      <c r="I25" s="91" t="s">
        <v>179</v>
      </c>
      <c r="J25" s="79"/>
      <c r="K25" s="79"/>
      <c r="L25" s="91" t="s">
        <v>179</v>
      </c>
      <c r="M25" s="79"/>
      <c r="N25" s="79"/>
      <c r="O25" s="91" t="s">
        <v>179</v>
      </c>
      <c r="P25" s="79"/>
      <c r="Q25" s="79"/>
      <c r="R25" s="91" t="s">
        <v>179</v>
      </c>
      <c r="S25" s="79"/>
      <c r="T25" s="79"/>
      <c r="U25" s="91" t="s">
        <v>179</v>
      </c>
      <c r="V25" s="79"/>
      <c r="W25" s="79"/>
      <c r="X25" s="91" t="s">
        <v>179</v>
      </c>
      <c r="Y25" s="79"/>
      <c r="Z25" s="79"/>
      <c r="AA25" s="91" t="s">
        <v>179</v>
      </c>
      <c r="AB25" s="79"/>
      <c r="AC25" s="79"/>
      <c r="AD25" s="91" t="s">
        <v>179</v>
      </c>
      <c r="AE25" s="79"/>
      <c r="AF25" s="79"/>
      <c r="AG25" s="91" t="s">
        <v>179</v>
      </c>
      <c r="AH25" s="79"/>
      <c r="AI25" s="79"/>
      <c r="AJ25" s="91" t="s">
        <v>179</v>
      </c>
      <c r="AK25" s="79"/>
      <c r="AL25" s="79"/>
      <c r="AM25" s="91" t="s">
        <v>179</v>
      </c>
      <c r="AN25" s="79"/>
      <c r="AO25" s="79"/>
      <c r="AP25" s="91" t="s">
        <v>179</v>
      </c>
      <c r="AQ25" s="79"/>
      <c r="AR25" s="79"/>
      <c r="AS25" s="79"/>
      <c r="AT25" s="91" t="s">
        <v>179</v>
      </c>
      <c r="AU25" s="79"/>
      <c r="AV25" s="79"/>
    </row>
    <row r="26" spans="1:48" ht="12.75" customHeight="1">
      <c r="A26" s="85" t="s">
        <v>356</v>
      </c>
      <c r="B26" s="79"/>
      <c r="C26" s="91" t="s">
        <v>179</v>
      </c>
      <c r="D26" s="79"/>
      <c r="E26" s="79"/>
      <c r="F26" s="91" t="s">
        <v>179</v>
      </c>
      <c r="G26" s="79"/>
      <c r="H26" s="79"/>
      <c r="I26" s="91" t="s">
        <v>179</v>
      </c>
      <c r="J26" s="79"/>
      <c r="K26" s="79"/>
      <c r="L26" s="91" t="s">
        <v>179</v>
      </c>
      <c r="M26" s="79"/>
      <c r="N26" s="79"/>
      <c r="O26" s="91" t="s">
        <v>179</v>
      </c>
      <c r="P26" s="79"/>
      <c r="Q26" s="79"/>
      <c r="R26" s="91" t="s">
        <v>179</v>
      </c>
      <c r="S26" s="79"/>
      <c r="T26" s="79"/>
      <c r="U26" s="91" t="s">
        <v>179</v>
      </c>
      <c r="V26" s="79"/>
      <c r="W26" s="79"/>
      <c r="X26" s="91" t="s">
        <v>179</v>
      </c>
      <c r="Y26" s="79"/>
      <c r="Z26" s="79"/>
      <c r="AA26" s="91" t="s">
        <v>179</v>
      </c>
      <c r="AB26" s="79"/>
      <c r="AC26" s="79"/>
      <c r="AD26" s="91" t="s">
        <v>179</v>
      </c>
      <c r="AE26" s="79"/>
      <c r="AF26" s="79"/>
      <c r="AG26" s="91" t="s">
        <v>179</v>
      </c>
      <c r="AH26" s="79"/>
      <c r="AI26" s="79"/>
      <c r="AJ26" s="91" t="s">
        <v>179</v>
      </c>
      <c r="AK26" s="79"/>
      <c r="AL26" s="79"/>
      <c r="AM26" s="91" t="s">
        <v>179</v>
      </c>
      <c r="AN26" s="79"/>
      <c r="AO26" s="79"/>
      <c r="AP26" s="91" t="s">
        <v>179</v>
      </c>
      <c r="AQ26" s="79"/>
      <c r="AR26" s="79"/>
      <c r="AS26" s="79"/>
      <c r="AT26" s="91" t="s">
        <v>179</v>
      </c>
      <c r="AU26" s="79"/>
      <c r="AV26" s="79"/>
    </row>
    <row r="27" spans="1:48" ht="12.75" customHeight="1">
      <c r="A27" s="85" t="s">
        <v>357</v>
      </c>
      <c r="B27" s="79"/>
      <c r="C27" s="91" t="s">
        <v>179</v>
      </c>
      <c r="D27" s="79"/>
      <c r="E27" s="79"/>
      <c r="F27" s="91" t="s">
        <v>179</v>
      </c>
      <c r="G27" s="79"/>
      <c r="H27" s="79"/>
      <c r="I27" s="91" t="s">
        <v>179</v>
      </c>
      <c r="J27" s="79"/>
      <c r="K27" s="79"/>
      <c r="L27" s="91" t="s">
        <v>179</v>
      </c>
      <c r="M27" s="79"/>
      <c r="N27" s="79"/>
      <c r="O27" s="91" t="s">
        <v>179</v>
      </c>
      <c r="P27" s="79"/>
      <c r="Q27" s="79"/>
      <c r="R27" s="91" t="s">
        <v>179</v>
      </c>
      <c r="S27" s="79"/>
      <c r="T27" s="79"/>
      <c r="U27" s="91" t="s">
        <v>179</v>
      </c>
      <c r="V27" s="79"/>
      <c r="W27" s="79"/>
      <c r="X27" s="91" t="s">
        <v>179</v>
      </c>
      <c r="Y27" s="79"/>
      <c r="Z27" s="79"/>
      <c r="AA27" s="91" t="s">
        <v>179</v>
      </c>
      <c r="AB27" s="79"/>
      <c r="AC27" s="79"/>
      <c r="AD27" s="91" t="s">
        <v>179</v>
      </c>
      <c r="AE27" s="79"/>
      <c r="AF27" s="79"/>
      <c r="AG27" s="91" t="s">
        <v>179</v>
      </c>
      <c r="AH27" s="79"/>
      <c r="AI27" s="79"/>
      <c r="AJ27" s="91" t="s">
        <v>179</v>
      </c>
      <c r="AK27" s="79"/>
      <c r="AL27" s="79"/>
      <c r="AM27" s="91" t="s">
        <v>179</v>
      </c>
      <c r="AN27" s="79"/>
      <c r="AO27" s="79"/>
      <c r="AP27" s="91" t="s">
        <v>179</v>
      </c>
      <c r="AQ27" s="79"/>
      <c r="AR27" s="79"/>
      <c r="AS27" s="79"/>
      <c r="AT27" s="91" t="s">
        <v>179</v>
      </c>
      <c r="AU27" s="79"/>
      <c r="AV27" s="79"/>
    </row>
    <row r="28" spans="1:48" ht="12.75" customHeight="1">
      <c r="A28" s="85" t="s">
        <v>358</v>
      </c>
      <c r="B28" s="79"/>
      <c r="C28" s="93">
        <v>1647.736</v>
      </c>
      <c r="D28" s="79"/>
      <c r="E28" s="79"/>
      <c r="F28" s="93">
        <v>1007.092</v>
      </c>
      <c r="G28" s="79"/>
      <c r="H28" s="79"/>
      <c r="I28" s="93">
        <v>816.955</v>
      </c>
      <c r="J28" s="79"/>
      <c r="K28" s="79"/>
      <c r="L28" s="93">
        <v>853.224</v>
      </c>
      <c r="M28" s="79"/>
      <c r="N28" s="79"/>
      <c r="O28" s="93">
        <v>760.904</v>
      </c>
      <c r="P28" s="79"/>
      <c r="Q28" s="79"/>
      <c r="R28" s="93">
        <v>623.78</v>
      </c>
      <c r="S28" s="79"/>
      <c r="T28" s="79"/>
      <c r="U28" s="93">
        <v>612.178</v>
      </c>
      <c r="V28" s="79"/>
      <c r="W28" s="79"/>
      <c r="X28" s="93">
        <v>537.298</v>
      </c>
      <c r="Y28" s="79"/>
      <c r="Z28" s="79"/>
      <c r="AA28" s="93">
        <v>344.41</v>
      </c>
      <c r="AB28" s="79"/>
      <c r="AC28" s="79"/>
      <c r="AD28" s="93">
        <v>288.92</v>
      </c>
      <c r="AE28" s="79"/>
      <c r="AF28" s="79"/>
      <c r="AG28" s="93">
        <v>232.81</v>
      </c>
      <c r="AH28" s="79"/>
      <c r="AI28" s="79"/>
      <c r="AJ28" s="93">
        <v>63.04</v>
      </c>
      <c r="AK28" s="79"/>
      <c r="AL28" s="79"/>
      <c r="AM28" s="93">
        <v>58.22</v>
      </c>
      <c r="AN28" s="79"/>
      <c r="AO28" s="79"/>
      <c r="AP28" s="93">
        <v>50.36</v>
      </c>
      <c r="AQ28" s="79"/>
      <c r="AR28" s="79"/>
      <c r="AS28" s="79"/>
      <c r="AT28" s="93">
        <v>52.72</v>
      </c>
      <c r="AU28" s="79"/>
      <c r="AV28" s="79"/>
    </row>
    <row r="29" spans="1:48" ht="12.75" customHeight="1">
      <c r="A29" s="85" t="s">
        <v>359</v>
      </c>
      <c r="B29" s="79"/>
      <c r="C29" s="91" t="s">
        <v>179</v>
      </c>
      <c r="D29" s="79"/>
      <c r="E29" s="79"/>
      <c r="F29" s="91" t="s">
        <v>179</v>
      </c>
      <c r="G29" s="79"/>
      <c r="H29" s="79"/>
      <c r="I29" s="91" t="s">
        <v>179</v>
      </c>
      <c r="J29" s="79"/>
      <c r="K29" s="79"/>
      <c r="L29" s="91" t="s">
        <v>179</v>
      </c>
      <c r="M29" s="79"/>
      <c r="N29" s="79"/>
      <c r="O29" s="91" t="s">
        <v>179</v>
      </c>
      <c r="P29" s="79"/>
      <c r="Q29" s="79"/>
      <c r="R29" s="91" t="s">
        <v>179</v>
      </c>
      <c r="S29" s="79"/>
      <c r="T29" s="79"/>
      <c r="U29" s="91" t="s">
        <v>179</v>
      </c>
      <c r="V29" s="79"/>
      <c r="W29" s="79"/>
      <c r="X29" s="91" t="s">
        <v>179</v>
      </c>
      <c r="Y29" s="79"/>
      <c r="Z29" s="79"/>
      <c r="AA29" s="91" t="s">
        <v>179</v>
      </c>
      <c r="AB29" s="79"/>
      <c r="AC29" s="79"/>
      <c r="AD29" s="91" t="s">
        <v>179</v>
      </c>
      <c r="AE29" s="79"/>
      <c r="AF29" s="79"/>
      <c r="AG29" s="91" t="s">
        <v>179</v>
      </c>
      <c r="AH29" s="79"/>
      <c r="AI29" s="79"/>
      <c r="AJ29" s="91" t="s">
        <v>179</v>
      </c>
      <c r="AK29" s="79"/>
      <c r="AL29" s="79"/>
      <c r="AM29" s="91" t="s">
        <v>179</v>
      </c>
      <c r="AN29" s="79"/>
      <c r="AO29" s="79"/>
      <c r="AP29" s="91" t="s">
        <v>179</v>
      </c>
      <c r="AQ29" s="79"/>
      <c r="AR29" s="79"/>
      <c r="AS29" s="79"/>
      <c r="AT29" s="91" t="s">
        <v>179</v>
      </c>
      <c r="AU29" s="79"/>
      <c r="AV29" s="79"/>
    </row>
    <row r="30" spans="1:48" ht="12.75" customHeight="1">
      <c r="A30" s="85" t="s">
        <v>360</v>
      </c>
      <c r="B30" s="79"/>
      <c r="C30" s="91" t="s">
        <v>179</v>
      </c>
      <c r="D30" s="79"/>
      <c r="E30" s="79"/>
      <c r="F30" s="91" t="s">
        <v>179</v>
      </c>
      <c r="G30" s="79"/>
      <c r="H30" s="79"/>
      <c r="I30" s="91" t="s">
        <v>179</v>
      </c>
      <c r="J30" s="79"/>
      <c r="K30" s="79"/>
      <c r="L30" s="91" t="s">
        <v>179</v>
      </c>
      <c r="M30" s="79"/>
      <c r="N30" s="79"/>
      <c r="O30" s="91" t="s">
        <v>179</v>
      </c>
      <c r="P30" s="79"/>
      <c r="Q30" s="79"/>
      <c r="R30" s="91" t="s">
        <v>179</v>
      </c>
      <c r="S30" s="79"/>
      <c r="T30" s="79"/>
      <c r="U30" s="91" t="s">
        <v>179</v>
      </c>
      <c r="V30" s="79"/>
      <c r="W30" s="79"/>
      <c r="X30" s="91" t="s">
        <v>179</v>
      </c>
      <c r="Y30" s="79"/>
      <c r="Z30" s="79"/>
      <c r="AA30" s="91" t="s">
        <v>179</v>
      </c>
      <c r="AB30" s="79"/>
      <c r="AC30" s="79"/>
      <c r="AD30" s="91" t="s">
        <v>179</v>
      </c>
      <c r="AE30" s="79"/>
      <c r="AF30" s="79"/>
      <c r="AG30" s="91" t="s">
        <v>179</v>
      </c>
      <c r="AH30" s="79"/>
      <c r="AI30" s="79"/>
      <c r="AJ30" s="91" t="s">
        <v>179</v>
      </c>
      <c r="AK30" s="79"/>
      <c r="AL30" s="79"/>
      <c r="AM30" s="91" t="s">
        <v>179</v>
      </c>
      <c r="AN30" s="79"/>
      <c r="AO30" s="79"/>
      <c r="AP30" s="91" t="s">
        <v>179</v>
      </c>
      <c r="AQ30" s="79"/>
      <c r="AR30" s="79"/>
      <c r="AS30" s="79"/>
      <c r="AT30" s="91" t="s">
        <v>179</v>
      </c>
      <c r="AU30" s="79"/>
      <c r="AV30" s="79"/>
    </row>
    <row r="31" spans="1:48" ht="12.75" customHeight="1">
      <c r="A31" s="85" t="s">
        <v>361</v>
      </c>
      <c r="B31" s="79"/>
      <c r="C31" s="91" t="s">
        <v>179</v>
      </c>
      <c r="D31" s="79"/>
      <c r="E31" s="79"/>
      <c r="F31" s="91" t="s">
        <v>179</v>
      </c>
      <c r="G31" s="79"/>
      <c r="H31" s="79"/>
      <c r="I31" s="91" t="s">
        <v>179</v>
      </c>
      <c r="J31" s="79"/>
      <c r="K31" s="79"/>
      <c r="L31" s="91" t="s">
        <v>179</v>
      </c>
      <c r="M31" s="79"/>
      <c r="N31" s="79"/>
      <c r="O31" s="91" t="s">
        <v>179</v>
      </c>
      <c r="P31" s="79"/>
      <c r="Q31" s="79"/>
      <c r="R31" s="91" t="s">
        <v>179</v>
      </c>
      <c r="S31" s="79"/>
      <c r="T31" s="79"/>
      <c r="U31" s="91" t="s">
        <v>179</v>
      </c>
      <c r="V31" s="79"/>
      <c r="W31" s="79"/>
      <c r="X31" s="91" t="s">
        <v>179</v>
      </c>
      <c r="Y31" s="79"/>
      <c r="Z31" s="79"/>
      <c r="AA31" s="91" t="s">
        <v>179</v>
      </c>
      <c r="AB31" s="79"/>
      <c r="AC31" s="79"/>
      <c r="AD31" s="91" t="s">
        <v>179</v>
      </c>
      <c r="AE31" s="79"/>
      <c r="AF31" s="79"/>
      <c r="AG31" s="91" t="s">
        <v>179</v>
      </c>
      <c r="AH31" s="79"/>
      <c r="AI31" s="79"/>
      <c r="AJ31" s="91" t="s">
        <v>179</v>
      </c>
      <c r="AK31" s="79"/>
      <c r="AL31" s="79"/>
      <c r="AM31" s="91" t="s">
        <v>179</v>
      </c>
      <c r="AN31" s="79"/>
      <c r="AO31" s="79"/>
      <c r="AP31" s="91" t="s">
        <v>179</v>
      </c>
      <c r="AQ31" s="79"/>
      <c r="AR31" s="79"/>
      <c r="AS31" s="79"/>
      <c r="AT31" s="91" t="s">
        <v>179</v>
      </c>
      <c r="AU31" s="79"/>
      <c r="AV31" s="79"/>
    </row>
    <row r="32" spans="1:48" ht="12.75" customHeight="1">
      <c r="A32" s="85" t="s">
        <v>362</v>
      </c>
      <c r="B32" s="79"/>
      <c r="C32" s="91" t="s">
        <v>179</v>
      </c>
      <c r="D32" s="79"/>
      <c r="E32" s="79"/>
      <c r="F32" s="91" t="s">
        <v>179</v>
      </c>
      <c r="G32" s="79"/>
      <c r="H32" s="79"/>
      <c r="I32" s="91" t="s">
        <v>179</v>
      </c>
      <c r="J32" s="79"/>
      <c r="K32" s="79"/>
      <c r="L32" s="91" t="s">
        <v>179</v>
      </c>
      <c r="M32" s="79"/>
      <c r="N32" s="79"/>
      <c r="O32" s="91" t="s">
        <v>179</v>
      </c>
      <c r="P32" s="79"/>
      <c r="Q32" s="79"/>
      <c r="R32" s="91" t="s">
        <v>179</v>
      </c>
      <c r="S32" s="79"/>
      <c r="T32" s="79"/>
      <c r="U32" s="91" t="s">
        <v>179</v>
      </c>
      <c r="V32" s="79"/>
      <c r="W32" s="79"/>
      <c r="X32" s="91" t="s">
        <v>179</v>
      </c>
      <c r="Y32" s="79"/>
      <c r="Z32" s="79"/>
      <c r="AA32" s="91" t="s">
        <v>179</v>
      </c>
      <c r="AB32" s="79"/>
      <c r="AC32" s="79"/>
      <c r="AD32" s="91" t="s">
        <v>179</v>
      </c>
      <c r="AE32" s="79"/>
      <c r="AF32" s="79"/>
      <c r="AG32" s="91" t="s">
        <v>179</v>
      </c>
      <c r="AH32" s="79"/>
      <c r="AI32" s="79"/>
      <c r="AJ32" s="91" t="s">
        <v>179</v>
      </c>
      <c r="AK32" s="79"/>
      <c r="AL32" s="79"/>
      <c r="AM32" s="91" t="s">
        <v>179</v>
      </c>
      <c r="AN32" s="79"/>
      <c r="AO32" s="79"/>
      <c r="AP32" s="91" t="s">
        <v>179</v>
      </c>
      <c r="AQ32" s="79"/>
      <c r="AR32" s="79"/>
      <c r="AS32" s="79"/>
      <c r="AT32" s="91" t="s">
        <v>179</v>
      </c>
      <c r="AU32" s="79"/>
      <c r="AV32" s="79"/>
    </row>
    <row r="33" spans="1:48" ht="12.75" customHeight="1">
      <c r="A33" s="85" t="s">
        <v>363</v>
      </c>
      <c r="B33" s="79"/>
      <c r="C33" s="91" t="s">
        <v>179</v>
      </c>
      <c r="D33" s="79"/>
      <c r="E33" s="79"/>
      <c r="F33" s="91" t="s">
        <v>179</v>
      </c>
      <c r="G33" s="79"/>
      <c r="H33" s="79"/>
      <c r="I33" s="91" t="s">
        <v>179</v>
      </c>
      <c r="J33" s="79"/>
      <c r="K33" s="79"/>
      <c r="L33" s="91" t="s">
        <v>179</v>
      </c>
      <c r="M33" s="79"/>
      <c r="N33" s="79"/>
      <c r="O33" s="91" t="s">
        <v>179</v>
      </c>
      <c r="P33" s="79"/>
      <c r="Q33" s="79"/>
      <c r="R33" s="91" t="s">
        <v>179</v>
      </c>
      <c r="S33" s="79"/>
      <c r="T33" s="79"/>
      <c r="U33" s="91" t="s">
        <v>179</v>
      </c>
      <c r="V33" s="79"/>
      <c r="W33" s="79"/>
      <c r="X33" s="91" t="s">
        <v>179</v>
      </c>
      <c r="Y33" s="79"/>
      <c r="Z33" s="79"/>
      <c r="AA33" s="91" t="s">
        <v>179</v>
      </c>
      <c r="AB33" s="79"/>
      <c r="AC33" s="79"/>
      <c r="AD33" s="91" t="s">
        <v>179</v>
      </c>
      <c r="AE33" s="79"/>
      <c r="AF33" s="79"/>
      <c r="AG33" s="91" t="s">
        <v>179</v>
      </c>
      <c r="AH33" s="79"/>
      <c r="AI33" s="79"/>
      <c r="AJ33" s="91" t="s">
        <v>179</v>
      </c>
      <c r="AK33" s="79"/>
      <c r="AL33" s="79"/>
      <c r="AM33" s="91" t="s">
        <v>179</v>
      </c>
      <c r="AN33" s="79"/>
      <c r="AO33" s="79"/>
      <c r="AP33" s="91" t="s">
        <v>179</v>
      </c>
      <c r="AQ33" s="79"/>
      <c r="AR33" s="79"/>
      <c r="AS33" s="79"/>
      <c r="AT33" s="91" t="s">
        <v>179</v>
      </c>
      <c r="AU33" s="79"/>
      <c r="AV33" s="79"/>
    </row>
    <row r="34" spans="1:48" ht="12.75" customHeight="1">
      <c r="A34" s="85" t="s">
        <v>364</v>
      </c>
      <c r="B34" s="79"/>
      <c r="C34" s="91" t="s">
        <v>179</v>
      </c>
      <c r="D34" s="79"/>
      <c r="E34" s="79"/>
      <c r="F34" s="91" t="s">
        <v>179</v>
      </c>
      <c r="G34" s="79"/>
      <c r="H34" s="79"/>
      <c r="I34" s="91" t="s">
        <v>179</v>
      </c>
      <c r="J34" s="79"/>
      <c r="K34" s="79"/>
      <c r="L34" s="91" t="s">
        <v>179</v>
      </c>
      <c r="M34" s="79"/>
      <c r="N34" s="79"/>
      <c r="O34" s="91" t="s">
        <v>179</v>
      </c>
      <c r="P34" s="79"/>
      <c r="Q34" s="79"/>
      <c r="R34" s="91" t="s">
        <v>179</v>
      </c>
      <c r="S34" s="79"/>
      <c r="T34" s="79"/>
      <c r="U34" s="91" t="s">
        <v>179</v>
      </c>
      <c r="V34" s="79"/>
      <c r="W34" s="79"/>
      <c r="X34" s="91" t="s">
        <v>179</v>
      </c>
      <c r="Y34" s="79"/>
      <c r="Z34" s="79"/>
      <c r="AA34" s="91" t="s">
        <v>179</v>
      </c>
      <c r="AB34" s="79"/>
      <c r="AC34" s="79"/>
      <c r="AD34" s="91" t="s">
        <v>179</v>
      </c>
      <c r="AE34" s="79"/>
      <c r="AF34" s="79"/>
      <c r="AG34" s="91" t="s">
        <v>179</v>
      </c>
      <c r="AH34" s="79"/>
      <c r="AI34" s="79"/>
      <c r="AJ34" s="91" t="s">
        <v>179</v>
      </c>
      <c r="AK34" s="79"/>
      <c r="AL34" s="79"/>
      <c r="AM34" s="91" t="s">
        <v>179</v>
      </c>
      <c r="AN34" s="79"/>
      <c r="AO34" s="79"/>
      <c r="AP34" s="91" t="s">
        <v>179</v>
      </c>
      <c r="AQ34" s="79"/>
      <c r="AR34" s="79"/>
      <c r="AS34" s="79"/>
      <c r="AT34" s="91" t="s">
        <v>179</v>
      </c>
      <c r="AU34" s="79"/>
      <c r="AV34" s="79"/>
    </row>
    <row r="35" spans="1:48" ht="12.75" customHeight="1">
      <c r="A35" s="85" t="s">
        <v>365</v>
      </c>
      <c r="B35" s="79"/>
      <c r="C35" s="91" t="s">
        <v>179</v>
      </c>
      <c r="D35" s="79"/>
      <c r="E35" s="79"/>
      <c r="F35" s="91" t="s">
        <v>179</v>
      </c>
      <c r="G35" s="79"/>
      <c r="H35" s="79"/>
      <c r="I35" s="91" t="s">
        <v>179</v>
      </c>
      <c r="J35" s="79"/>
      <c r="K35" s="79"/>
      <c r="L35" s="91" t="s">
        <v>179</v>
      </c>
      <c r="M35" s="79"/>
      <c r="N35" s="79"/>
      <c r="O35" s="91" t="s">
        <v>179</v>
      </c>
      <c r="P35" s="79"/>
      <c r="Q35" s="79"/>
      <c r="R35" s="91" t="s">
        <v>179</v>
      </c>
      <c r="S35" s="79"/>
      <c r="T35" s="79"/>
      <c r="U35" s="91" t="s">
        <v>179</v>
      </c>
      <c r="V35" s="79"/>
      <c r="W35" s="79"/>
      <c r="X35" s="91" t="s">
        <v>179</v>
      </c>
      <c r="Y35" s="79"/>
      <c r="Z35" s="79"/>
      <c r="AA35" s="91" t="s">
        <v>179</v>
      </c>
      <c r="AB35" s="79"/>
      <c r="AC35" s="79"/>
      <c r="AD35" s="91" t="s">
        <v>179</v>
      </c>
      <c r="AE35" s="79"/>
      <c r="AF35" s="79"/>
      <c r="AG35" s="91" t="s">
        <v>179</v>
      </c>
      <c r="AH35" s="79"/>
      <c r="AI35" s="79"/>
      <c r="AJ35" s="91" t="s">
        <v>179</v>
      </c>
      <c r="AK35" s="79"/>
      <c r="AL35" s="79"/>
      <c r="AM35" s="91" t="s">
        <v>179</v>
      </c>
      <c r="AN35" s="79"/>
      <c r="AO35" s="79"/>
      <c r="AP35" s="91" t="s">
        <v>179</v>
      </c>
      <c r="AQ35" s="79"/>
      <c r="AR35" s="79"/>
      <c r="AS35" s="79"/>
      <c r="AT35" s="91" t="s">
        <v>179</v>
      </c>
      <c r="AU35" s="79"/>
      <c r="AV35" s="79"/>
    </row>
    <row r="36" spans="1:48" ht="12.75" customHeight="1">
      <c r="A36" s="85" t="s">
        <v>366</v>
      </c>
      <c r="B36" s="79"/>
      <c r="C36" s="91" t="s">
        <v>179</v>
      </c>
      <c r="D36" s="79"/>
      <c r="E36" s="79"/>
      <c r="F36" s="91" t="s">
        <v>179</v>
      </c>
      <c r="G36" s="79"/>
      <c r="H36" s="79"/>
      <c r="I36" s="91" t="s">
        <v>179</v>
      </c>
      <c r="J36" s="79"/>
      <c r="K36" s="79"/>
      <c r="L36" s="93">
        <v>112.005</v>
      </c>
      <c r="M36" s="79"/>
      <c r="N36" s="79"/>
      <c r="O36" s="93">
        <v>75.271</v>
      </c>
      <c r="P36" s="79"/>
      <c r="Q36" s="79"/>
      <c r="R36" s="93">
        <v>133.87</v>
      </c>
      <c r="S36" s="79"/>
      <c r="T36" s="79"/>
      <c r="U36" s="93">
        <v>37.894</v>
      </c>
      <c r="V36" s="79"/>
      <c r="W36" s="79"/>
      <c r="X36" s="93">
        <v>57.296</v>
      </c>
      <c r="Y36" s="79"/>
      <c r="Z36" s="79"/>
      <c r="AA36" s="93">
        <v>53.21</v>
      </c>
      <c r="AB36" s="79"/>
      <c r="AC36" s="79"/>
      <c r="AD36" s="93">
        <v>25.25</v>
      </c>
      <c r="AE36" s="79"/>
      <c r="AF36" s="79"/>
      <c r="AG36" s="93">
        <v>29.88</v>
      </c>
      <c r="AH36" s="79"/>
      <c r="AI36" s="79"/>
      <c r="AJ36" s="93">
        <v>32.54</v>
      </c>
      <c r="AK36" s="79"/>
      <c r="AL36" s="79"/>
      <c r="AM36" s="93">
        <v>23.52</v>
      </c>
      <c r="AN36" s="79"/>
      <c r="AO36" s="79"/>
      <c r="AP36" s="93">
        <v>18.63</v>
      </c>
      <c r="AQ36" s="79"/>
      <c r="AR36" s="79"/>
      <c r="AS36" s="79"/>
      <c r="AT36" s="93">
        <v>22.07</v>
      </c>
      <c r="AU36" s="79"/>
      <c r="AV36" s="79"/>
    </row>
    <row r="37" spans="1:48" ht="12.75" customHeight="1">
      <c r="A37" s="85" t="s">
        <v>367</v>
      </c>
      <c r="B37" s="79"/>
      <c r="C37" s="91" t="s">
        <v>179</v>
      </c>
      <c r="D37" s="79"/>
      <c r="E37" s="79"/>
      <c r="F37" s="91" t="s">
        <v>179</v>
      </c>
      <c r="G37" s="79"/>
      <c r="H37" s="79"/>
      <c r="I37" s="91" t="s">
        <v>179</v>
      </c>
      <c r="J37" s="79"/>
      <c r="K37" s="79"/>
      <c r="L37" s="91" t="s">
        <v>179</v>
      </c>
      <c r="M37" s="79"/>
      <c r="N37" s="79"/>
      <c r="O37" s="91" t="s">
        <v>179</v>
      </c>
      <c r="P37" s="79"/>
      <c r="Q37" s="79"/>
      <c r="R37" s="91" t="s">
        <v>179</v>
      </c>
      <c r="S37" s="79"/>
      <c r="T37" s="79"/>
      <c r="U37" s="91" t="s">
        <v>179</v>
      </c>
      <c r="V37" s="79"/>
      <c r="W37" s="79"/>
      <c r="X37" s="91" t="s">
        <v>179</v>
      </c>
      <c r="Y37" s="79"/>
      <c r="Z37" s="79"/>
      <c r="AA37" s="91" t="s">
        <v>179</v>
      </c>
      <c r="AB37" s="79"/>
      <c r="AC37" s="79"/>
      <c r="AD37" s="91" t="s">
        <v>179</v>
      </c>
      <c r="AE37" s="79"/>
      <c r="AF37" s="79"/>
      <c r="AG37" s="91" t="s">
        <v>179</v>
      </c>
      <c r="AH37" s="79"/>
      <c r="AI37" s="79"/>
      <c r="AJ37" s="91" t="s">
        <v>179</v>
      </c>
      <c r="AK37" s="79"/>
      <c r="AL37" s="79"/>
      <c r="AM37" s="91" t="s">
        <v>179</v>
      </c>
      <c r="AN37" s="79"/>
      <c r="AO37" s="79"/>
      <c r="AP37" s="91" t="s">
        <v>179</v>
      </c>
      <c r="AQ37" s="79"/>
      <c r="AR37" s="79"/>
      <c r="AS37" s="79"/>
      <c r="AT37" s="91" t="s">
        <v>179</v>
      </c>
      <c r="AU37" s="79"/>
      <c r="AV37" s="79"/>
    </row>
    <row r="38" spans="1:48" ht="12.75" customHeight="1">
      <c r="A38" s="85" t="s">
        <v>368</v>
      </c>
      <c r="B38" s="79"/>
      <c r="C38" s="91" t="s">
        <v>179</v>
      </c>
      <c r="D38" s="79"/>
      <c r="E38" s="79"/>
      <c r="F38" s="91" t="s">
        <v>179</v>
      </c>
      <c r="G38" s="79"/>
      <c r="H38" s="79"/>
      <c r="I38" s="91" t="s">
        <v>179</v>
      </c>
      <c r="J38" s="79"/>
      <c r="K38" s="79"/>
      <c r="L38" s="91" t="s">
        <v>179</v>
      </c>
      <c r="M38" s="79"/>
      <c r="N38" s="79"/>
      <c r="O38" s="91" t="s">
        <v>179</v>
      </c>
      <c r="P38" s="79"/>
      <c r="Q38" s="79"/>
      <c r="R38" s="91" t="s">
        <v>179</v>
      </c>
      <c r="S38" s="79"/>
      <c r="T38" s="79"/>
      <c r="U38" s="91" t="s">
        <v>179</v>
      </c>
      <c r="V38" s="79"/>
      <c r="W38" s="79"/>
      <c r="X38" s="91" t="s">
        <v>179</v>
      </c>
      <c r="Y38" s="79"/>
      <c r="Z38" s="79"/>
      <c r="AA38" s="91" t="s">
        <v>179</v>
      </c>
      <c r="AB38" s="79"/>
      <c r="AC38" s="79"/>
      <c r="AD38" s="91" t="s">
        <v>179</v>
      </c>
      <c r="AE38" s="79"/>
      <c r="AF38" s="79"/>
      <c r="AG38" s="91" t="s">
        <v>179</v>
      </c>
      <c r="AH38" s="79"/>
      <c r="AI38" s="79"/>
      <c r="AJ38" s="91" t="s">
        <v>179</v>
      </c>
      <c r="AK38" s="79"/>
      <c r="AL38" s="79"/>
      <c r="AM38" s="91" t="s">
        <v>179</v>
      </c>
      <c r="AN38" s="79"/>
      <c r="AO38" s="79"/>
      <c r="AP38" s="91" t="s">
        <v>179</v>
      </c>
      <c r="AQ38" s="79"/>
      <c r="AR38" s="79"/>
      <c r="AS38" s="79"/>
      <c r="AT38" s="91" t="s">
        <v>179</v>
      </c>
      <c r="AU38" s="79"/>
      <c r="AV38" s="79"/>
    </row>
    <row r="39" spans="1:48" ht="12.75" customHeight="1">
      <c r="A39" s="85" t="s">
        <v>369</v>
      </c>
      <c r="B39" s="79"/>
      <c r="C39" s="91" t="s">
        <v>179</v>
      </c>
      <c r="D39" s="79"/>
      <c r="E39" s="79"/>
      <c r="F39" s="91" t="s">
        <v>179</v>
      </c>
      <c r="G39" s="79"/>
      <c r="H39" s="79"/>
      <c r="I39" s="91" t="s">
        <v>179</v>
      </c>
      <c r="J39" s="79"/>
      <c r="K39" s="79"/>
      <c r="L39" s="91" t="s">
        <v>179</v>
      </c>
      <c r="M39" s="79"/>
      <c r="N39" s="79"/>
      <c r="O39" s="91" t="s">
        <v>179</v>
      </c>
      <c r="P39" s="79"/>
      <c r="Q39" s="79"/>
      <c r="R39" s="91" t="s">
        <v>179</v>
      </c>
      <c r="S39" s="79"/>
      <c r="T39" s="79"/>
      <c r="U39" s="91" t="s">
        <v>179</v>
      </c>
      <c r="V39" s="79"/>
      <c r="W39" s="79"/>
      <c r="X39" s="91" t="s">
        <v>179</v>
      </c>
      <c r="Y39" s="79"/>
      <c r="Z39" s="79"/>
      <c r="AA39" s="91" t="s">
        <v>179</v>
      </c>
      <c r="AB39" s="79"/>
      <c r="AC39" s="79"/>
      <c r="AD39" s="91" t="s">
        <v>179</v>
      </c>
      <c r="AE39" s="79"/>
      <c r="AF39" s="79"/>
      <c r="AG39" s="91" t="s">
        <v>179</v>
      </c>
      <c r="AH39" s="79"/>
      <c r="AI39" s="79"/>
      <c r="AJ39" s="91" t="s">
        <v>179</v>
      </c>
      <c r="AK39" s="79"/>
      <c r="AL39" s="79"/>
      <c r="AM39" s="91" t="s">
        <v>179</v>
      </c>
      <c r="AN39" s="79"/>
      <c r="AO39" s="79"/>
      <c r="AP39" s="91" t="s">
        <v>179</v>
      </c>
      <c r="AQ39" s="79"/>
      <c r="AR39" s="79"/>
      <c r="AS39" s="79"/>
      <c r="AT39" s="91" t="s">
        <v>179</v>
      </c>
      <c r="AU39" s="79"/>
      <c r="AV39" s="79"/>
    </row>
    <row r="40" spans="1:48" ht="12.75" customHeight="1">
      <c r="A40" s="85" t="s">
        <v>370</v>
      </c>
      <c r="B40" s="79"/>
      <c r="C40" s="91" t="s">
        <v>179</v>
      </c>
      <c r="D40" s="79"/>
      <c r="E40" s="79"/>
      <c r="F40" s="91" t="s">
        <v>179</v>
      </c>
      <c r="G40" s="79"/>
      <c r="H40" s="79"/>
      <c r="I40" s="91" t="s">
        <v>179</v>
      </c>
      <c r="J40" s="79"/>
      <c r="K40" s="79"/>
      <c r="L40" s="91" t="s">
        <v>179</v>
      </c>
      <c r="M40" s="79"/>
      <c r="N40" s="79"/>
      <c r="O40" s="91" t="s">
        <v>179</v>
      </c>
      <c r="P40" s="79"/>
      <c r="Q40" s="79"/>
      <c r="R40" s="91" t="s">
        <v>179</v>
      </c>
      <c r="S40" s="79"/>
      <c r="T40" s="79"/>
      <c r="U40" s="91" t="s">
        <v>179</v>
      </c>
      <c r="V40" s="79"/>
      <c r="W40" s="79"/>
      <c r="X40" s="91" t="s">
        <v>179</v>
      </c>
      <c r="Y40" s="79"/>
      <c r="Z40" s="79"/>
      <c r="AA40" s="91" t="s">
        <v>179</v>
      </c>
      <c r="AB40" s="79"/>
      <c r="AC40" s="79"/>
      <c r="AD40" s="91" t="s">
        <v>179</v>
      </c>
      <c r="AE40" s="79"/>
      <c r="AF40" s="79"/>
      <c r="AG40" s="91" t="s">
        <v>179</v>
      </c>
      <c r="AH40" s="79"/>
      <c r="AI40" s="79"/>
      <c r="AJ40" s="91" t="s">
        <v>179</v>
      </c>
      <c r="AK40" s="79"/>
      <c r="AL40" s="79"/>
      <c r="AM40" s="91" t="s">
        <v>179</v>
      </c>
      <c r="AN40" s="79"/>
      <c r="AO40" s="79"/>
      <c r="AP40" s="91" t="s">
        <v>179</v>
      </c>
      <c r="AQ40" s="79"/>
      <c r="AR40" s="79"/>
      <c r="AS40" s="79"/>
      <c r="AT40" s="91" t="s">
        <v>179</v>
      </c>
      <c r="AU40" s="79"/>
      <c r="AV40" s="79"/>
    </row>
    <row r="41" spans="1:48" ht="12.75" customHeight="1">
      <c r="A41" s="85" t="s">
        <v>371</v>
      </c>
      <c r="B41" s="79"/>
      <c r="C41" s="91" t="s">
        <v>179</v>
      </c>
      <c r="D41" s="79"/>
      <c r="E41" s="79"/>
      <c r="F41" s="91" t="s">
        <v>179</v>
      </c>
      <c r="G41" s="79"/>
      <c r="H41" s="79"/>
      <c r="I41" s="91" t="s">
        <v>179</v>
      </c>
      <c r="J41" s="79"/>
      <c r="K41" s="79"/>
      <c r="L41" s="91" t="s">
        <v>179</v>
      </c>
      <c r="M41" s="79"/>
      <c r="N41" s="79"/>
      <c r="O41" s="91" t="s">
        <v>179</v>
      </c>
      <c r="P41" s="79"/>
      <c r="Q41" s="79"/>
      <c r="R41" s="91" t="s">
        <v>179</v>
      </c>
      <c r="S41" s="79"/>
      <c r="T41" s="79"/>
      <c r="U41" s="91" t="s">
        <v>179</v>
      </c>
      <c r="V41" s="79"/>
      <c r="W41" s="79"/>
      <c r="X41" s="91" t="s">
        <v>179</v>
      </c>
      <c r="Y41" s="79"/>
      <c r="Z41" s="79"/>
      <c r="AA41" s="91" t="s">
        <v>179</v>
      </c>
      <c r="AB41" s="79"/>
      <c r="AC41" s="79"/>
      <c r="AD41" s="91" t="s">
        <v>179</v>
      </c>
      <c r="AE41" s="79"/>
      <c r="AF41" s="79"/>
      <c r="AG41" s="91" t="s">
        <v>179</v>
      </c>
      <c r="AH41" s="79"/>
      <c r="AI41" s="79"/>
      <c r="AJ41" s="91" t="s">
        <v>179</v>
      </c>
      <c r="AK41" s="79"/>
      <c r="AL41" s="79"/>
      <c r="AM41" s="91" t="s">
        <v>179</v>
      </c>
      <c r="AN41" s="79"/>
      <c r="AO41" s="79"/>
      <c r="AP41" s="91" t="s">
        <v>179</v>
      </c>
      <c r="AQ41" s="79"/>
      <c r="AR41" s="79"/>
      <c r="AS41" s="79"/>
      <c r="AT41" s="91" t="s">
        <v>179</v>
      </c>
      <c r="AU41" s="79"/>
      <c r="AV41" s="79"/>
    </row>
    <row r="42" spans="1:48" ht="12.75" customHeight="1">
      <c r="A42" s="85" t="s">
        <v>372</v>
      </c>
      <c r="B42" s="79"/>
      <c r="C42" s="91" t="s">
        <v>179</v>
      </c>
      <c r="D42" s="79"/>
      <c r="E42" s="79"/>
      <c r="F42" s="91" t="s">
        <v>179</v>
      </c>
      <c r="G42" s="79"/>
      <c r="H42" s="79"/>
      <c r="I42" s="91" t="s">
        <v>179</v>
      </c>
      <c r="J42" s="79"/>
      <c r="K42" s="79"/>
      <c r="L42" s="91" t="s">
        <v>179</v>
      </c>
      <c r="M42" s="79"/>
      <c r="N42" s="79"/>
      <c r="O42" s="91" t="s">
        <v>179</v>
      </c>
      <c r="P42" s="79"/>
      <c r="Q42" s="79"/>
      <c r="R42" s="91" t="s">
        <v>179</v>
      </c>
      <c r="S42" s="79"/>
      <c r="T42" s="79"/>
      <c r="U42" s="91" t="s">
        <v>179</v>
      </c>
      <c r="V42" s="79"/>
      <c r="W42" s="79"/>
      <c r="X42" s="91" t="s">
        <v>179</v>
      </c>
      <c r="Y42" s="79"/>
      <c r="Z42" s="79"/>
      <c r="AA42" s="91" t="s">
        <v>179</v>
      </c>
      <c r="AB42" s="79"/>
      <c r="AC42" s="79"/>
      <c r="AD42" s="91" t="s">
        <v>179</v>
      </c>
      <c r="AE42" s="79"/>
      <c r="AF42" s="79"/>
      <c r="AG42" s="91" t="s">
        <v>179</v>
      </c>
      <c r="AH42" s="79"/>
      <c r="AI42" s="79"/>
      <c r="AJ42" s="91" t="s">
        <v>179</v>
      </c>
      <c r="AK42" s="79"/>
      <c r="AL42" s="79"/>
      <c r="AM42" s="91" t="s">
        <v>179</v>
      </c>
      <c r="AN42" s="79"/>
      <c r="AO42" s="79"/>
      <c r="AP42" s="91" t="s">
        <v>179</v>
      </c>
      <c r="AQ42" s="79"/>
      <c r="AR42" s="79"/>
      <c r="AS42" s="79"/>
      <c r="AT42" s="91" t="s">
        <v>179</v>
      </c>
      <c r="AU42" s="79"/>
      <c r="AV42" s="79"/>
    </row>
    <row r="43" spans="1:48" ht="12.75" customHeight="1">
      <c r="A43" s="85" t="s">
        <v>373</v>
      </c>
      <c r="B43" s="79"/>
      <c r="C43" s="91" t="s">
        <v>179</v>
      </c>
      <c r="D43" s="79"/>
      <c r="E43" s="79"/>
      <c r="F43" s="91" t="s">
        <v>179</v>
      </c>
      <c r="G43" s="79"/>
      <c r="H43" s="79"/>
      <c r="I43" s="91" t="s">
        <v>179</v>
      </c>
      <c r="J43" s="79"/>
      <c r="K43" s="79"/>
      <c r="L43" s="91" t="s">
        <v>179</v>
      </c>
      <c r="M43" s="79"/>
      <c r="N43" s="79"/>
      <c r="O43" s="91" t="s">
        <v>179</v>
      </c>
      <c r="P43" s="79"/>
      <c r="Q43" s="79"/>
      <c r="R43" s="91" t="s">
        <v>179</v>
      </c>
      <c r="S43" s="79"/>
      <c r="T43" s="79"/>
      <c r="U43" s="91" t="s">
        <v>179</v>
      </c>
      <c r="V43" s="79"/>
      <c r="W43" s="79"/>
      <c r="X43" s="91" t="s">
        <v>179</v>
      </c>
      <c r="Y43" s="79"/>
      <c r="Z43" s="79"/>
      <c r="AA43" s="91" t="s">
        <v>179</v>
      </c>
      <c r="AB43" s="79"/>
      <c r="AC43" s="79"/>
      <c r="AD43" s="91" t="s">
        <v>179</v>
      </c>
      <c r="AE43" s="79"/>
      <c r="AF43" s="79"/>
      <c r="AG43" s="91" t="s">
        <v>179</v>
      </c>
      <c r="AH43" s="79"/>
      <c r="AI43" s="79"/>
      <c r="AJ43" s="91" t="s">
        <v>179</v>
      </c>
      <c r="AK43" s="79"/>
      <c r="AL43" s="79"/>
      <c r="AM43" s="91" t="s">
        <v>179</v>
      </c>
      <c r="AN43" s="79"/>
      <c r="AO43" s="79"/>
      <c r="AP43" s="91" t="s">
        <v>179</v>
      </c>
      <c r="AQ43" s="79"/>
      <c r="AR43" s="79"/>
      <c r="AS43" s="79"/>
      <c r="AT43" s="91" t="s">
        <v>179</v>
      </c>
      <c r="AU43" s="79"/>
      <c r="AV43" s="79"/>
    </row>
    <row r="44" spans="1:48" ht="12.75" customHeight="1">
      <c r="A44" s="85" t="s">
        <v>356</v>
      </c>
      <c r="B44" s="79"/>
      <c r="C44" s="91" t="s">
        <v>179</v>
      </c>
      <c r="D44" s="79"/>
      <c r="E44" s="79"/>
      <c r="F44" s="91" t="s">
        <v>179</v>
      </c>
      <c r="G44" s="79"/>
      <c r="H44" s="79"/>
      <c r="I44" s="91" t="s">
        <v>179</v>
      </c>
      <c r="J44" s="79"/>
      <c r="K44" s="79"/>
      <c r="L44" s="91" t="s">
        <v>179</v>
      </c>
      <c r="M44" s="79"/>
      <c r="N44" s="79"/>
      <c r="O44" s="91" t="s">
        <v>179</v>
      </c>
      <c r="P44" s="79"/>
      <c r="Q44" s="79"/>
      <c r="R44" s="91" t="s">
        <v>179</v>
      </c>
      <c r="S44" s="79"/>
      <c r="T44" s="79"/>
      <c r="U44" s="91" t="s">
        <v>179</v>
      </c>
      <c r="V44" s="79"/>
      <c r="W44" s="79"/>
      <c r="X44" s="91" t="s">
        <v>179</v>
      </c>
      <c r="Y44" s="79"/>
      <c r="Z44" s="79"/>
      <c r="AA44" s="91" t="s">
        <v>179</v>
      </c>
      <c r="AB44" s="79"/>
      <c r="AC44" s="79"/>
      <c r="AD44" s="91" t="s">
        <v>179</v>
      </c>
      <c r="AE44" s="79"/>
      <c r="AF44" s="79"/>
      <c r="AG44" s="91" t="s">
        <v>179</v>
      </c>
      <c r="AH44" s="79"/>
      <c r="AI44" s="79"/>
      <c r="AJ44" s="91" t="s">
        <v>179</v>
      </c>
      <c r="AK44" s="79"/>
      <c r="AL44" s="79"/>
      <c r="AM44" s="91" t="s">
        <v>179</v>
      </c>
      <c r="AN44" s="79"/>
      <c r="AO44" s="79"/>
      <c r="AP44" s="91" t="s">
        <v>179</v>
      </c>
      <c r="AQ44" s="79"/>
      <c r="AR44" s="79"/>
      <c r="AS44" s="79"/>
      <c r="AT44" s="91" t="s">
        <v>179</v>
      </c>
      <c r="AU44" s="79"/>
      <c r="AV44" s="79"/>
    </row>
    <row r="45" spans="1:48" ht="12.75" customHeight="1">
      <c r="A45" s="85" t="s">
        <v>374</v>
      </c>
      <c r="B45" s="79"/>
      <c r="C45" s="91" t="s">
        <v>179</v>
      </c>
      <c r="D45" s="79"/>
      <c r="E45" s="79"/>
      <c r="F45" s="91" t="s">
        <v>179</v>
      </c>
      <c r="G45" s="79"/>
      <c r="H45" s="79"/>
      <c r="I45" s="91" t="s">
        <v>179</v>
      </c>
      <c r="J45" s="79"/>
      <c r="K45" s="79"/>
      <c r="L45" s="91" t="s">
        <v>179</v>
      </c>
      <c r="M45" s="79"/>
      <c r="N45" s="79"/>
      <c r="O45" s="91" t="s">
        <v>179</v>
      </c>
      <c r="P45" s="79"/>
      <c r="Q45" s="79"/>
      <c r="R45" s="91" t="s">
        <v>179</v>
      </c>
      <c r="S45" s="79"/>
      <c r="T45" s="79"/>
      <c r="U45" s="91" t="s">
        <v>179</v>
      </c>
      <c r="V45" s="79"/>
      <c r="W45" s="79"/>
      <c r="X45" s="91" t="s">
        <v>179</v>
      </c>
      <c r="Y45" s="79"/>
      <c r="Z45" s="79"/>
      <c r="AA45" s="91" t="s">
        <v>179</v>
      </c>
      <c r="AB45" s="79"/>
      <c r="AC45" s="79"/>
      <c r="AD45" s="91" t="s">
        <v>179</v>
      </c>
      <c r="AE45" s="79"/>
      <c r="AF45" s="79"/>
      <c r="AG45" s="91" t="s">
        <v>179</v>
      </c>
      <c r="AH45" s="79"/>
      <c r="AI45" s="79"/>
      <c r="AJ45" s="91" t="s">
        <v>179</v>
      </c>
      <c r="AK45" s="79"/>
      <c r="AL45" s="79"/>
      <c r="AM45" s="91" t="s">
        <v>179</v>
      </c>
      <c r="AN45" s="79"/>
      <c r="AO45" s="79"/>
      <c r="AP45" s="91" t="s">
        <v>179</v>
      </c>
      <c r="AQ45" s="79"/>
      <c r="AR45" s="79"/>
      <c r="AS45" s="79"/>
      <c r="AT45" s="91" t="s">
        <v>179</v>
      </c>
      <c r="AU45" s="79"/>
      <c r="AV45" s="79"/>
    </row>
    <row r="46" spans="1:48" ht="12.75" customHeight="1">
      <c r="A46" s="85" t="s">
        <v>375</v>
      </c>
      <c r="B46" s="79"/>
      <c r="C46" s="91" t="s">
        <v>179</v>
      </c>
      <c r="D46" s="79"/>
      <c r="E46" s="79"/>
      <c r="F46" s="91" t="s">
        <v>179</v>
      </c>
      <c r="G46" s="79"/>
      <c r="H46" s="79"/>
      <c r="I46" s="91" t="s">
        <v>179</v>
      </c>
      <c r="J46" s="79"/>
      <c r="K46" s="79"/>
      <c r="L46" s="91" t="s">
        <v>179</v>
      </c>
      <c r="M46" s="79"/>
      <c r="N46" s="79"/>
      <c r="O46" s="91" t="s">
        <v>179</v>
      </c>
      <c r="P46" s="79"/>
      <c r="Q46" s="79"/>
      <c r="R46" s="91" t="s">
        <v>179</v>
      </c>
      <c r="S46" s="79"/>
      <c r="T46" s="79"/>
      <c r="U46" s="91" t="s">
        <v>179</v>
      </c>
      <c r="V46" s="79"/>
      <c r="W46" s="79"/>
      <c r="X46" s="91" t="s">
        <v>179</v>
      </c>
      <c r="Y46" s="79"/>
      <c r="Z46" s="79"/>
      <c r="AA46" s="91" t="s">
        <v>179</v>
      </c>
      <c r="AB46" s="79"/>
      <c r="AC46" s="79"/>
      <c r="AD46" s="91" t="s">
        <v>179</v>
      </c>
      <c r="AE46" s="79"/>
      <c r="AF46" s="79"/>
      <c r="AG46" s="91" t="s">
        <v>179</v>
      </c>
      <c r="AH46" s="79"/>
      <c r="AI46" s="79"/>
      <c r="AJ46" s="91" t="s">
        <v>179</v>
      </c>
      <c r="AK46" s="79"/>
      <c r="AL46" s="79"/>
      <c r="AM46" s="91" t="s">
        <v>179</v>
      </c>
      <c r="AN46" s="79"/>
      <c r="AO46" s="79"/>
      <c r="AP46" s="91" t="s">
        <v>179</v>
      </c>
      <c r="AQ46" s="79"/>
      <c r="AR46" s="79"/>
      <c r="AS46" s="79"/>
      <c r="AT46" s="91" t="s">
        <v>179</v>
      </c>
      <c r="AU46" s="79"/>
      <c r="AV46" s="79"/>
    </row>
    <row r="47" spans="1:48" ht="12.75" customHeight="1">
      <c r="A47" s="85" t="s">
        <v>376</v>
      </c>
      <c r="B47" s="79"/>
      <c r="C47" s="91" t="s">
        <v>179</v>
      </c>
      <c r="D47" s="79"/>
      <c r="E47" s="79"/>
      <c r="F47" s="91" t="s">
        <v>179</v>
      </c>
      <c r="G47" s="79"/>
      <c r="H47" s="79"/>
      <c r="I47" s="91" t="s">
        <v>179</v>
      </c>
      <c r="J47" s="79"/>
      <c r="K47" s="79"/>
      <c r="L47" s="91" t="s">
        <v>179</v>
      </c>
      <c r="M47" s="79"/>
      <c r="N47" s="79"/>
      <c r="O47" s="91" t="s">
        <v>179</v>
      </c>
      <c r="P47" s="79"/>
      <c r="Q47" s="79"/>
      <c r="R47" s="91" t="s">
        <v>179</v>
      </c>
      <c r="S47" s="79"/>
      <c r="T47" s="79"/>
      <c r="U47" s="91" t="s">
        <v>179</v>
      </c>
      <c r="V47" s="79"/>
      <c r="W47" s="79"/>
      <c r="X47" s="91" t="s">
        <v>179</v>
      </c>
      <c r="Y47" s="79"/>
      <c r="Z47" s="79"/>
      <c r="AA47" s="91" t="s">
        <v>179</v>
      </c>
      <c r="AB47" s="79"/>
      <c r="AC47" s="79"/>
      <c r="AD47" s="91" t="s">
        <v>179</v>
      </c>
      <c r="AE47" s="79"/>
      <c r="AF47" s="79"/>
      <c r="AG47" s="91" t="s">
        <v>179</v>
      </c>
      <c r="AH47" s="79"/>
      <c r="AI47" s="79"/>
      <c r="AJ47" s="91" t="s">
        <v>179</v>
      </c>
      <c r="AK47" s="79"/>
      <c r="AL47" s="79"/>
      <c r="AM47" s="91" t="s">
        <v>179</v>
      </c>
      <c r="AN47" s="79"/>
      <c r="AO47" s="79"/>
      <c r="AP47" s="91" t="s">
        <v>179</v>
      </c>
      <c r="AQ47" s="79"/>
      <c r="AR47" s="79"/>
      <c r="AS47" s="79"/>
      <c r="AT47" s="91" t="s">
        <v>179</v>
      </c>
      <c r="AU47" s="79"/>
      <c r="AV47" s="79"/>
    </row>
    <row r="48" spans="1:48" ht="12.7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ht="12.75" customHeight="1">
      <c r="A49" s="85" t="s">
        <v>377</v>
      </c>
      <c r="B49" s="79"/>
      <c r="C49" s="91" t="s">
        <v>179</v>
      </c>
      <c r="D49" s="79"/>
      <c r="E49" s="79"/>
      <c r="F49" s="91" t="s">
        <v>179</v>
      </c>
      <c r="G49" s="79"/>
      <c r="H49" s="79"/>
      <c r="I49" s="91" t="s">
        <v>179</v>
      </c>
      <c r="J49" s="79"/>
      <c r="K49" s="79"/>
      <c r="L49" s="93">
        <v>17.741</v>
      </c>
      <c r="M49" s="79"/>
      <c r="N49" s="79"/>
      <c r="O49" s="93">
        <v>15.468</v>
      </c>
      <c r="P49" s="79"/>
      <c r="Q49" s="79"/>
      <c r="R49" s="93">
        <v>21.493</v>
      </c>
      <c r="S49" s="79"/>
      <c r="T49" s="79"/>
      <c r="U49" s="93">
        <v>13.057</v>
      </c>
      <c r="V49" s="79"/>
      <c r="W49" s="79"/>
      <c r="X49" s="93">
        <v>9.706</v>
      </c>
      <c r="Y49" s="79"/>
      <c r="Z49" s="79"/>
      <c r="AA49" s="93">
        <v>8.32</v>
      </c>
      <c r="AB49" s="79"/>
      <c r="AC49" s="79"/>
      <c r="AD49" s="93">
        <v>6.32</v>
      </c>
      <c r="AE49" s="79"/>
      <c r="AF49" s="79"/>
      <c r="AG49" s="93">
        <v>2.28</v>
      </c>
      <c r="AH49" s="79"/>
      <c r="AI49" s="79"/>
      <c r="AJ49" s="93">
        <v>1.21</v>
      </c>
      <c r="AK49" s="79"/>
      <c r="AL49" s="79"/>
      <c r="AM49" s="93">
        <v>2.02</v>
      </c>
      <c r="AN49" s="79"/>
      <c r="AO49" s="79"/>
      <c r="AP49" s="93">
        <v>2.53</v>
      </c>
      <c r="AQ49" s="79"/>
      <c r="AR49" s="79"/>
      <c r="AS49" s="79"/>
      <c r="AT49" s="93">
        <v>3.35</v>
      </c>
      <c r="AU49" s="79"/>
      <c r="AV49" s="79"/>
    </row>
    <row r="50" spans="1:48" ht="12.7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</row>
    <row r="51" spans="1:48" ht="12.75" customHeight="1">
      <c r="A51" s="85" t="s">
        <v>378</v>
      </c>
      <c r="B51" s="79"/>
      <c r="C51" s="91" t="s">
        <v>179</v>
      </c>
      <c r="D51" s="79"/>
      <c r="E51" s="79"/>
      <c r="F51" s="91" t="s">
        <v>179</v>
      </c>
      <c r="G51" s="79"/>
      <c r="H51" s="79"/>
      <c r="I51" s="91" t="s">
        <v>179</v>
      </c>
      <c r="J51" s="79"/>
      <c r="K51" s="79"/>
      <c r="L51" s="93">
        <v>1217.712</v>
      </c>
      <c r="M51" s="79"/>
      <c r="N51" s="79"/>
      <c r="O51" s="93">
        <v>1109.001</v>
      </c>
      <c r="P51" s="79"/>
      <c r="Q51" s="79"/>
      <c r="R51" s="93">
        <v>1117.668</v>
      </c>
      <c r="S51" s="79"/>
      <c r="T51" s="79"/>
      <c r="U51" s="93">
        <v>1080.279</v>
      </c>
      <c r="V51" s="79"/>
      <c r="W51" s="79"/>
      <c r="X51" s="93">
        <v>997.667</v>
      </c>
      <c r="Y51" s="79"/>
      <c r="Z51" s="79"/>
      <c r="AA51" s="93">
        <v>746.61</v>
      </c>
      <c r="AB51" s="79"/>
      <c r="AC51" s="79"/>
      <c r="AD51" s="93">
        <v>629.46</v>
      </c>
      <c r="AE51" s="79"/>
      <c r="AF51" s="79"/>
      <c r="AG51" s="93">
        <v>468.25</v>
      </c>
      <c r="AH51" s="79"/>
      <c r="AI51" s="79"/>
      <c r="AJ51" s="93">
        <v>419.09</v>
      </c>
      <c r="AK51" s="79"/>
      <c r="AL51" s="79"/>
      <c r="AM51" s="93">
        <v>385.54</v>
      </c>
      <c r="AN51" s="79"/>
      <c r="AO51" s="79"/>
      <c r="AP51" s="93">
        <v>366.59</v>
      </c>
      <c r="AQ51" s="79"/>
      <c r="AR51" s="79"/>
      <c r="AS51" s="79"/>
      <c r="AT51" s="93">
        <v>360.81</v>
      </c>
      <c r="AU51" s="79"/>
      <c r="AV51" s="79"/>
    </row>
    <row r="52" spans="1:48" ht="12.75" customHeight="1">
      <c r="A52" s="85" t="s">
        <v>379</v>
      </c>
      <c r="B52" s="79"/>
      <c r="C52" s="91" t="s">
        <v>179</v>
      </c>
      <c r="D52" s="79"/>
      <c r="E52" s="79"/>
      <c r="F52" s="91" t="s">
        <v>179</v>
      </c>
      <c r="G52" s="79"/>
      <c r="H52" s="79"/>
      <c r="I52" s="91" t="s">
        <v>179</v>
      </c>
      <c r="J52" s="79"/>
      <c r="K52" s="79"/>
      <c r="L52" s="91" t="s">
        <v>179</v>
      </c>
      <c r="M52" s="79"/>
      <c r="N52" s="79"/>
      <c r="O52" s="91" t="s">
        <v>179</v>
      </c>
      <c r="P52" s="79"/>
      <c r="Q52" s="79"/>
      <c r="R52" s="91" t="s">
        <v>179</v>
      </c>
      <c r="S52" s="79"/>
      <c r="T52" s="79"/>
      <c r="U52" s="91" t="s">
        <v>179</v>
      </c>
      <c r="V52" s="79"/>
      <c r="W52" s="79"/>
      <c r="X52" s="91" t="s">
        <v>179</v>
      </c>
      <c r="Y52" s="79"/>
      <c r="Z52" s="79"/>
      <c r="AA52" s="91" t="s">
        <v>179</v>
      </c>
      <c r="AB52" s="79"/>
      <c r="AC52" s="79"/>
      <c r="AD52" s="91" t="s">
        <v>179</v>
      </c>
      <c r="AE52" s="79"/>
      <c r="AF52" s="79"/>
      <c r="AG52" s="91" t="s">
        <v>179</v>
      </c>
      <c r="AH52" s="79"/>
      <c r="AI52" s="79"/>
      <c r="AJ52" s="91" t="s">
        <v>179</v>
      </c>
      <c r="AK52" s="79"/>
      <c r="AL52" s="79"/>
      <c r="AM52" s="91" t="s">
        <v>179</v>
      </c>
      <c r="AN52" s="79"/>
      <c r="AO52" s="79"/>
      <c r="AP52" s="91" t="s">
        <v>179</v>
      </c>
      <c r="AQ52" s="79"/>
      <c r="AR52" s="79"/>
      <c r="AS52" s="79"/>
      <c r="AT52" s="91" t="s">
        <v>179</v>
      </c>
      <c r="AU52" s="79"/>
      <c r="AV52" s="79"/>
    </row>
    <row r="53" spans="1:48" ht="12.75" customHeight="1">
      <c r="A53" s="85" t="s">
        <v>380</v>
      </c>
      <c r="B53" s="79"/>
      <c r="C53" s="93">
        <v>242.451</v>
      </c>
      <c r="D53" s="79"/>
      <c r="E53" s="79"/>
      <c r="F53" s="93">
        <v>150.737</v>
      </c>
      <c r="G53" s="79"/>
      <c r="H53" s="79"/>
      <c r="I53" s="93">
        <v>137.806</v>
      </c>
      <c r="J53" s="79"/>
      <c r="K53" s="79"/>
      <c r="L53" s="93">
        <v>200.456</v>
      </c>
      <c r="M53" s="79"/>
      <c r="N53" s="79"/>
      <c r="O53" s="93">
        <v>202.125</v>
      </c>
      <c r="P53" s="79"/>
      <c r="Q53" s="79"/>
      <c r="R53" s="93">
        <v>225.973</v>
      </c>
      <c r="S53" s="79"/>
      <c r="T53" s="79"/>
      <c r="U53" s="93">
        <v>246.457</v>
      </c>
      <c r="V53" s="79"/>
      <c r="W53" s="79"/>
      <c r="X53" s="93">
        <v>221.767</v>
      </c>
      <c r="Y53" s="79"/>
      <c r="Z53" s="79"/>
      <c r="AA53" s="93">
        <v>154.43</v>
      </c>
      <c r="AB53" s="79"/>
      <c r="AC53" s="79"/>
      <c r="AD53" s="93">
        <v>111.56</v>
      </c>
      <c r="AE53" s="79"/>
      <c r="AF53" s="79"/>
      <c r="AG53" s="93">
        <v>104.54</v>
      </c>
      <c r="AH53" s="79"/>
      <c r="AI53" s="79"/>
      <c r="AJ53" s="93">
        <v>83.8</v>
      </c>
      <c r="AK53" s="79"/>
      <c r="AL53" s="79"/>
      <c r="AM53" s="93">
        <v>59.75</v>
      </c>
      <c r="AN53" s="79"/>
      <c r="AO53" s="79"/>
      <c r="AP53" s="93">
        <v>61.06</v>
      </c>
      <c r="AQ53" s="79"/>
      <c r="AR53" s="79"/>
      <c r="AS53" s="79"/>
      <c r="AT53" s="93">
        <v>61.63</v>
      </c>
      <c r="AU53" s="79"/>
      <c r="AV53" s="79"/>
    </row>
    <row r="54" spans="1:48" ht="12.75" customHeight="1">
      <c r="A54" s="85" t="s">
        <v>381</v>
      </c>
      <c r="B54" s="79"/>
      <c r="C54" s="91" t="s">
        <v>179</v>
      </c>
      <c r="D54" s="79"/>
      <c r="E54" s="79"/>
      <c r="F54" s="91" t="s">
        <v>179</v>
      </c>
      <c r="G54" s="79"/>
      <c r="H54" s="79"/>
      <c r="I54" s="91" t="s">
        <v>179</v>
      </c>
      <c r="J54" s="79"/>
      <c r="K54" s="79"/>
      <c r="L54" s="91" t="s">
        <v>179</v>
      </c>
      <c r="M54" s="79"/>
      <c r="N54" s="79"/>
      <c r="O54" s="91" t="s">
        <v>179</v>
      </c>
      <c r="P54" s="79"/>
      <c r="Q54" s="79"/>
      <c r="R54" s="91" t="s">
        <v>179</v>
      </c>
      <c r="S54" s="79"/>
      <c r="T54" s="79"/>
      <c r="U54" s="91" t="s">
        <v>179</v>
      </c>
      <c r="V54" s="79"/>
      <c r="W54" s="79"/>
      <c r="X54" s="91" t="s">
        <v>179</v>
      </c>
      <c r="Y54" s="79"/>
      <c r="Z54" s="79"/>
      <c r="AA54" s="91" t="s">
        <v>179</v>
      </c>
      <c r="AB54" s="79"/>
      <c r="AC54" s="79"/>
      <c r="AD54" s="91" t="s">
        <v>179</v>
      </c>
      <c r="AE54" s="79"/>
      <c r="AF54" s="79"/>
      <c r="AG54" s="91" t="s">
        <v>179</v>
      </c>
      <c r="AH54" s="79"/>
      <c r="AI54" s="79"/>
      <c r="AJ54" s="91" t="s">
        <v>179</v>
      </c>
      <c r="AK54" s="79"/>
      <c r="AL54" s="79"/>
      <c r="AM54" s="91" t="s">
        <v>179</v>
      </c>
      <c r="AN54" s="79"/>
      <c r="AO54" s="79"/>
      <c r="AP54" s="91" t="s">
        <v>179</v>
      </c>
      <c r="AQ54" s="79"/>
      <c r="AR54" s="79"/>
      <c r="AS54" s="79"/>
      <c r="AT54" s="91" t="s">
        <v>179</v>
      </c>
      <c r="AU54" s="79"/>
      <c r="AV54" s="79"/>
    </row>
    <row r="55" spans="1:48" ht="12.75" customHeight="1">
      <c r="A55" s="85" t="s">
        <v>382</v>
      </c>
      <c r="B55" s="79"/>
      <c r="C55" s="91" t="s">
        <v>179</v>
      </c>
      <c r="D55" s="79"/>
      <c r="E55" s="79"/>
      <c r="F55" s="91" t="s">
        <v>179</v>
      </c>
      <c r="G55" s="79"/>
      <c r="H55" s="79"/>
      <c r="I55" s="91" t="s">
        <v>179</v>
      </c>
      <c r="J55" s="79"/>
      <c r="K55" s="79"/>
      <c r="L55" s="91" t="s">
        <v>179</v>
      </c>
      <c r="M55" s="79"/>
      <c r="N55" s="79"/>
      <c r="O55" s="91" t="s">
        <v>179</v>
      </c>
      <c r="P55" s="79"/>
      <c r="Q55" s="79"/>
      <c r="R55" s="91" t="s">
        <v>179</v>
      </c>
      <c r="S55" s="79"/>
      <c r="T55" s="79"/>
      <c r="U55" s="91" t="s">
        <v>179</v>
      </c>
      <c r="V55" s="79"/>
      <c r="W55" s="79"/>
      <c r="X55" s="91" t="s">
        <v>179</v>
      </c>
      <c r="Y55" s="79"/>
      <c r="Z55" s="79"/>
      <c r="AA55" s="91" t="s">
        <v>179</v>
      </c>
      <c r="AB55" s="79"/>
      <c r="AC55" s="79"/>
      <c r="AD55" s="91" t="s">
        <v>179</v>
      </c>
      <c r="AE55" s="79"/>
      <c r="AF55" s="79"/>
      <c r="AG55" s="91" t="s">
        <v>179</v>
      </c>
      <c r="AH55" s="79"/>
      <c r="AI55" s="79"/>
      <c r="AJ55" s="91" t="s">
        <v>179</v>
      </c>
      <c r="AK55" s="79"/>
      <c r="AL55" s="79"/>
      <c r="AM55" s="91" t="s">
        <v>179</v>
      </c>
      <c r="AN55" s="79"/>
      <c r="AO55" s="79"/>
      <c r="AP55" s="91" t="s">
        <v>179</v>
      </c>
      <c r="AQ55" s="79"/>
      <c r="AR55" s="79"/>
      <c r="AS55" s="79"/>
      <c r="AT55" s="91" t="s">
        <v>179</v>
      </c>
      <c r="AU55" s="79"/>
      <c r="AV55" s="79"/>
    </row>
    <row r="56" spans="1:48" ht="12.75" customHeight="1">
      <c r="A56" s="85" t="s">
        <v>383</v>
      </c>
      <c r="B56" s="79"/>
      <c r="C56" s="91" t="s">
        <v>179</v>
      </c>
      <c r="D56" s="79"/>
      <c r="E56" s="79"/>
      <c r="F56" s="91" t="s">
        <v>179</v>
      </c>
      <c r="G56" s="79"/>
      <c r="H56" s="79"/>
      <c r="I56" s="91" t="s">
        <v>179</v>
      </c>
      <c r="J56" s="79"/>
      <c r="K56" s="79"/>
      <c r="L56" s="91" t="s">
        <v>179</v>
      </c>
      <c r="M56" s="79"/>
      <c r="N56" s="79"/>
      <c r="O56" s="91" t="s">
        <v>179</v>
      </c>
      <c r="P56" s="79"/>
      <c r="Q56" s="79"/>
      <c r="R56" s="91" t="s">
        <v>179</v>
      </c>
      <c r="S56" s="79"/>
      <c r="T56" s="79"/>
      <c r="U56" s="91" t="s">
        <v>179</v>
      </c>
      <c r="V56" s="79"/>
      <c r="W56" s="79"/>
      <c r="X56" s="91" t="s">
        <v>179</v>
      </c>
      <c r="Y56" s="79"/>
      <c r="Z56" s="79"/>
      <c r="AA56" s="91" t="s">
        <v>179</v>
      </c>
      <c r="AB56" s="79"/>
      <c r="AC56" s="79"/>
      <c r="AD56" s="91" t="s">
        <v>179</v>
      </c>
      <c r="AE56" s="79"/>
      <c r="AF56" s="79"/>
      <c r="AG56" s="91" t="s">
        <v>179</v>
      </c>
      <c r="AH56" s="79"/>
      <c r="AI56" s="79"/>
      <c r="AJ56" s="91" t="s">
        <v>179</v>
      </c>
      <c r="AK56" s="79"/>
      <c r="AL56" s="79"/>
      <c r="AM56" s="91" t="s">
        <v>179</v>
      </c>
      <c r="AN56" s="79"/>
      <c r="AO56" s="79"/>
      <c r="AP56" s="91" t="s">
        <v>179</v>
      </c>
      <c r="AQ56" s="79"/>
      <c r="AR56" s="79"/>
      <c r="AS56" s="79"/>
      <c r="AT56" s="91" t="s">
        <v>179</v>
      </c>
      <c r="AU56" s="79"/>
      <c r="AV56" s="79"/>
    </row>
    <row r="57" spans="1:48" ht="12.75" customHeight="1">
      <c r="A57" s="85" t="s">
        <v>384</v>
      </c>
      <c r="B57" s="79"/>
      <c r="C57" s="91" t="s">
        <v>179</v>
      </c>
      <c r="D57" s="79"/>
      <c r="E57" s="79"/>
      <c r="F57" s="91" t="s">
        <v>179</v>
      </c>
      <c r="G57" s="79"/>
      <c r="H57" s="79"/>
      <c r="I57" s="91" t="s">
        <v>179</v>
      </c>
      <c r="J57" s="79"/>
      <c r="K57" s="79"/>
      <c r="L57" s="91" t="s">
        <v>179</v>
      </c>
      <c r="M57" s="79"/>
      <c r="N57" s="79"/>
      <c r="O57" s="91" t="s">
        <v>179</v>
      </c>
      <c r="P57" s="79"/>
      <c r="Q57" s="79"/>
      <c r="R57" s="91" t="s">
        <v>179</v>
      </c>
      <c r="S57" s="79"/>
      <c r="T57" s="79"/>
      <c r="U57" s="91" t="s">
        <v>179</v>
      </c>
      <c r="V57" s="79"/>
      <c r="W57" s="79"/>
      <c r="X57" s="91" t="s">
        <v>179</v>
      </c>
      <c r="Y57" s="79"/>
      <c r="Z57" s="79"/>
      <c r="AA57" s="91" t="s">
        <v>179</v>
      </c>
      <c r="AB57" s="79"/>
      <c r="AC57" s="79"/>
      <c r="AD57" s="91" t="s">
        <v>179</v>
      </c>
      <c r="AE57" s="79"/>
      <c r="AF57" s="79"/>
      <c r="AG57" s="91" t="s">
        <v>179</v>
      </c>
      <c r="AH57" s="79"/>
      <c r="AI57" s="79"/>
      <c r="AJ57" s="91" t="s">
        <v>179</v>
      </c>
      <c r="AK57" s="79"/>
      <c r="AL57" s="79"/>
      <c r="AM57" s="91" t="s">
        <v>179</v>
      </c>
      <c r="AN57" s="79"/>
      <c r="AO57" s="79"/>
      <c r="AP57" s="91" t="s">
        <v>179</v>
      </c>
      <c r="AQ57" s="79"/>
      <c r="AR57" s="79"/>
      <c r="AS57" s="79"/>
      <c r="AT57" s="91" t="s">
        <v>179</v>
      </c>
      <c r="AU57" s="79"/>
      <c r="AV57" s="79"/>
    </row>
    <row r="58" spans="1:48" ht="12.75" customHeight="1">
      <c r="A58" s="85" t="s">
        <v>385</v>
      </c>
      <c r="B58" s="79"/>
      <c r="C58" s="91" t="s">
        <v>179</v>
      </c>
      <c r="D58" s="79"/>
      <c r="E58" s="79"/>
      <c r="F58" s="91" t="s">
        <v>179</v>
      </c>
      <c r="G58" s="79"/>
      <c r="H58" s="79"/>
      <c r="I58" s="91" t="s">
        <v>179</v>
      </c>
      <c r="J58" s="79"/>
      <c r="K58" s="79"/>
      <c r="L58" s="91" t="s">
        <v>179</v>
      </c>
      <c r="M58" s="79"/>
      <c r="N58" s="79"/>
      <c r="O58" s="91" t="s">
        <v>179</v>
      </c>
      <c r="P58" s="79"/>
      <c r="Q58" s="79"/>
      <c r="R58" s="91" t="s">
        <v>179</v>
      </c>
      <c r="S58" s="79"/>
      <c r="T58" s="79"/>
      <c r="U58" s="91" t="s">
        <v>179</v>
      </c>
      <c r="V58" s="79"/>
      <c r="W58" s="79"/>
      <c r="X58" s="91" t="s">
        <v>179</v>
      </c>
      <c r="Y58" s="79"/>
      <c r="Z58" s="79"/>
      <c r="AA58" s="91" t="s">
        <v>179</v>
      </c>
      <c r="AB58" s="79"/>
      <c r="AC58" s="79"/>
      <c r="AD58" s="91" t="s">
        <v>179</v>
      </c>
      <c r="AE58" s="79"/>
      <c r="AF58" s="79"/>
      <c r="AG58" s="91" t="s">
        <v>179</v>
      </c>
      <c r="AH58" s="79"/>
      <c r="AI58" s="79"/>
      <c r="AJ58" s="91" t="s">
        <v>179</v>
      </c>
      <c r="AK58" s="79"/>
      <c r="AL58" s="79"/>
      <c r="AM58" s="91" t="s">
        <v>179</v>
      </c>
      <c r="AN58" s="79"/>
      <c r="AO58" s="79"/>
      <c r="AP58" s="91" t="s">
        <v>179</v>
      </c>
      <c r="AQ58" s="79"/>
      <c r="AR58" s="79"/>
      <c r="AS58" s="79"/>
      <c r="AT58" s="91" t="s">
        <v>179</v>
      </c>
      <c r="AU58" s="79"/>
      <c r="AV58" s="79"/>
    </row>
    <row r="59" spans="1:48" ht="12.75" customHeight="1">
      <c r="A59" s="85" t="s">
        <v>386</v>
      </c>
      <c r="B59" s="79"/>
      <c r="C59" s="91" t="s">
        <v>179</v>
      </c>
      <c r="D59" s="79"/>
      <c r="E59" s="79"/>
      <c r="F59" s="91" t="s">
        <v>179</v>
      </c>
      <c r="G59" s="79"/>
      <c r="H59" s="79"/>
      <c r="I59" s="91" t="s">
        <v>179</v>
      </c>
      <c r="J59" s="79"/>
      <c r="K59" s="79"/>
      <c r="L59" s="91" t="s">
        <v>179</v>
      </c>
      <c r="M59" s="79"/>
      <c r="N59" s="79"/>
      <c r="O59" s="91" t="s">
        <v>179</v>
      </c>
      <c r="P59" s="79"/>
      <c r="Q59" s="79"/>
      <c r="R59" s="91" t="s">
        <v>179</v>
      </c>
      <c r="S59" s="79"/>
      <c r="T59" s="79"/>
      <c r="U59" s="91" t="s">
        <v>179</v>
      </c>
      <c r="V59" s="79"/>
      <c r="W59" s="79"/>
      <c r="X59" s="91" t="s">
        <v>179</v>
      </c>
      <c r="Y59" s="79"/>
      <c r="Z59" s="79"/>
      <c r="AA59" s="91" t="s">
        <v>179</v>
      </c>
      <c r="AB59" s="79"/>
      <c r="AC59" s="79"/>
      <c r="AD59" s="91" t="s">
        <v>179</v>
      </c>
      <c r="AE59" s="79"/>
      <c r="AF59" s="79"/>
      <c r="AG59" s="91" t="s">
        <v>179</v>
      </c>
      <c r="AH59" s="79"/>
      <c r="AI59" s="79"/>
      <c r="AJ59" s="91" t="s">
        <v>179</v>
      </c>
      <c r="AK59" s="79"/>
      <c r="AL59" s="79"/>
      <c r="AM59" s="91" t="s">
        <v>179</v>
      </c>
      <c r="AN59" s="79"/>
      <c r="AO59" s="79"/>
      <c r="AP59" s="91" t="s">
        <v>179</v>
      </c>
      <c r="AQ59" s="79"/>
      <c r="AR59" s="79"/>
      <c r="AS59" s="79"/>
      <c r="AT59" s="91" t="s">
        <v>179</v>
      </c>
      <c r="AU59" s="79"/>
      <c r="AV59" s="79"/>
    </row>
    <row r="60" spans="1:48" ht="12.75" customHeight="1">
      <c r="A60" s="85" t="s">
        <v>387</v>
      </c>
      <c r="B60" s="79"/>
      <c r="C60" s="91" t="s">
        <v>179</v>
      </c>
      <c r="D60" s="79"/>
      <c r="E60" s="79"/>
      <c r="F60" s="91" t="s">
        <v>179</v>
      </c>
      <c r="G60" s="79"/>
      <c r="H60" s="79"/>
      <c r="I60" s="91" t="s">
        <v>179</v>
      </c>
      <c r="J60" s="79"/>
      <c r="K60" s="79"/>
      <c r="L60" s="91" t="s">
        <v>179</v>
      </c>
      <c r="M60" s="79"/>
      <c r="N60" s="79"/>
      <c r="O60" s="91" t="s">
        <v>179</v>
      </c>
      <c r="P60" s="79"/>
      <c r="Q60" s="79"/>
      <c r="R60" s="91" t="s">
        <v>179</v>
      </c>
      <c r="S60" s="79"/>
      <c r="T60" s="79"/>
      <c r="U60" s="91" t="s">
        <v>179</v>
      </c>
      <c r="V60" s="79"/>
      <c r="W60" s="79"/>
      <c r="X60" s="91" t="s">
        <v>179</v>
      </c>
      <c r="Y60" s="79"/>
      <c r="Z60" s="79"/>
      <c r="AA60" s="91" t="s">
        <v>179</v>
      </c>
      <c r="AB60" s="79"/>
      <c r="AC60" s="79"/>
      <c r="AD60" s="91" t="s">
        <v>179</v>
      </c>
      <c r="AE60" s="79"/>
      <c r="AF60" s="79"/>
      <c r="AG60" s="91" t="s">
        <v>179</v>
      </c>
      <c r="AH60" s="79"/>
      <c r="AI60" s="79"/>
      <c r="AJ60" s="91" t="s">
        <v>179</v>
      </c>
      <c r="AK60" s="79"/>
      <c r="AL60" s="79"/>
      <c r="AM60" s="91" t="s">
        <v>179</v>
      </c>
      <c r="AN60" s="79"/>
      <c r="AO60" s="79"/>
      <c r="AP60" s="91" t="s">
        <v>179</v>
      </c>
      <c r="AQ60" s="79"/>
      <c r="AR60" s="79"/>
      <c r="AS60" s="79"/>
      <c r="AT60" s="91" t="s">
        <v>179</v>
      </c>
      <c r="AU60" s="79"/>
      <c r="AV60" s="79"/>
    </row>
    <row r="61" spans="1:48" ht="12.75" customHeight="1">
      <c r="A61" s="85" t="s">
        <v>388</v>
      </c>
      <c r="B61" s="79"/>
      <c r="C61" s="93">
        <v>1420.86</v>
      </c>
      <c r="D61" s="79"/>
      <c r="E61" s="79"/>
      <c r="F61" s="93">
        <v>982.053</v>
      </c>
      <c r="G61" s="79"/>
      <c r="H61" s="79"/>
      <c r="I61" s="93">
        <v>525.595</v>
      </c>
      <c r="J61" s="79"/>
      <c r="K61" s="79"/>
      <c r="L61" s="93">
        <v>459.461</v>
      </c>
      <c r="M61" s="79"/>
      <c r="N61" s="79"/>
      <c r="O61" s="93">
        <v>475.288</v>
      </c>
      <c r="P61" s="79"/>
      <c r="Q61" s="79"/>
      <c r="R61" s="93">
        <v>506.86</v>
      </c>
      <c r="S61" s="79"/>
      <c r="T61" s="79"/>
      <c r="U61" s="93">
        <v>506.945</v>
      </c>
      <c r="V61" s="79"/>
      <c r="W61" s="79"/>
      <c r="X61" s="93">
        <v>479.529</v>
      </c>
      <c r="Y61" s="79"/>
      <c r="Z61" s="79"/>
      <c r="AA61" s="93">
        <v>287.72</v>
      </c>
      <c r="AB61" s="79"/>
      <c r="AC61" s="79"/>
      <c r="AD61" s="93">
        <v>258.88</v>
      </c>
      <c r="AE61" s="79"/>
      <c r="AF61" s="79"/>
      <c r="AG61" s="93">
        <v>249.93</v>
      </c>
      <c r="AH61" s="79"/>
      <c r="AI61" s="79"/>
      <c r="AJ61" s="93">
        <v>230.55</v>
      </c>
      <c r="AK61" s="79"/>
      <c r="AL61" s="79"/>
      <c r="AM61" s="93">
        <v>235.39</v>
      </c>
      <c r="AN61" s="79"/>
      <c r="AO61" s="79"/>
      <c r="AP61" s="93">
        <v>216.57</v>
      </c>
      <c r="AQ61" s="79"/>
      <c r="AR61" s="79"/>
      <c r="AS61" s="79"/>
      <c r="AT61" s="93">
        <v>180.44</v>
      </c>
      <c r="AU61" s="79"/>
      <c r="AV61" s="79"/>
    </row>
    <row r="62" spans="1:48" ht="12.75" customHeight="1">
      <c r="A62" s="85" t="s">
        <v>389</v>
      </c>
      <c r="B62" s="79"/>
      <c r="C62" s="91" t="s">
        <v>179</v>
      </c>
      <c r="D62" s="79"/>
      <c r="E62" s="79"/>
      <c r="F62" s="91" t="s">
        <v>179</v>
      </c>
      <c r="G62" s="79"/>
      <c r="H62" s="79"/>
      <c r="I62" s="91" t="s">
        <v>179</v>
      </c>
      <c r="J62" s="79"/>
      <c r="K62" s="79"/>
      <c r="L62" s="91" t="s">
        <v>179</v>
      </c>
      <c r="M62" s="79"/>
      <c r="N62" s="79"/>
      <c r="O62" s="91" t="s">
        <v>179</v>
      </c>
      <c r="P62" s="79"/>
      <c r="Q62" s="79"/>
      <c r="R62" s="91" t="s">
        <v>179</v>
      </c>
      <c r="S62" s="79"/>
      <c r="T62" s="79"/>
      <c r="U62" s="91" t="s">
        <v>179</v>
      </c>
      <c r="V62" s="79"/>
      <c r="W62" s="79"/>
      <c r="X62" s="91" t="s">
        <v>179</v>
      </c>
      <c r="Y62" s="79"/>
      <c r="Z62" s="79"/>
      <c r="AA62" s="91" t="s">
        <v>179</v>
      </c>
      <c r="AB62" s="79"/>
      <c r="AC62" s="79"/>
      <c r="AD62" s="91" t="s">
        <v>179</v>
      </c>
      <c r="AE62" s="79"/>
      <c r="AF62" s="79"/>
      <c r="AG62" s="91" t="s">
        <v>179</v>
      </c>
      <c r="AH62" s="79"/>
      <c r="AI62" s="79"/>
      <c r="AJ62" s="91" t="s">
        <v>179</v>
      </c>
      <c r="AK62" s="79"/>
      <c r="AL62" s="79"/>
      <c r="AM62" s="91" t="s">
        <v>179</v>
      </c>
      <c r="AN62" s="79"/>
      <c r="AO62" s="79"/>
      <c r="AP62" s="91" t="s">
        <v>179</v>
      </c>
      <c r="AQ62" s="79"/>
      <c r="AR62" s="79"/>
      <c r="AS62" s="79"/>
      <c r="AT62" s="91" t="s">
        <v>179</v>
      </c>
      <c r="AU62" s="79"/>
      <c r="AV62" s="79"/>
    </row>
    <row r="63" spans="1:48" ht="12.75" customHeight="1">
      <c r="A63" s="85" t="s">
        <v>390</v>
      </c>
      <c r="B63" s="79"/>
      <c r="C63" s="91" t="s">
        <v>179</v>
      </c>
      <c r="D63" s="79"/>
      <c r="E63" s="79"/>
      <c r="F63" s="91" t="s">
        <v>179</v>
      </c>
      <c r="G63" s="79"/>
      <c r="H63" s="79"/>
      <c r="I63" s="91" t="s">
        <v>179</v>
      </c>
      <c r="J63" s="79"/>
      <c r="K63" s="79"/>
      <c r="L63" s="91" t="s">
        <v>179</v>
      </c>
      <c r="M63" s="79"/>
      <c r="N63" s="79"/>
      <c r="O63" s="91" t="s">
        <v>179</v>
      </c>
      <c r="P63" s="79"/>
      <c r="Q63" s="79"/>
      <c r="R63" s="91" t="s">
        <v>179</v>
      </c>
      <c r="S63" s="79"/>
      <c r="T63" s="79"/>
      <c r="U63" s="91" t="s">
        <v>179</v>
      </c>
      <c r="V63" s="79"/>
      <c r="W63" s="79"/>
      <c r="X63" s="91" t="s">
        <v>179</v>
      </c>
      <c r="Y63" s="79"/>
      <c r="Z63" s="79"/>
      <c r="AA63" s="91" t="s">
        <v>179</v>
      </c>
      <c r="AB63" s="79"/>
      <c r="AC63" s="79"/>
      <c r="AD63" s="91" t="s">
        <v>179</v>
      </c>
      <c r="AE63" s="79"/>
      <c r="AF63" s="79"/>
      <c r="AG63" s="91" t="s">
        <v>179</v>
      </c>
      <c r="AH63" s="79"/>
      <c r="AI63" s="79"/>
      <c r="AJ63" s="91" t="s">
        <v>179</v>
      </c>
      <c r="AK63" s="79"/>
      <c r="AL63" s="79"/>
      <c r="AM63" s="91" t="s">
        <v>179</v>
      </c>
      <c r="AN63" s="79"/>
      <c r="AO63" s="79"/>
      <c r="AP63" s="91" t="s">
        <v>179</v>
      </c>
      <c r="AQ63" s="79"/>
      <c r="AR63" s="79"/>
      <c r="AS63" s="79"/>
      <c r="AT63" s="91" t="s">
        <v>179</v>
      </c>
      <c r="AU63" s="79"/>
      <c r="AV63" s="79"/>
    </row>
    <row r="64" spans="1:48" ht="12.75" customHeight="1">
      <c r="A64" s="85" t="s">
        <v>391</v>
      </c>
      <c r="B64" s="79"/>
      <c r="C64" s="91" t="s">
        <v>179</v>
      </c>
      <c r="D64" s="79"/>
      <c r="E64" s="79"/>
      <c r="F64" s="91" t="s">
        <v>179</v>
      </c>
      <c r="G64" s="79"/>
      <c r="H64" s="79"/>
      <c r="I64" s="91" t="s">
        <v>179</v>
      </c>
      <c r="J64" s="79"/>
      <c r="K64" s="79"/>
      <c r="L64" s="91" t="s">
        <v>179</v>
      </c>
      <c r="M64" s="79"/>
      <c r="N64" s="79"/>
      <c r="O64" s="91" t="s">
        <v>179</v>
      </c>
      <c r="P64" s="79"/>
      <c r="Q64" s="79"/>
      <c r="R64" s="91" t="s">
        <v>179</v>
      </c>
      <c r="S64" s="79"/>
      <c r="T64" s="79"/>
      <c r="U64" s="91" t="s">
        <v>179</v>
      </c>
      <c r="V64" s="79"/>
      <c r="W64" s="79"/>
      <c r="X64" s="91" t="s">
        <v>179</v>
      </c>
      <c r="Y64" s="79"/>
      <c r="Z64" s="79"/>
      <c r="AA64" s="91" t="s">
        <v>179</v>
      </c>
      <c r="AB64" s="79"/>
      <c r="AC64" s="79"/>
      <c r="AD64" s="91" t="s">
        <v>179</v>
      </c>
      <c r="AE64" s="79"/>
      <c r="AF64" s="79"/>
      <c r="AG64" s="91" t="s">
        <v>179</v>
      </c>
      <c r="AH64" s="79"/>
      <c r="AI64" s="79"/>
      <c r="AJ64" s="91" t="s">
        <v>179</v>
      </c>
      <c r="AK64" s="79"/>
      <c r="AL64" s="79"/>
      <c r="AM64" s="91" t="s">
        <v>179</v>
      </c>
      <c r="AN64" s="79"/>
      <c r="AO64" s="79"/>
      <c r="AP64" s="91" t="s">
        <v>179</v>
      </c>
      <c r="AQ64" s="79"/>
      <c r="AR64" s="79"/>
      <c r="AS64" s="79"/>
      <c r="AT64" s="91" t="s">
        <v>179</v>
      </c>
      <c r="AU64" s="79"/>
      <c r="AV64" s="79"/>
    </row>
    <row r="65" spans="1:48" ht="12.75" customHeight="1">
      <c r="A65" s="85" t="s">
        <v>392</v>
      </c>
      <c r="B65" s="79"/>
      <c r="C65" s="91" t="s">
        <v>179</v>
      </c>
      <c r="D65" s="79"/>
      <c r="E65" s="79"/>
      <c r="F65" s="91" t="s">
        <v>179</v>
      </c>
      <c r="G65" s="79"/>
      <c r="H65" s="79"/>
      <c r="I65" s="91" t="s">
        <v>179</v>
      </c>
      <c r="J65" s="79"/>
      <c r="K65" s="79"/>
      <c r="L65" s="91" t="s">
        <v>179</v>
      </c>
      <c r="M65" s="79"/>
      <c r="N65" s="79"/>
      <c r="O65" s="91" t="s">
        <v>179</v>
      </c>
      <c r="P65" s="79"/>
      <c r="Q65" s="79"/>
      <c r="R65" s="91" t="s">
        <v>179</v>
      </c>
      <c r="S65" s="79"/>
      <c r="T65" s="79"/>
      <c r="U65" s="91" t="s">
        <v>179</v>
      </c>
      <c r="V65" s="79"/>
      <c r="W65" s="79"/>
      <c r="X65" s="91" t="s">
        <v>179</v>
      </c>
      <c r="Y65" s="79"/>
      <c r="Z65" s="79"/>
      <c r="AA65" s="91" t="s">
        <v>179</v>
      </c>
      <c r="AB65" s="79"/>
      <c r="AC65" s="79"/>
      <c r="AD65" s="91" t="s">
        <v>179</v>
      </c>
      <c r="AE65" s="79"/>
      <c r="AF65" s="79"/>
      <c r="AG65" s="91" t="s">
        <v>179</v>
      </c>
      <c r="AH65" s="79"/>
      <c r="AI65" s="79"/>
      <c r="AJ65" s="91" t="s">
        <v>179</v>
      </c>
      <c r="AK65" s="79"/>
      <c r="AL65" s="79"/>
      <c r="AM65" s="91" t="s">
        <v>179</v>
      </c>
      <c r="AN65" s="79"/>
      <c r="AO65" s="79"/>
      <c r="AP65" s="91" t="s">
        <v>179</v>
      </c>
      <c r="AQ65" s="79"/>
      <c r="AR65" s="79"/>
      <c r="AS65" s="79"/>
      <c r="AT65" s="91" t="s">
        <v>179</v>
      </c>
      <c r="AU65" s="79"/>
      <c r="AV65" s="79"/>
    </row>
    <row r="66" spans="1:48" ht="12.75" customHeight="1">
      <c r="A66" s="85" t="s">
        <v>393</v>
      </c>
      <c r="B66" s="79"/>
      <c r="C66" s="91" t="s">
        <v>179</v>
      </c>
      <c r="D66" s="79"/>
      <c r="E66" s="79"/>
      <c r="F66" s="91" t="s">
        <v>179</v>
      </c>
      <c r="G66" s="79"/>
      <c r="H66" s="79"/>
      <c r="I66" s="91" t="s">
        <v>179</v>
      </c>
      <c r="J66" s="79"/>
      <c r="K66" s="79"/>
      <c r="L66" s="91" t="s">
        <v>179</v>
      </c>
      <c r="M66" s="79"/>
      <c r="N66" s="79"/>
      <c r="O66" s="91" t="s">
        <v>179</v>
      </c>
      <c r="P66" s="79"/>
      <c r="Q66" s="79"/>
      <c r="R66" s="91" t="s">
        <v>179</v>
      </c>
      <c r="S66" s="79"/>
      <c r="T66" s="79"/>
      <c r="U66" s="91" t="s">
        <v>179</v>
      </c>
      <c r="V66" s="79"/>
      <c r="W66" s="79"/>
      <c r="X66" s="91" t="s">
        <v>179</v>
      </c>
      <c r="Y66" s="79"/>
      <c r="Z66" s="79"/>
      <c r="AA66" s="91" t="s">
        <v>179</v>
      </c>
      <c r="AB66" s="79"/>
      <c r="AC66" s="79"/>
      <c r="AD66" s="91" t="s">
        <v>179</v>
      </c>
      <c r="AE66" s="79"/>
      <c r="AF66" s="79"/>
      <c r="AG66" s="91" t="s">
        <v>179</v>
      </c>
      <c r="AH66" s="79"/>
      <c r="AI66" s="79"/>
      <c r="AJ66" s="91" t="s">
        <v>179</v>
      </c>
      <c r="AK66" s="79"/>
      <c r="AL66" s="79"/>
      <c r="AM66" s="91" t="s">
        <v>179</v>
      </c>
      <c r="AN66" s="79"/>
      <c r="AO66" s="79"/>
      <c r="AP66" s="91" t="s">
        <v>179</v>
      </c>
      <c r="AQ66" s="79"/>
      <c r="AR66" s="79"/>
      <c r="AS66" s="79"/>
      <c r="AT66" s="91" t="s">
        <v>179</v>
      </c>
      <c r="AU66" s="79"/>
      <c r="AV66" s="79"/>
    </row>
    <row r="67" spans="1:48" ht="12.75" customHeight="1">
      <c r="A67" s="85" t="s">
        <v>394</v>
      </c>
      <c r="B67" s="79"/>
      <c r="C67" s="91" t="s">
        <v>179</v>
      </c>
      <c r="D67" s="79"/>
      <c r="E67" s="79"/>
      <c r="F67" s="91" t="s">
        <v>179</v>
      </c>
      <c r="G67" s="79"/>
      <c r="H67" s="79"/>
      <c r="I67" s="91" t="s">
        <v>179</v>
      </c>
      <c r="J67" s="79"/>
      <c r="K67" s="79"/>
      <c r="L67" s="91" t="s">
        <v>179</v>
      </c>
      <c r="M67" s="79"/>
      <c r="N67" s="79"/>
      <c r="O67" s="91" t="s">
        <v>179</v>
      </c>
      <c r="P67" s="79"/>
      <c r="Q67" s="79"/>
      <c r="R67" s="91" t="s">
        <v>179</v>
      </c>
      <c r="S67" s="79"/>
      <c r="T67" s="79"/>
      <c r="U67" s="91" t="s">
        <v>179</v>
      </c>
      <c r="V67" s="79"/>
      <c r="W67" s="79"/>
      <c r="X67" s="91" t="s">
        <v>179</v>
      </c>
      <c r="Y67" s="79"/>
      <c r="Z67" s="79"/>
      <c r="AA67" s="91" t="s">
        <v>179</v>
      </c>
      <c r="AB67" s="79"/>
      <c r="AC67" s="79"/>
      <c r="AD67" s="91" t="s">
        <v>179</v>
      </c>
      <c r="AE67" s="79"/>
      <c r="AF67" s="79"/>
      <c r="AG67" s="91" t="s">
        <v>179</v>
      </c>
      <c r="AH67" s="79"/>
      <c r="AI67" s="79"/>
      <c r="AJ67" s="91" t="s">
        <v>179</v>
      </c>
      <c r="AK67" s="79"/>
      <c r="AL67" s="79"/>
      <c r="AM67" s="91" t="s">
        <v>179</v>
      </c>
      <c r="AN67" s="79"/>
      <c r="AO67" s="79"/>
      <c r="AP67" s="91" t="s">
        <v>179</v>
      </c>
      <c r="AQ67" s="79"/>
      <c r="AR67" s="79"/>
      <c r="AS67" s="79"/>
      <c r="AT67" s="91" t="s">
        <v>179</v>
      </c>
      <c r="AU67" s="79"/>
      <c r="AV67" s="79"/>
    </row>
    <row r="68" spans="1:48" ht="12.75" customHeight="1">
      <c r="A68" s="85" t="s">
        <v>387</v>
      </c>
      <c r="B68" s="79"/>
      <c r="C68" s="91" t="s">
        <v>179</v>
      </c>
      <c r="D68" s="79"/>
      <c r="E68" s="79"/>
      <c r="F68" s="91" t="s">
        <v>179</v>
      </c>
      <c r="G68" s="79"/>
      <c r="H68" s="79"/>
      <c r="I68" s="91" t="s">
        <v>179</v>
      </c>
      <c r="J68" s="79"/>
      <c r="K68" s="79"/>
      <c r="L68" s="91" t="s">
        <v>179</v>
      </c>
      <c r="M68" s="79"/>
      <c r="N68" s="79"/>
      <c r="O68" s="91" t="s">
        <v>179</v>
      </c>
      <c r="P68" s="79"/>
      <c r="Q68" s="79"/>
      <c r="R68" s="91" t="s">
        <v>179</v>
      </c>
      <c r="S68" s="79"/>
      <c r="T68" s="79"/>
      <c r="U68" s="91" t="s">
        <v>179</v>
      </c>
      <c r="V68" s="79"/>
      <c r="W68" s="79"/>
      <c r="X68" s="91" t="s">
        <v>179</v>
      </c>
      <c r="Y68" s="79"/>
      <c r="Z68" s="79"/>
      <c r="AA68" s="91" t="s">
        <v>179</v>
      </c>
      <c r="AB68" s="79"/>
      <c r="AC68" s="79"/>
      <c r="AD68" s="91" t="s">
        <v>179</v>
      </c>
      <c r="AE68" s="79"/>
      <c r="AF68" s="79"/>
      <c r="AG68" s="91" t="s">
        <v>179</v>
      </c>
      <c r="AH68" s="79"/>
      <c r="AI68" s="79"/>
      <c r="AJ68" s="91" t="s">
        <v>179</v>
      </c>
      <c r="AK68" s="79"/>
      <c r="AL68" s="79"/>
      <c r="AM68" s="91" t="s">
        <v>179</v>
      </c>
      <c r="AN68" s="79"/>
      <c r="AO68" s="79"/>
      <c r="AP68" s="91" t="s">
        <v>179</v>
      </c>
      <c r="AQ68" s="79"/>
      <c r="AR68" s="79"/>
      <c r="AS68" s="79"/>
      <c r="AT68" s="91" t="s">
        <v>179</v>
      </c>
      <c r="AU68" s="79"/>
      <c r="AV68" s="79"/>
    </row>
    <row r="69" spans="1:48" ht="12.75" customHeight="1">
      <c r="A69" s="85" t="s">
        <v>395</v>
      </c>
      <c r="B69" s="79"/>
      <c r="C69" s="91" t="s">
        <v>179</v>
      </c>
      <c r="D69" s="79"/>
      <c r="E69" s="79"/>
      <c r="F69" s="91" t="s">
        <v>179</v>
      </c>
      <c r="G69" s="79"/>
      <c r="H69" s="79"/>
      <c r="I69" s="91" t="s">
        <v>179</v>
      </c>
      <c r="J69" s="79"/>
      <c r="K69" s="79"/>
      <c r="L69" s="93">
        <v>300.806</v>
      </c>
      <c r="M69" s="79"/>
      <c r="N69" s="79"/>
      <c r="O69" s="93">
        <v>161.8</v>
      </c>
      <c r="P69" s="79"/>
      <c r="Q69" s="79"/>
      <c r="R69" s="93">
        <v>185.485</v>
      </c>
      <c r="S69" s="79"/>
      <c r="T69" s="79"/>
      <c r="U69" s="93">
        <v>205.657</v>
      </c>
      <c r="V69" s="79"/>
      <c r="W69" s="79"/>
      <c r="X69" s="93">
        <v>124.013</v>
      </c>
      <c r="Y69" s="79"/>
      <c r="Z69" s="79"/>
      <c r="AA69" s="93">
        <v>96.87</v>
      </c>
      <c r="AB69" s="79"/>
      <c r="AC69" s="79"/>
      <c r="AD69" s="93">
        <v>100.56</v>
      </c>
      <c r="AE69" s="79"/>
      <c r="AF69" s="79"/>
      <c r="AG69" s="93">
        <v>57.19</v>
      </c>
      <c r="AH69" s="79"/>
      <c r="AI69" s="79"/>
      <c r="AJ69" s="93">
        <v>71.32</v>
      </c>
      <c r="AK69" s="79"/>
      <c r="AL69" s="79"/>
      <c r="AM69" s="93">
        <v>63.68</v>
      </c>
      <c r="AN69" s="79"/>
      <c r="AO69" s="79"/>
      <c r="AP69" s="93">
        <v>64.59</v>
      </c>
      <c r="AQ69" s="79"/>
      <c r="AR69" s="79"/>
      <c r="AS69" s="79"/>
      <c r="AT69" s="93">
        <v>100.27</v>
      </c>
      <c r="AU69" s="79"/>
      <c r="AV69" s="79"/>
    </row>
    <row r="70" spans="1:48" ht="12.75" customHeight="1">
      <c r="A70" s="85" t="s">
        <v>367</v>
      </c>
      <c r="B70" s="79"/>
      <c r="C70" s="91" t="s">
        <v>179</v>
      </c>
      <c r="D70" s="79"/>
      <c r="E70" s="79"/>
      <c r="F70" s="91" t="s">
        <v>179</v>
      </c>
      <c r="G70" s="79"/>
      <c r="H70" s="79"/>
      <c r="I70" s="91" t="s">
        <v>179</v>
      </c>
      <c r="J70" s="79"/>
      <c r="K70" s="79"/>
      <c r="L70" s="91" t="s">
        <v>179</v>
      </c>
      <c r="M70" s="79"/>
      <c r="N70" s="79"/>
      <c r="O70" s="91" t="s">
        <v>179</v>
      </c>
      <c r="P70" s="79"/>
      <c r="Q70" s="79"/>
      <c r="R70" s="91" t="s">
        <v>179</v>
      </c>
      <c r="S70" s="79"/>
      <c r="T70" s="79"/>
      <c r="U70" s="91" t="s">
        <v>179</v>
      </c>
      <c r="V70" s="79"/>
      <c r="W70" s="79"/>
      <c r="X70" s="91" t="s">
        <v>179</v>
      </c>
      <c r="Y70" s="79"/>
      <c r="Z70" s="79"/>
      <c r="AA70" s="91" t="s">
        <v>179</v>
      </c>
      <c r="AB70" s="79"/>
      <c r="AC70" s="79"/>
      <c r="AD70" s="91" t="s">
        <v>179</v>
      </c>
      <c r="AE70" s="79"/>
      <c r="AF70" s="79"/>
      <c r="AG70" s="91" t="s">
        <v>179</v>
      </c>
      <c r="AH70" s="79"/>
      <c r="AI70" s="79"/>
      <c r="AJ70" s="91" t="s">
        <v>179</v>
      </c>
      <c r="AK70" s="79"/>
      <c r="AL70" s="79"/>
      <c r="AM70" s="91" t="s">
        <v>179</v>
      </c>
      <c r="AN70" s="79"/>
      <c r="AO70" s="79"/>
      <c r="AP70" s="91" t="s">
        <v>179</v>
      </c>
      <c r="AQ70" s="79"/>
      <c r="AR70" s="79"/>
      <c r="AS70" s="79"/>
      <c r="AT70" s="91" t="s">
        <v>179</v>
      </c>
      <c r="AU70" s="79"/>
      <c r="AV70" s="79"/>
    </row>
    <row r="71" spans="1:48" ht="12.75" customHeight="1">
      <c r="A71" s="85" t="s">
        <v>368</v>
      </c>
      <c r="B71" s="79"/>
      <c r="C71" s="91" t="s">
        <v>179</v>
      </c>
      <c r="D71" s="79"/>
      <c r="E71" s="79"/>
      <c r="F71" s="91" t="s">
        <v>179</v>
      </c>
      <c r="G71" s="79"/>
      <c r="H71" s="79"/>
      <c r="I71" s="91" t="s">
        <v>179</v>
      </c>
      <c r="J71" s="79"/>
      <c r="K71" s="79"/>
      <c r="L71" s="91" t="s">
        <v>179</v>
      </c>
      <c r="M71" s="79"/>
      <c r="N71" s="79"/>
      <c r="O71" s="91" t="s">
        <v>179</v>
      </c>
      <c r="P71" s="79"/>
      <c r="Q71" s="79"/>
      <c r="R71" s="91" t="s">
        <v>179</v>
      </c>
      <c r="S71" s="79"/>
      <c r="T71" s="79"/>
      <c r="U71" s="91" t="s">
        <v>179</v>
      </c>
      <c r="V71" s="79"/>
      <c r="W71" s="79"/>
      <c r="X71" s="91" t="s">
        <v>179</v>
      </c>
      <c r="Y71" s="79"/>
      <c r="Z71" s="79"/>
      <c r="AA71" s="91" t="s">
        <v>179</v>
      </c>
      <c r="AB71" s="79"/>
      <c r="AC71" s="79"/>
      <c r="AD71" s="91" t="s">
        <v>179</v>
      </c>
      <c r="AE71" s="79"/>
      <c r="AF71" s="79"/>
      <c r="AG71" s="91" t="s">
        <v>179</v>
      </c>
      <c r="AH71" s="79"/>
      <c r="AI71" s="79"/>
      <c r="AJ71" s="91" t="s">
        <v>179</v>
      </c>
      <c r="AK71" s="79"/>
      <c r="AL71" s="79"/>
      <c r="AM71" s="91" t="s">
        <v>179</v>
      </c>
      <c r="AN71" s="79"/>
      <c r="AO71" s="79"/>
      <c r="AP71" s="91" t="s">
        <v>179</v>
      </c>
      <c r="AQ71" s="79"/>
      <c r="AR71" s="79"/>
      <c r="AS71" s="79"/>
      <c r="AT71" s="91" t="s">
        <v>179</v>
      </c>
      <c r="AU71" s="79"/>
      <c r="AV71" s="79"/>
    </row>
    <row r="72" spans="1:48" ht="12.75" customHeight="1">
      <c r="A72" s="85" t="s">
        <v>369</v>
      </c>
      <c r="B72" s="79"/>
      <c r="C72" s="91" t="s">
        <v>179</v>
      </c>
      <c r="D72" s="79"/>
      <c r="E72" s="79"/>
      <c r="F72" s="91" t="s">
        <v>179</v>
      </c>
      <c r="G72" s="79"/>
      <c r="H72" s="79"/>
      <c r="I72" s="91" t="s">
        <v>179</v>
      </c>
      <c r="J72" s="79"/>
      <c r="K72" s="79"/>
      <c r="L72" s="91" t="s">
        <v>179</v>
      </c>
      <c r="M72" s="79"/>
      <c r="N72" s="79"/>
      <c r="O72" s="91" t="s">
        <v>179</v>
      </c>
      <c r="P72" s="79"/>
      <c r="Q72" s="79"/>
      <c r="R72" s="91" t="s">
        <v>179</v>
      </c>
      <c r="S72" s="79"/>
      <c r="T72" s="79"/>
      <c r="U72" s="91" t="s">
        <v>179</v>
      </c>
      <c r="V72" s="79"/>
      <c r="W72" s="79"/>
      <c r="X72" s="91" t="s">
        <v>179</v>
      </c>
      <c r="Y72" s="79"/>
      <c r="Z72" s="79"/>
      <c r="AA72" s="91" t="s">
        <v>179</v>
      </c>
      <c r="AB72" s="79"/>
      <c r="AC72" s="79"/>
      <c r="AD72" s="91" t="s">
        <v>179</v>
      </c>
      <c r="AE72" s="79"/>
      <c r="AF72" s="79"/>
      <c r="AG72" s="91" t="s">
        <v>179</v>
      </c>
      <c r="AH72" s="79"/>
      <c r="AI72" s="79"/>
      <c r="AJ72" s="91" t="s">
        <v>179</v>
      </c>
      <c r="AK72" s="79"/>
      <c r="AL72" s="79"/>
      <c r="AM72" s="91" t="s">
        <v>179</v>
      </c>
      <c r="AN72" s="79"/>
      <c r="AO72" s="79"/>
      <c r="AP72" s="91" t="s">
        <v>179</v>
      </c>
      <c r="AQ72" s="79"/>
      <c r="AR72" s="79"/>
      <c r="AS72" s="79"/>
      <c r="AT72" s="91" t="s">
        <v>179</v>
      </c>
      <c r="AU72" s="79"/>
      <c r="AV72" s="79"/>
    </row>
    <row r="73" spans="1:48" ht="12.75" customHeight="1">
      <c r="A73" s="85" t="s">
        <v>370</v>
      </c>
      <c r="B73" s="79"/>
      <c r="C73" s="91" t="s">
        <v>179</v>
      </c>
      <c r="D73" s="79"/>
      <c r="E73" s="79"/>
      <c r="F73" s="91" t="s">
        <v>179</v>
      </c>
      <c r="G73" s="79"/>
      <c r="H73" s="79"/>
      <c r="I73" s="91" t="s">
        <v>179</v>
      </c>
      <c r="J73" s="79"/>
      <c r="K73" s="79"/>
      <c r="L73" s="91" t="s">
        <v>179</v>
      </c>
      <c r="M73" s="79"/>
      <c r="N73" s="79"/>
      <c r="O73" s="91" t="s">
        <v>179</v>
      </c>
      <c r="P73" s="79"/>
      <c r="Q73" s="79"/>
      <c r="R73" s="91" t="s">
        <v>179</v>
      </c>
      <c r="S73" s="79"/>
      <c r="T73" s="79"/>
      <c r="U73" s="91" t="s">
        <v>179</v>
      </c>
      <c r="V73" s="79"/>
      <c r="W73" s="79"/>
      <c r="X73" s="91" t="s">
        <v>179</v>
      </c>
      <c r="Y73" s="79"/>
      <c r="Z73" s="79"/>
      <c r="AA73" s="91" t="s">
        <v>179</v>
      </c>
      <c r="AB73" s="79"/>
      <c r="AC73" s="79"/>
      <c r="AD73" s="91" t="s">
        <v>179</v>
      </c>
      <c r="AE73" s="79"/>
      <c r="AF73" s="79"/>
      <c r="AG73" s="91" t="s">
        <v>179</v>
      </c>
      <c r="AH73" s="79"/>
      <c r="AI73" s="79"/>
      <c r="AJ73" s="91" t="s">
        <v>179</v>
      </c>
      <c r="AK73" s="79"/>
      <c r="AL73" s="79"/>
      <c r="AM73" s="91" t="s">
        <v>179</v>
      </c>
      <c r="AN73" s="79"/>
      <c r="AO73" s="79"/>
      <c r="AP73" s="91" t="s">
        <v>179</v>
      </c>
      <c r="AQ73" s="79"/>
      <c r="AR73" s="79"/>
      <c r="AS73" s="79"/>
      <c r="AT73" s="91" t="s">
        <v>179</v>
      </c>
      <c r="AU73" s="79"/>
      <c r="AV73" s="79"/>
    </row>
    <row r="74" spans="1:48" ht="12.75" customHeight="1">
      <c r="A74" s="85" t="s">
        <v>396</v>
      </c>
      <c r="B74" s="79"/>
      <c r="C74" s="91" t="s">
        <v>179</v>
      </c>
      <c r="D74" s="79"/>
      <c r="E74" s="79"/>
      <c r="F74" s="91" t="s">
        <v>179</v>
      </c>
      <c r="G74" s="79"/>
      <c r="H74" s="79"/>
      <c r="I74" s="91" t="s">
        <v>179</v>
      </c>
      <c r="J74" s="79"/>
      <c r="K74" s="79"/>
      <c r="L74" s="91" t="s">
        <v>179</v>
      </c>
      <c r="M74" s="79"/>
      <c r="N74" s="79"/>
      <c r="O74" s="91" t="s">
        <v>179</v>
      </c>
      <c r="P74" s="79"/>
      <c r="Q74" s="79"/>
      <c r="R74" s="91" t="s">
        <v>179</v>
      </c>
      <c r="S74" s="79"/>
      <c r="T74" s="79"/>
      <c r="U74" s="91" t="s">
        <v>179</v>
      </c>
      <c r="V74" s="79"/>
      <c r="W74" s="79"/>
      <c r="X74" s="91" t="s">
        <v>179</v>
      </c>
      <c r="Y74" s="79"/>
      <c r="Z74" s="79"/>
      <c r="AA74" s="91" t="s">
        <v>179</v>
      </c>
      <c r="AB74" s="79"/>
      <c r="AC74" s="79"/>
      <c r="AD74" s="91" t="s">
        <v>179</v>
      </c>
      <c r="AE74" s="79"/>
      <c r="AF74" s="79"/>
      <c r="AG74" s="91" t="s">
        <v>179</v>
      </c>
      <c r="AH74" s="79"/>
      <c r="AI74" s="79"/>
      <c r="AJ74" s="91" t="s">
        <v>179</v>
      </c>
      <c r="AK74" s="79"/>
      <c r="AL74" s="79"/>
      <c r="AM74" s="91" t="s">
        <v>179</v>
      </c>
      <c r="AN74" s="79"/>
      <c r="AO74" s="79"/>
      <c r="AP74" s="91" t="s">
        <v>179</v>
      </c>
      <c r="AQ74" s="79"/>
      <c r="AR74" s="79"/>
      <c r="AS74" s="79"/>
      <c r="AT74" s="91" t="s">
        <v>179</v>
      </c>
      <c r="AU74" s="79"/>
      <c r="AV74" s="79"/>
    </row>
    <row r="75" spans="1:48" ht="12.75" customHeight="1">
      <c r="A75" s="85" t="s">
        <v>372</v>
      </c>
      <c r="B75" s="79"/>
      <c r="C75" s="91" t="s">
        <v>179</v>
      </c>
      <c r="D75" s="79"/>
      <c r="E75" s="79"/>
      <c r="F75" s="91" t="s">
        <v>179</v>
      </c>
      <c r="G75" s="79"/>
      <c r="H75" s="79"/>
      <c r="I75" s="91" t="s">
        <v>179</v>
      </c>
      <c r="J75" s="79"/>
      <c r="K75" s="79"/>
      <c r="L75" s="91" t="s">
        <v>179</v>
      </c>
      <c r="M75" s="79"/>
      <c r="N75" s="79"/>
      <c r="O75" s="91" t="s">
        <v>179</v>
      </c>
      <c r="P75" s="79"/>
      <c r="Q75" s="79"/>
      <c r="R75" s="91" t="s">
        <v>179</v>
      </c>
      <c r="S75" s="79"/>
      <c r="T75" s="79"/>
      <c r="U75" s="91" t="s">
        <v>179</v>
      </c>
      <c r="V75" s="79"/>
      <c r="W75" s="79"/>
      <c r="X75" s="91" t="s">
        <v>179</v>
      </c>
      <c r="Y75" s="79"/>
      <c r="Z75" s="79"/>
      <c r="AA75" s="91" t="s">
        <v>179</v>
      </c>
      <c r="AB75" s="79"/>
      <c r="AC75" s="79"/>
      <c r="AD75" s="91" t="s">
        <v>179</v>
      </c>
      <c r="AE75" s="79"/>
      <c r="AF75" s="79"/>
      <c r="AG75" s="91" t="s">
        <v>179</v>
      </c>
      <c r="AH75" s="79"/>
      <c r="AI75" s="79"/>
      <c r="AJ75" s="91" t="s">
        <v>179</v>
      </c>
      <c r="AK75" s="79"/>
      <c r="AL75" s="79"/>
      <c r="AM75" s="91" t="s">
        <v>179</v>
      </c>
      <c r="AN75" s="79"/>
      <c r="AO75" s="79"/>
      <c r="AP75" s="91" t="s">
        <v>179</v>
      </c>
      <c r="AQ75" s="79"/>
      <c r="AR75" s="79"/>
      <c r="AS75" s="79"/>
      <c r="AT75" s="91" t="s">
        <v>179</v>
      </c>
      <c r="AU75" s="79"/>
      <c r="AV75" s="79"/>
    </row>
    <row r="76" spans="1:48" ht="12.75" customHeight="1">
      <c r="A76" s="85" t="s">
        <v>397</v>
      </c>
      <c r="B76" s="79"/>
      <c r="C76" s="91" t="s">
        <v>179</v>
      </c>
      <c r="D76" s="79"/>
      <c r="E76" s="79"/>
      <c r="F76" s="91" t="s">
        <v>179</v>
      </c>
      <c r="G76" s="79"/>
      <c r="H76" s="79"/>
      <c r="I76" s="91" t="s">
        <v>179</v>
      </c>
      <c r="J76" s="79"/>
      <c r="K76" s="79"/>
      <c r="L76" s="91" t="s">
        <v>179</v>
      </c>
      <c r="M76" s="79"/>
      <c r="N76" s="79"/>
      <c r="O76" s="91" t="s">
        <v>179</v>
      </c>
      <c r="P76" s="79"/>
      <c r="Q76" s="79"/>
      <c r="R76" s="91" t="s">
        <v>179</v>
      </c>
      <c r="S76" s="79"/>
      <c r="T76" s="79"/>
      <c r="U76" s="91" t="s">
        <v>179</v>
      </c>
      <c r="V76" s="79"/>
      <c r="W76" s="79"/>
      <c r="X76" s="91" t="s">
        <v>179</v>
      </c>
      <c r="Y76" s="79"/>
      <c r="Z76" s="79"/>
      <c r="AA76" s="91" t="s">
        <v>179</v>
      </c>
      <c r="AB76" s="79"/>
      <c r="AC76" s="79"/>
      <c r="AD76" s="91" t="s">
        <v>179</v>
      </c>
      <c r="AE76" s="79"/>
      <c r="AF76" s="79"/>
      <c r="AG76" s="91" t="s">
        <v>179</v>
      </c>
      <c r="AH76" s="79"/>
      <c r="AI76" s="79"/>
      <c r="AJ76" s="91" t="s">
        <v>179</v>
      </c>
      <c r="AK76" s="79"/>
      <c r="AL76" s="79"/>
      <c r="AM76" s="91" t="s">
        <v>179</v>
      </c>
      <c r="AN76" s="79"/>
      <c r="AO76" s="79"/>
      <c r="AP76" s="91" t="s">
        <v>179</v>
      </c>
      <c r="AQ76" s="79"/>
      <c r="AR76" s="79"/>
      <c r="AS76" s="79"/>
      <c r="AT76" s="91" t="s">
        <v>179</v>
      </c>
      <c r="AU76" s="79"/>
      <c r="AV76" s="79"/>
    </row>
    <row r="77" spans="1:48" ht="12.75" customHeight="1">
      <c r="A77" s="85" t="s">
        <v>356</v>
      </c>
      <c r="B77" s="79"/>
      <c r="C77" s="91" t="s">
        <v>179</v>
      </c>
      <c r="D77" s="79"/>
      <c r="E77" s="79"/>
      <c r="F77" s="91" t="s">
        <v>179</v>
      </c>
      <c r="G77" s="79"/>
      <c r="H77" s="79"/>
      <c r="I77" s="91" t="s">
        <v>179</v>
      </c>
      <c r="J77" s="79"/>
      <c r="K77" s="79"/>
      <c r="L77" s="91" t="s">
        <v>179</v>
      </c>
      <c r="M77" s="79"/>
      <c r="N77" s="79"/>
      <c r="O77" s="91" t="s">
        <v>179</v>
      </c>
      <c r="P77" s="79"/>
      <c r="Q77" s="79"/>
      <c r="R77" s="91" t="s">
        <v>179</v>
      </c>
      <c r="S77" s="79"/>
      <c r="T77" s="79"/>
      <c r="U77" s="91" t="s">
        <v>179</v>
      </c>
      <c r="V77" s="79"/>
      <c r="W77" s="79"/>
      <c r="X77" s="91" t="s">
        <v>179</v>
      </c>
      <c r="Y77" s="79"/>
      <c r="Z77" s="79"/>
      <c r="AA77" s="91" t="s">
        <v>179</v>
      </c>
      <c r="AB77" s="79"/>
      <c r="AC77" s="79"/>
      <c r="AD77" s="91" t="s">
        <v>179</v>
      </c>
      <c r="AE77" s="79"/>
      <c r="AF77" s="79"/>
      <c r="AG77" s="91" t="s">
        <v>179</v>
      </c>
      <c r="AH77" s="79"/>
      <c r="AI77" s="79"/>
      <c r="AJ77" s="91" t="s">
        <v>179</v>
      </c>
      <c r="AK77" s="79"/>
      <c r="AL77" s="79"/>
      <c r="AM77" s="91" t="s">
        <v>179</v>
      </c>
      <c r="AN77" s="79"/>
      <c r="AO77" s="79"/>
      <c r="AP77" s="91" t="s">
        <v>179</v>
      </c>
      <c r="AQ77" s="79"/>
      <c r="AR77" s="79"/>
      <c r="AS77" s="79"/>
      <c r="AT77" s="91" t="s">
        <v>179</v>
      </c>
      <c r="AU77" s="79"/>
      <c r="AV77" s="79"/>
    </row>
    <row r="78" spans="1:48" ht="12.75" customHeight="1">
      <c r="A78" s="85" t="s">
        <v>398</v>
      </c>
      <c r="B78" s="79"/>
      <c r="C78" s="91" t="s">
        <v>179</v>
      </c>
      <c r="D78" s="79"/>
      <c r="E78" s="79"/>
      <c r="F78" s="91" t="s">
        <v>179</v>
      </c>
      <c r="G78" s="79"/>
      <c r="H78" s="79"/>
      <c r="I78" s="91" t="s">
        <v>179</v>
      </c>
      <c r="J78" s="79"/>
      <c r="K78" s="79"/>
      <c r="L78" s="91" t="s">
        <v>179</v>
      </c>
      <c r="M78" s="79"/>
      <c r="N78" s="79"/>
      <c r="O78" s="91" t="s">
        <v>179</v>
      </c>
      <c r="P78" s="79"/>
      <c r="Q78" s="79"/>
      <c r="R78" s="91" t="s">
        <v>179</v>
      </c>
      <c r="S78" s="79"/>
      <c r="T78" s="79"/>
      <c r="U78" s="91" t="s">
        <v>179</v>
      </c>
      <c r="V78" s="79"/>
      <c r="W78" s="79"/>
      <c r="X78" s="91" t="s">
        <v>179</v>
      </c>
      <c r="Y78" s="79"/>
      <c r="Z78" s="79"/>
      <c r="AA78" s="91" t="s">
        <v>179</v>
      </c>
      <c r="AB78" s="79"/>
      <c r="AC78" s="79"/>
      <c r="AD78" s="91" t="s">
        <v>179</v>
      </c>
      <c r="AE78" s="79"/>
      <c r="AF78" s="79"/>
      <c r="AG78" s="91" t="s">
        <v>179</v>
      </c>
      <c r="AH78" s="79"/>
      <c r="AI78" s="79"/>
      <c r="AJ78" s="91" t="s">
        <v>179</v>
      </c>
      <c r="AK78" s="79"/>
      <c r="AL78" s="79"/>
      <c r="AM78" s="91" t="s">
        <v>179</v>
      </c>
      <c r="AN78" s="79"/>
      <c r="AO78" s="79"/>
      <c r="AP78" s="91" t="s">
        <v>179</v>
      </c>
      <c r="AQ78" s="79"/>
      <c r="AR78" s="79"/>
      <c r="AS78" s="79"/>
      <c r="AT78" s="91" t="s">
        <v>179</v>
      </c>
      <c r="AU78" s="79"/>
      <c r="AV78" s="79"/>
    </row>
    <row r="79" spans="1:48" ht="12.75" customHeight="1">
      <c r="A79" s="85" t="s">
        <v>399</v>
      </c>
      <c r="B79" s="79"/>
      <c r="C79" s="91" t="s">
        <v>179</v>
      </c>
      <c r="D79" s="79"/>
      <c r="E79" s="79"/>
      <c r="F79" s="91" t="s">
        <v>179</v>
      </c>
      <c r="G79" s="79"/>
      <c r="H79" s="79"/>
      <c r="I79" s="91" t="s">
        <v>179</v>
      </c>
      <c r="J79" s="79"/>
      <c r="K79" s="79"/>
      <c r="L79" s="93">
        <v>252.145</v>
      </c>
      <c r="M79" s="79"/>
      <c r="N79" s="79"/>
      <c r="O79" s="93">
        <v>264.471</v>
      </c>
      <c r="P79" s="79"/>
      <c r="Q79" s="79"/>
      <c r="R79" s="93">
        <v>191.702</v>
      </c>
      <c r="S79" s="79"/>
      <c r="T79" s="79"/>
      <c r="U79" s="93">
        <v>115.742</v>
      </c>
      <c r="V79" s="79"/>
      <c r="W79" s="79"/>
      <c r="X79" s="93">
        <v>169.149</v>
      </c>
      <c r="Y79" s="79"/>
      <c r="Z79" s="79"/>
      <c r="AA79" s="93">
        <v>205.53</v>
      </c>
      <c r="AB79" s="79"/>
      <c r="AC79" s="79"/>
      <c r="AD79" s="93">
        <v>155.89</v>
      </c>
      <c r="AE79" s="79"/>
      <c r="AF79" s="79"/>
      <c r="AG79" s="93">
        <v>53.74</v>
      </c>
      <c r="AH79" s="79"/>
      <c r="AI79" s="79"/>
      <c r="AJ79" s="93">
        <v>32.02</v>
      </c>
      <c r="AK79" s="79"/>
      <c r="AL79" s="79"/>
      <c r="AM79" s="93">
        <v>26.01</v>
      </c>
      <c r="AN79" s="79"/>
      <c r="AO79" s="79"/>
      <c r="AP79" s="93">
        <v>23.16</v>
      </c>
      <c r="AQ79" s="79"/>
      <c r="AR79" s="79"/>
      <c r="AS79" s="79"/>
      <c r="AT79" s="93">
        <v>17.92</v>
      </c>
      <c r="AU79" s="79"/>
      <c r="AV79" s="79"/>
    </row>
    <row r="80" spans="1:48" ht="12.75" customHeight="1">
      <c r="A80" s="85" t="s">
        <v>400</v>
      </c>
      <c r="B80" s="79"/>
      <c r="C80" s="91" t="s">
        <v>179</v>
      </c>
      <c r="D80" s="79"/>
      <c r="E80" s="79"/>
      <c r="F80" s="91" t="s">
        <v>179</v>
      </c>
      <c r="G80" s="79"/>
      <c r="H80" s="79"/>
      <c r="I80" s="91" t="s">
        <v>179</v>
      </c>
      <c r="J80" s="79"/>
      <c r="K80" s="79"/>
      <c r="L80" s="93">
        <v>4.844</v>
      </c>
      <c r="M80" s="79"/>
      <c r="N80" s="79"/>
      <c r="O80" s="93">
        <v>5.317</v>
      </c>
      <c r="P80" s="79"/>
      <c r="Q80" s="79"/>
      <c r="R80" s="93">
        <v>7.648</v>
      </c>
      <c r="S80" s="79"/>
      <c r="T80" s="79"/>
      <c r="U80" s="93">
        <v>5.478</v>
      </c>
      <c r="V80" s="79"/>
      <c r="W80" s="79"/>
      <c r="X80" s="93">
        <v>3.209</v>
      </c>
      <c r="Y80" s="79"/>
      <c r="Z80" s="79"/>
      <c r="AA80" s="93">
        <v>2.049999999</v>
      </c>
      <c r="AB80" s="79"/>
      <c r="AC80" s="79"/>
      <c r="AD80" s="93">
        <v>2.57</v>
      </c>
      <c r="AE80" s="79"/>
      <c r="AF80" s="79"/>
      <c r="AG80" s="93">
        <v>2.85</v>
      </c>
      <c r="AH80" s="79"/>
      <c r="AI80" s="79"/>
      <c r="AJ80" s="93">
        <v>1.41</v>
      </c>
      <c r="AK80" s="79"/>
      <c r="AL80" s="79"/>
      <c r="AM80" s="93">
        <v>0.72</v>
      </c>
      <c r="AN80" s="79"/>
      <c r="AO80" s="79"/>
      <c r="AP80" s="93">
        <v>1.21</v>
      </c>
      <c r="AQ80" s="79"/>
      <c r="AR80" s="79"/>
      <c r="AS80" s="79"/>
      <c r="AT80" s="93">
        <v>0.55</v>
      </c>
      <c r="AU80" s="79"/>
      <c r="AV80" s="79"/>
    </row>
    <row r="81" spans="1:48" ht="12.7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</row>
    <row r="82" spans="1:48" ht="12.75" customHeight="1">
      <c r="A82" s="85" t="s">
        <v>401</v>
      </c>
      <c r="B82" s="79"/>
      <c r="C82" s="93">
        <v>8110.156</v>
      </c>
      <c r="D82" s="79"/>
      <c r="E82" s="79"/>
      <c r="F82" s="93">
        <v>5426.578</v>
      </c>
      <c r="G82" s="79"/>
      <c r="H82" s="79"/>
      <c r="I82" s="93">
        <v>3322.724</v>
      </c>
      <c r="J82" s="79"/>
      <c r="K82" s="79"/>
      <c r="L82" s="93">
        <v>2598.261</v>
      </c>
      <c r="M82" s="79"/>
      <c r="N82" s="79"/>
      <c r="O82" s="93">
        <v>2363.113</v>
      </c>
      <c r="P82" s="79"/>
      <c r="Q82" s="79"/>
      <c r="R82" s="93">
        <v>2311.309</v>
      </c>
      <c r="S82" s="79"/>
      <c r="T82" s="79"/>
      <c r="U82" s="93">
        <v>2100.564</v>
      </c>
      <c r="V82" s="79"/>
      <c r="W82" s="79"/>
      <c r="X82" s="93">
        <v>1885.421</v>
      </c>
      <c r="Y82" s="79"/>
      <c r="Z82" s="79"/>
      <c r="AA82" s="93">
        <v>1197.92</v>
      </c>
      <c r="AB82" s="79"/>
      <c r="AC82" s="79"/>
      <c r="AD82" s="93">
        <v>984.61</v>
      </c>
      <c r="AE82" s="79"/>
      <c r="AF82" s="79"/>
      <c r="AG82" s="93">
        <v>762.8</v>
      </c>
      <c r="AH82" s="79"/>
      <c r="AI82" s="79"/>
      <c r="AJ82" s="93">
        <v>538.43</v>
      </c>
      <c r="AK82" s="79"/>
      <c r="AL82" s="79"/>
      <c r="AM82" s="93">
        <v>493.01</v>
      </c>
      <c r="AN82" s="79"/>
      <c r="AO82" s="79"/>
      <c r="AP82" s="93">
        <v>458.45</v>
      </c>
      <c r="AQ82" s="79"/>
      <c r="AR82" s="79"/>
      <c r="AS82" s="79"/>
      <c r="AT82" s="93">
        <v>459.94</v>
      </c>
      <c r="AU82" s="79"/>
      <c r="AV82" s="79"/>
    </row>
    <row r="83" spans="1:48" ht="12.7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</row>
    <row r="84" spans="1:48" ht="12.75" customHeight="1">
      <c r="A84" s="87" t="s">
        <v>227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</row>
    <row r="85" spans="1:48" ht="12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</row>
    <row r="86" spans="1:48" ht="12.75" customHeight="1">
      <c r="A86" s="85" t="s">
        <v>402</v>
      </c>
      <c r="B86" s="79"/>
      <c r="C86" s="91" t="s">
        <v>179</v>
      </c>
      <c r="D86" s="79"/>
      <c r="E86" s="79"/>
      <c r="F86" s="91" t="s">
        <v>179</v>
      </c>
      <c r="G86" s="79"/>
      <c r="H86" s="79"/>
      <c r="I86" s="91" t="s">
        <v>179</v>
      </c>
      <c r="J86" s="79"/>
      <c r="K86" s="79"/>
      <c r="L86" s="93">
        <v>362.611</v>
      </c>
      <c r="M86" s="79"/>
      <c r="N86" s="79"/>
      <c r="O86" s="93">
        <v>330.782</v>
      </c>
      <c r="P86" s="79"/>
      <c r="Q86" s="79"/>
      <c r="R86" s="93">
        <v>310.754</v>
      </c>
      <c r="S86" s="79"/>
      <c r="T86" s="79"/>
      <c r="U86" s="93">
        <v>316.891</v>
      </c>
      <c r="V86" s="79"/>
      <c r="W86" s="79"/>
      <c r="X86" s="93">
        <v>302.009</v>
      </c>
      <c r="Y86" s="79"/>
      <c r="Z86" s="79"/>
      <c r="AA86" s="93">
        <v>200.61</v>
      </c>
      <c r="AB86" s="79"/>
      <c r="AC86" s="79"/>
      <c r="AD86" s="93">
        <v>184.52</v>
      </c>
      <c r="AE86" s="79"/>
      <c r="AF86" s="79"/>
      <c r="AG86" s="93">
        <v>180.62</v>
      </c>
      <c r="AH86" s="79"/>
      <c r="AI86" s="79"/>
      <c r="AJ86" s="93">
        <v>160.37</v>
      </c>
      <c r="AK86" s="79"/>
      <c r="AL86" s="79"/>
      <c r="AM86" s="93">
        <v>142.72</v>
      </c>
      <c r="AN86" s="79"/>
      <c r="AO86" s="79"/>
      <c r="AP86" s="93">
        <v>142.25</v>
      </c>
      <c r="AQ86" s="79"/>
      <c r="AR86" s="79"/>
      <c r="AS86" s="79"/>
      <c r="AT86" s="93">
        <v>139.86</v>
      </c>
      <c r="AU86" s="79"/>
      <c r="AV86" s="79"/>
    </row>
    <row r="87" spans="1:48" ht="12.75" customHeight="1">
      <c r="A87" s="85" t="s">
        <v>403</v>
      </c>
      <c r="B87" s="79"/>
      <c r="C87" s="93">
        <v>22.617</v>
      </c>
      <c r="D87" s="79"/>
      <c r="E87" s="79"/>
      <c r="F87" s="93">
        <v>22.617</v>
      </c>
      <c r="G87" s="79"/>
      <c r="H87" s="79"/>
      <c r="I87" s="93">
        <v>22.617</v>
      </c>
      <c r="J87" s="79"/>
      <c r="K87" s="79"/>
      <c r="L87" s="93">
        <v>22.617</v>
      </c>
      <c r="M87" s="79"/>
      <c r="N87" s="79"/>
      <c r="O87" s="93">
        <v>22.617</v>
      </c>
      <c r="P87" s="79"/>
      <c r="Q87" s="79"/>
      <c r="R87" s="93">
        <v>22.617</v>
      </c>
      <c r="S87" s="79"/>
      <c r="T87" s="79"/>
      <c r="U87" s="93">
        <v>22.617</v>
      </c>
      <c r="V87" s="79"/>
      <c r="W87" s="79"/>
      <c r="X87" s="93">
        <v>22.7</v>
      </c>
      <c r="Y87" s="79"/>
      <c r="Z87" s="79"/>
      <c r="AA87" s="93">
        <v>19.45</v>
      </c>
      <c r="AB87" s="79"/>
      <c r="AC87" s="79"/>
      <c r="AD87" s="93">
        <v>19.45</v>
      </c>
      <c r="AE87" s="79"/>
      <c r="AF87" s="79"/>
      <c r="AG87" s="93">
        <v>19.42</v>
      </c>
      <c r="AH87" s="79"/>
      <c r="AI87" s="79"/>
      <c r="AJ87" s="93">
        <v>19.42</v>
      </c>
      <c r="AK87" s="79"/>
      <c r="AL87" s="79"/>
      <c r="AM87" s="93">
        <v>19.42</v>
      </c>
      <c r="AN87" s="79"/>
      <c r="AO87" s="79"/>
      <c r="AP87" s="93">
        <v>19.42</v>
      </c>
      <c r="AQ87" s="79"/>
      <c r="AR87" s="79"/>
      <c r="AS87" s="79"/>
      <c r="AT87" s="93">
        <v>19.42</v>
      </c>
      <c r="AU87" s="79"/>
      <c r="AV87" s="79"/>
    </row>
    <row r="88" spans="1:48" ht="12.75" customHeight="1">
      <c r="A88" s="85" t="s">
        <v>404</v>
      </c>
      <c r="B88" s="79"/>
      <c r="C88" s="91" t="s">
        <v>179</v>
      </c>
      <c r="D88" s="79"/>
      <c r="E88" s="79"/>
      <c r="F88" s="93">
        <v>110.009</v>
      </c>
      <c r="G88" s="79"/>
      <c r="H88" s="79"/>
      <c r="I88" s="93">
        <v>110.009</v>
      </c>
      <c r="J88" s="79"/>
      <c r="K88" s="79"/>
      <c r="L88" s="93">
        <v>110.009</v>
      </c>
      <c r="M88" s="79"/>
      <c r="N88" s="79"/>
      <c r="O88" s="93">
        <v>110.009</v>
      </c>
      <c r="P88" s="79"/>
      <c r="Q88" s="79"/>
      <c r="R88" s="93">
        <v>110.009</v>
      </c>
      <c r="S88" s="79"/>
      <c r="T88" s="79"/>
      <c r="U88" s="93">
        <v>110.009</v>
      </c>
      <c r="V88" s="79"/>
      <c r="W88" s="79"/>
      <c r="X88" s="93">
        <v>110.009</v>
      </c>
      <c r="Y88" s="79"/>
      <c r="Z88" s="79"/>
      <c r="AA88" s="93">
        <v>38.14</v>
      </c>
      <c r="AB88" s="79"/>
      <c r="AC88" s="79"/>
      <c r="AD88" s="93">
        <v>38.14</v>
      </c>
      <c r="AE88" s="79"/>
      <c r="AF88" s="79"/>
      <c r="AG88" s="93">
        <v>38.14</v>
      </c>
      <c r="AH88" s="79"/>
      <c r="AI88" s="79"/>
      <c r="AJ88" s="93">
        <v>38.14</v>
      </c>
      <c r="AK88" s="79"/>
      <c r="AL88" s="79"/>
      <c r="AM88" s="93">
        <v>38.13</v>
      </c>
      <c r="AN88" s="79"/>
      <c r="AO88" s="79"/>
      <c r="AP88" s="93">
        <v>38.14</v>
      </c>
      <c r="AQ88" s="79"/>
      <c r="AR88" s="79"/>
      <c r="AS88" s="79"/>
      <c r="AT88" s="93">
        <v>38.14</v>
      </c>
      <c r="AU88" s="79"/>
      <c r="AV88" s="79"/>
    </row>
    <row r="89" spans="1:48" ht="12.75" customHeight="1">
      <c r="A89" s="85" t="s">
        <v>405</v>
      </c>
      <c r="B89" s="79"/>
      <c r="C89" s="91" t="s">
        <v>179</v>
      </c>
      <c r="D89" s="79"/>
      <c r="E89" s="79"/>
      <c r="F89" s="91" t="s">
        <v>179</v>
      </c>
      <c r="G89" s="79"/>
      <c r="H89" s="79"/>
      <c r="I89" s="91" t="s">
        <v>179</v>
      </c>
      <c r="J89" s="79"/>
      <c r="K89" s="79"/>
      <c r="L89" s="91" t="s">
        <v>179</v>
      </c>
      <c r="M89" s="79"/>
      <c r="N89" s="79"/>
      <c r="O89" s="91" t="s">
        <v>179</v>
      </c>
      <c r="P89" s="79"/>
      <c r="Q89" s="79"/>
      <c r="R89" s="91" t="s">
        <v>179</v>
      </c>
      <c r="S89" s="79"/>
      <c r="T89" s="79"/>
      <c r="U89" s="91" t="s">
        <v>179</v>
      </c>
      <c r="V89" s="79"/>
      <c r="W89" s="79"/>
      <c r="X89" s="91" t="s">
        <v>179</v>
      </c>
      <c r="Y89" s="79"/>
      <c r="Z89" s="79"/>
      <c r="AA89" s="91" t="s">
        <v>179</v>
      </c>
      <c r="AB89" s="79"/>
      <c r="AC89" s="79"/>
      <c r="AD89" s="91" t="s">
        <v>179</v>
      </c>
      <c r="AE89" s="79"/>
      <c r="AF89" s="79"/>
      <c r="AG89" s="91" t="s">
        <v>179</v>
      </c>
      <c r="AH89" s="79"/>
      <c r="AI89" s="79"/>
      <c r="AJ89" s="91" t="s">
        <v>179</v>
      </c>
      <c r="AK89" s="79"/>
      <c r="AL89" s="79"/>
      <c r="AM89" s="91" t="s">
        <v>179</v>
      </c>
      <c r="AN89" s="79"/>
      <c r="AO89" s="79"/>
      <c r="AP89" s="91" t="s">
        <v>179</v>
      </c>
      <c r="AQ89" s="79"/>
      <c r="AR89" s="79"/>
      <c r="AS89" s="79"/>
      <c r="AT89" s="91" t="s">
        <v>179</v>
      </c>
      <c r="AU89" s="79"/>
      <c r="AV89" s="79"/>
    </row>
    <row r="90" spans="1:48" ht="12.75" customHeight="1">
      <c r="A90" s="85" t="s">
        <v>406</v>
      </c>
      <c r="B90" s="79"/>
      <c r="C90" s="91" t="s">
        <v>179</v>
      </c>
      <c r="D90" s="79"/>
      <c r="E90" s="79"/>
      <c r="F90" s="91" t="s">
        <v>179</v>
      </c>
      <c r="G90" s="79"/>
      <c r="H90" s="79"/>
      <c r="I90" s="91" t="s">
        <v>179</v>
      </c>
      <c r="J90" s="79"/>
      <c r="K90" s="79"/>
      <c r="L90" s="91" t="s">
        <v>179</v>
      </c>
      <c r="M90" s="79"/>
      <c r="N90" s="79"/>
      <c r="O90" s="91" t="s">
        <v>179</v>
      </c>
      <c r="P90" s="79"/>
      <c r="Q90" s="79"/>
      <c r="R90" s="91" t="s">
        <v>179</v>
      </c>
      <c r="S90" s="79"/>
      <c r="T90" s="79"/>
      <c r="U90" s="91" t="s">
        <v>179</v>
      </c>
      <c r="V90" s="79"/>
      <c r="W90" s="79"/>
      <c r="X90" s="91" t="s">
        <v>179</v>
      </c>
      <c r="Y90" s="79"/>
      <c r="Z90" s="79"/>
      <c r="AA90" s="91" t="s">
        <v>179</v>
      </c>
      <c r="AB90" s="79"/>
      <c r="AC90" s="79"/>
      <c r="AD90" s="91" t="s">
        <v>179</v>
      </c>
      <c r="AE90" s="79"/>
      <c r="AF90" s="79"/>
      <c r="AG90" s="91" t="s">
        <v>179</v>
      </c>
      <c r="AH90" s="79"/>
      <c r="AI90" s="79"/>
      <c r="AJ90" s="91" t="s">
        <v>179</v>
      </c>
      <c r="AK90" s="79"/>
      <c r="AL90" s="79"/>
      <c r="AM90" s="91" t="s">
        <v>179</v>
      </c>
      <c r="AN90" s="79"/>
      <c r="AO90" s="79"/>
      <c r="AP90" s="91" t="s">
        <v>179</v>
      </c>
      <c r="AQ90" s="79"/>
      <c r="AR90" s="79"/>
      <c r="AS90" s="79"/>
      <c r="AT90" s="91" t="s">
        <v>179</v>
      </c>
      <c r="AU90" s="79"/>
      <c r="AV90" s="79"/>
    </row>
    <row r="91" spans="1:48" ht="12.75" customHeight="1">
      <c r="A91" s="85" t="s">
        <v>407</v>
      </c>
      <c r="B91" s="79"/>
      <c r="C91" s="91" t="s">
        <v>179</v>
      </c>
      <c r="D91" s="79"/>
      <c r="E91" s="79"/>
      <c r="F91" s="91" t="s">
        <v>179</v>
      </c>
      <c r="G91" s="79"/>
      <c r="H91" s="79"/>
      <c r="I91" s="91" t="s">
        <v>179</v>
      </c>
      <c r="J91" s="79"/>
      <c r="K91" s="79"/>
      <c r="L91" s="91" t="s">
        <v>179</v>
      </c>
      <c r="M91" s="79"/>
      <c r="N91" s="79"/>
      <c r="O91" s="91" t="s">
        <v>179</v>
      </c>
      <c r="P91" s="79"/>
      <c r="Q91" s="79"/>
      <c r="R91" s="91" t="s">
        <v>179</v>
      </c>
      <c r="S91" s="79"/>
      <c r="T91" s="79"/>
      <c r="U91" s="91" t="s">
        <v>179</v>
      </c>
      <c r="V91" s="79"/>
      <c r="W91" s="79"/>
      <c r="X91" s="91" t="s">
        <v>179</v>
      </c>
      <c r="Y91" s="79"/>
      <c r="Z91" s="79"/>
      <c r="AA91" s="91" t="s">
        <v>179</v>
      </c>
      <c r="AB91" s="79"/>
      <c r="AC91" s="79"/>
      <c r="AD91" s="91" t="s">
        <v>179</v>
      </c>
      <c r="AE91" s="79"/>
      <c r="AF91" s="79"/>
      <c r="AG91" s="91" t="s">
        <v>179</v>
      </c>
      <c r="AH91" s="79"/>
      <c r="AI91" s="79"/>
      <c r="AJ91" s="91" t="s">
        <v>179</v>
      </c>
      <c r="AK91" s="79"/>
      <c r="AL91" s="79"/>
      <c r="AM91" s="91" t="s">
        <v>179</v>
      </c>
      <c r="AN91" s="79"/>
      <c r="AO91" s="79"/>
      <c r="AP91" s="91" t="s">
        <v>179</v>
      </c>
      <c r="AQ91" s="79"/>
      <c r="AR91" s="79"/>
      <c r="AS91" s="79"/>
      <c r="AT91" s="91" t="s">
        <v>179</v>
      </c>
      <c r="AU91" s="79"/>
      <c r="AV91" s="79"/>
    </row>
    <row r="92" spans="1:48" ht="12.75" customHeight="1">
      <c r="A92" s="85" t="s">
        <v>408</v>
      </c>
      <c r="B92" s="79"/>
      <c r="C92" s="91" t="s">
        <v>179</v>
      </c>
      <c r="D92" s="79"/>
      <c r="E92" s="79"/>
      <c r="F92" s="91" t="s">
        <v>179</v>
      </c>
      <c r="G92" s="79"/>
      <c r="H92" s="79"/>
      <c r="I92" s="91" t="s">
        <v>179</v>
      </c>
      <c r="J92" s="79"/>
      <c r="K92" s="79"/>
      <c r="L92" s="91" t="s">
        <v>179</v>
      </c>
      <c r="M92" s="79"/>
      <c r="N92" s="79"/>
      <c r="O92" s="91" t="s">
        <v>179</v>
      </c>
      <c r="P92" s="79"/>
      <c r="Q92" s="79"/>
      <c r="R92" s="91" t="s">
        <v>179</v>
      </c>
      <c r="S92" s="79"/>
      <c r="T92" s="79"/>
      <c r="U92" s="91" t="s">
        <v>179</v>
      </c>
      <c r="V92" s="79"/>
      <c r="W92" s="79"/>
      <c r="X92" s="91" t="s">
        <v>179</v>
      </c>
      <c r="Y92" s="79"/>
      <c r="Z92" s="79"/>
      <c r="AA92" s="91" t="s">
        <v>179</v>
      </c>
      <c r="AB92" s="79"/>
      <c r="AC92" s="79"/>
      <c r="AD92" s="91" t="s">
        <v>179</v>
      </c>
      <c r="AE92" s="79"/>
      <c r="AF92" s="79"/>
      <c r="AG92" s="91" t="s">
        <v>179</v>
      </c>
      <c r="AH92" s="79"/>
      <c r="AI92" s="79"/>
      <c r="AJ92" s="91" t="s">
        <v>179</v>
      </c>
      <c r="AK92" s="79"/>
      <c r="AL92" s="79"/>
      <c r="AM92" s="91" t="s">
        <v>179</v>
      </c>
      <c r="AN92" s="79"/>
      <c r="AO92" s="79"/>
      <c r="AP92" s="91" t="s">
        <v>179</v>
      </c>
      <c r="AQ92" s="79"/>
      <c r="AR92" s="79"/>
      <c r="AS92" s="79"/>
      <c r="AT92" s="91" t="s">
        <v>179</v>
      </c>
      <c r="AU92" s="79"/>
      <c r="AV92" s="79"/>
    </row>
    <row r="93" spans="1:48" ht="12.75" customHeight="1">
      <c r="A93" s="85" t="s">
        <v>409</v>
      </c>
      <c r="B93" s="79"/>
      <c r="C93" s="91" t="s">
        <v>179</v>
      </c>
      <c r="D93" s="79"/>
      <c r="E93" s="79"/>
      <c r="F93" s="91" t="s">
        <v>179</v>
      </c>
      <c r="G93" s="79"/>
      <c r="H93" s="79"/>
      <c r="I93" s="91" t="s">
        <v>179</v>
      </c>
      <c r="J93" s="79"/>
      <c r="K93" s="79"/>
      <c r="L93" s="91" t="s">
        <v>179</v>
      </c>
      <c r="M93" s="79"/>
      <c r="N93" s="79"/>
      <c r="O93" s="91" t="s">
        <v>179</v>
      </c>
      <c r="P93" s="79"/>
      <c r="Q93" s="79"/>
      <c r="R93" s="91" t="s">
        <v>179</v>
      </c>
      <c r="S93" s="79"/>
      <c r="T93" s="79"/>
      <c r="U93" s="91" t="s">
        <v>179</v>
      </c>
      <c r="V93" s="79"/>
      <c r="W93" s="79"/>
      <c r="X93" s="91" t="s">
        <v>179</v>
      </c>
      <c r="Y93" s="79"/>
      <c r="Z93" s="79"/>
      <c r="AA93" s="91" t="s">
        <v>179</v>
      </c>
      <c r="AB93" s="79"/>
      <c r="AC93" s="79"/>
      <c r="AD93" s="91" t="s">
        <v>179</v>
      </c>
      <c r="AE93" s="79"/>
      <c r="AF93" s="79"/>
      <c r="AG93" s="91" t="s">
        <v>179</v>
      </c>
      <c r="AH93" s="79"/>
      <c r="AI93" s="79"/>
      <c r="AJ93" s="91" t="s">
        <v>179</v>
      </c>
      <c r="AK93" s="79"/>
      <c r="AL93" s="79"/>
      <c r="AM93" s="91" t="s">
        <v>179</v>
      </c>
      <c r="AN93" s="79"/>
      <c r="AO93" s="79"/>
      <c r="AP93" s="91" t="s">
        <v>179</v>
      </c>
      <c r="AQ93" s="79"/>
      <c r="AR93" s="79"/>
      <c r="AS93" s="79"/>
      <c r="AT93" s="91" t="s">
        <v>179</v>
      </c>
      <c r="AU93" s="79"/>
      <c r="AV93" s="79"/>
    </row>
    <row r="94" spans="1:48" ht="12.75" customHeight="1">
      <c r="A94" s="85" t="s">
        <v>410</v>
      </c>
      <c r="B94" s="79"/>
      <c r="C94" s="91" t="s">
        <v>179</v>
      </c>
      <c r="D94" s="79"/>
      <c r="E94" s="79"/>
      <c r="F94" s="91" t="s">
        <v>179</v>
      </c>
      <c r="G94" s="79"/>
      <c r="H94" s="79"/>
      <c r="I94" s="91" t="s">
        <v>179</v>
      </c>
      <c r="J94" s="79"/>
      <c r="K94" s="79"/>
      <c r="L94" s="91" t="s">
        <v>179</v>
      </c>
      <c r="M94" s="79"/>
      <c r="N94" s="79"/>
      <c r="O94" s="91" t="s">
        <v>179</v>
      </c>
      <c r="P94" s="79"/>
      <c r="Q94" s="79"/>
      <c r="R94" s="91" t="s">
        <v>179</v>
      </c>
      <c r="S94" s="79"/>
      <c r="T94" s="79"/>
      <c r="U94" s="91" t="s">
        <v>179</v>
      </c>
      <c r="V94" s="79"/>
      <c r="W94" s="79"/>
      <c r="X94" s="91" t="s">
        <v>179</v>
      </c>
      <c r="Y94" s="79"/>
      <c r="Z94" s="79"/>
      <c r="AA94" s="91" t="s">
        <v>179</v>
      </c>
      <c r="AB94" s="79"/>
      <c r="AC94" s="79"/>
      <c r="AD94" s="91" t="s">
        <v>179</v>
      </c>
      <c r="AE94" s="79"/>
      <c r="AF94" s="79"/>
      <c r="AG94" s="91" t="s">
        <v>179</v>
      </c>
      <c r="AH94" s="79"/>
      <c r="AI94" s="79"/>
      <c r="AJ94" s="91" t="s">
        <v>179</v>
      </c>
      <c r="AK94" s="79"/>
      <c r="AL94" s="79"/>
      <c r="AM94" s="91" t="s">
        <v>179</v>
      </c>
      <c r="AN94" s="79"/>
      <c r="AO94" s="79"/>
      <c r="AP94" s="91" t="s">
        <v>179</v>
      </c>
      <c r="AQ94" s="79"/>
      <c r="AR94" s="79"/>
      <c r="AS94" s="79"/>
      <c r="AT94" s="91" t="s">
        <v>179</v>
      </c>
      <c r="AU94" s="79"/>
      <c r="AV94" s="79"/>
    </row>
    <row r="95" spans="1:48" ht="12.75" customHeight="1">
      <c r="A95" s="85" t="s">
        <v>411</v>
      </c>
      <c r="B95" s="79"/>
      <c r="C95" s="91" t="s">
        <v>179</v>
      </c>
      <c r="D95" s="79"/>
      <c r="E95" s="79"/>
      <c r="F95" s="91" t="s">
        <v>179</v>
      </c>
      <c r="G95" s="79"/>
      <c r="H95" s="79"/>
      <c r="I95" s="91" t="s">
        <v>179</v>
      </c>
      <c r="J95" s="79"/>
      <c r="K95" s="79"/>
      <c r="L95" s="91" t="s">
        <v>179</v>
      </c>
      <c r="M95" s="79"/>
      <c r="N95" s="79"/>
      <c r="O95" s="91" t="s">
        <v>179</v>
      </c>
      <c r="P95" s="79"/>
      <c r="Q95" s="79"/>
      <c r="R95" s="91" t="s">
        <v>179</v>
      </c>
      <c r="S95" s="79"/>
      <c r="T95" s="79"/>
      <c r="U95" s="91" t="s">
        <v>179</v>
      </c>
      <c r="V95" s="79"/>
      <c r="W95" s="79"/>
      <c r="X95" s="91" t="s">
        <v>179</v>
      </c>
      <c r="Y95" s="79"/>
      <c r="Z95" s="79"/>
      <c r="AA95" s="91" t="s">
        <v>179</v>
      </c>
      <c r="AB95" s="79"/>
      <c r="AC95" s="79"/>
      <c r="AD95" s="91" t="s">
        <v>179</v>
      </c>
      <c r="AE95" s="79"/>
      <c r="AF95" s="79"/>
      <c r="AG95" s="91" t="s">
        <v>179</v>
      </c>
      <c r="AH95" s="79"/>
      <c r="AI95" s="79"/>
      <c r="AJ95" s="91" t="s">
        <v>179</v>
      </c>
      <c r="AK95" s="79"/>
      <c r="AL95" s="79"/>
      <c r="AM95" s="91" t="s">
        <v>179</v>
      </c>
      <c r="AN95" s="79"/>
      <c r="AO95" s="79"/>
      <c r="AP95" s="91" t="s">
        <v>179</v>
      </c>
      <c r="AQ95" s="79"/>
      <c r="AR95" s="79"/>
      <c r="AS95" s="79"/>
      <c r="AT95" s="91" t="s">
        <v>179</v>
      </c>
      <c r="AU95" s="79"/>
      <c r="AV95" s="79"/>
    </row>
    <row r="96" spans="1:48" ht="12.75" customHeight="1">
      <c r="A96" s="85" t="s">
        <v>412</v>
      </c>
      <c r="B96" s="79"/>
      <c r="C96" s="91" t="s">
        <v>179</v>
      </c>
      <c r="D96" s="79"/>
      <c r="E96" s="79"/>
      <c r="F96" s="91" t="s">
        <v>179</v>
      </c>
      <c r="G96" s="79"/>
      <c r="H96" s="79"/>
      <c r="I96" s="91" t="s">
        <v>179</v>
      </c>
      <c r="J96" s="79"/>
      <c r="K96" s="79"/>
      <c r="L96" s="91" t="s">
        <v>179</v>
      </c>
      <c r="M96" s="79"/>
      <c r="N96" s="79"/>
      <c r="O96" s="91" t="s">
        <v>179</v>
      </c>
      <c r="P96" s="79"/>
      <c r="Q96" s="79"/>
      <c r="R96" s="91" t="s">
        <v>179</v>
      </c>
      <c r="S96" s="79"/>
      <c r="T96" s="79"/>
      <c r="U96" s="91" t="s">
        <v>179</v>
      </c>
      <c r="V96" s="79"/>
      <c r="W96" s="79"/>
      <c r="X96" s="91" t="s">
        <v>179</v>
      </c>
      <c r="Y96" s="79"/>
      <c r="Z96" s="79"/>
      <c r="AA96" s="91" t="s">
        <v>179</v>
      </c>
      <c r="AB96" s="79"/>
      <c r="AC96" s="79"/>
      <c r="AD96" s="91" t="s">
        <v>179</v>
      </c>
      <c r="AE96" s="79"/>
      <c r="AF96" s="79"/>
      <c r="AG96" s="91" t="s">
        <v>179</v>
      </c>
      <c r="AH96" s="79"/>
      <c r="AI96" s="79"/>
      <c r="AJ96" s="91" t="s">
        <v>179</v>
      </c>
      <c r="AK96" s="79"/>
      <c r="AL96" s="79"/>
      <c r="AM96" s="91" t="s">
        <v>179</v>
      </c>
      <c r="AN96" s="79"/>
      <c r="AO96" s="79"/>
      <c r="AP96" s="91" t="s">
        <v>179</v>
      </c>
      <c r="AQ96" s="79"/>
      <c r="AR96" s="79"/>
      <c r="AS96" s="79"/>
      <c r="AT96" s="91" t="s">
        <v>179</v>
      </c>
      <c r="AU96" s="79"/>
      <c r="AV96" s="79"/>
    </row>
    <row r="97" spans="1:48" ht="12.75" customHeight="1">
      <c r="A97" s="85" t="s">
        <v>413</v>
      </c>
      <c r="B97" s="79"/>
      <c r="C97" s="91" t="s">
        <v>179</v>
      </c>
      <c r="D97" s="79"/>
      <c r="E97" s="79"/>
      <c r="F97" s="91" t="s">
        <v>179</v>
      </c>
      <c r="G97" s="79"/>
      <c r="H97" s="79"/>
      <c r="I97" s="91" t="s">
        <v>179</v>
      </c>
      <c r="J97" s="79"/>
      <c r="K97" s="79"/>
      <c r="L97" s="91" t="s">
        <v>179</v>
      </c>
      <c r="M97" s="79"/>
      <c r="N97" s="79"/>
      <c r="O97" s="91" t="s">
        <v>179</v>
      </c>
      <c r="P97" s="79"/>
      <c r="Q97" s="79"/>
      <c r="R97" s="91" t="s">
        <v>179</v>
      </c>
      <c r="S97" s="79"/>
      <c r="T97" s="79"/>
      <c r="U97" s="91" t="s">
        <v>179</v>
      </c>
      <c r="V97" s="79"/>
      <c r="W97" s="79"/>
      <c r="X97" s="91" t="s">
        <v>179</v>
      </c>
      <c r="Y97" s="79"/>
      <c r="Z97" s="79"/>
      <c r="AA97" s="91" t="s">
        <v>179</v>
      </c>
      <c r="AB97" s="79"/>
      <c r="AC97" s="79"/>
      <c r="AD97" s="91" t="s">
        <v>179</v>
      </c>
      <c r="AE97" s="79"/>
      <c r="AF97" s="79"/>
      <c r="AG97" s="91" t="s">
        <v>179</v>
      </c>
      <c r="AH97" s="79"/>
      <c r="AI97" s="79"/>
      <c r="AJ97" s="91" t="s">
        <v>179</v>
      </c>
      <c r="AK97" s="79"/>
      <c r="AL97" s="79"/>
      <c r="AM97" s="91" t="s">
        <v>179</v>
      </c>
      <c r="AN97" s="79"/>
      <c r="AO97" s="79"/>
      <c r="AP97" s="91" t="s">
        <v>179</v>
      </c>
      <c r="AQ97" s="79"/>
      <c r="AR97" s="79"/>
      <c r="AS97" s="79"/>
      <c r="AT97" s="91" t="s">
        <v>179</v>
      </c>
      <c r="AU97" s="79"/>
      <c r="AV97" s="79"/>
    </row>
    <row r="98" spans="1:48" ht="12.75" customHeight="1">
      <c r="A98" s="85" t="s">
        <v>414</v>
      </c>
      <c r="B98" s="79"/>
      <c r="C98" s="91" t="s">
        <v>179</v>
      </c>
      <c r="D98" s="79"/>
      <c r="E98" s="79"/>
      <c r="F98" s="91" t="s">
        <v>179</v>
      </c>
      <c r="G98" s="79"/>
      <c r="H98" s="79"/>
      <c r="I98" s="91" t="s">
        <v>179</v>
      </c>
      <c r="J98" s="79"/>
      <c r="K98" s="79"/>
      <c r="L98" s="91" t="s">
        <v>179</v>
      </c>
      <c r="M98" s="79"/>
      <c r="N98" s="79"/>
      <c r="O98" s="91" t="s">
        <v>179</v>
      </c>
      <c r="P98" s="79"/>
      <c r="Q98" s="79"/>
      <c r="R98" s="91" t="s">
        <v>179</v>
      </c>
      <c r="S98" s="79"/>
      <c r="T98" s="79"/>
      <c r="U98" s="91" t="s">
        <v>179</v>
      </c>
      <c r="V98" s="79"/>
      <c r="W98" s="79"/>
      <c r="X98" s="91" t="s">
        <v>179</v>
      </c>
      <c r="Y98" s="79"/>
      <c r="Z98" s="79"/>
      <c r="AA98" s="91" t="s">
        <v>179</v>
      </c>
      <c r="AB98" s="79"/>
      <c r="AC98" s="79"/>
      <c r="AD98" s="91" t="s">
        <v>179</v>
      </c>
      <c r="AE98" s="79"/>
      <c r="AF98" s="79"/>
      <c r="AG98" s="91" t="s">
        <v>179</v>
      </c>
      <c r="AH98" s="79"/>
      <c r="AI98" s="79"/>
      <c r="AJ98" s="91" t="s">
        <v>179</v>
      </c>
      <c r="AK98" s="79"/>
      <c r="AL98" s="79"/>
      <c r="AM98" s="91" t="s">
        <v>179</v>
      </c>
      <c r="AN98" s="79"/>
      <c r="AO98" s="79"/>
      <c r="AP98" s="91" t="s">
        <v>179</v>
      </c>
      <c r="AQ98" s="79"/>
      <c r="AR98" s="79"/>
      <c r="AS98" s="79"/>
      <c r="AT98" s="91" t="s">
        <v>179</v>
      </c>
      <c r="AU98" s="79"/>
      <c r="AV98" s="79"/>
    </row>
    <row r="99" spans="1:48" ht="12.75" customHeight="1">
      <c r="A99" s="85" t="s">
        <v>415</v>
      </c>
      <c r="B99" s="79"/>
      <c r="C99" s="91" t="s">
        <v>179</v>
      </c>
      <c r="D99" s="79"/>
      <c r="E99" s="79"/>
      <c r="F99" s="91" t="s">
        <v>179</v>
      </c>
      <c r="G99" s="79"/>
      <c r="H99" s="79"/>
      <c r="I99" s="91" t="s">
        <v>179</v>
      </c>
      <c r="J99" s="79"/>
      <c r="K99" s="79"/>
      <c r="L99" s="91" t="s">
        <v>179</v>
      </c>
      <c r="M99" s="79"/>
      <c r="N99" s="79"/>
      <c r="O99" s="91" t="s">
        <v>179</v>
      </c>
      <c r="P99" s="79"/>
      <c r="Q99" s="79"/>
      <c r="R99" s="91" t="s">
        <v>179</v>
      </c>
      <c r="S99" s="79"/>
      <c r="T99" s="79"/>
      <c r="U99" s="91" t="s">
        <v>179</v>
      </c>
      <c r="V99" s="79"/>
      <c r="W99" s="79"/>
      <c r="X99" s="91" t="s">
        <v>179</v>
      </c>
      <c r="Y99" s="79"/>
      <c r="Z99" s="79"/>
      <c r="AA99" s="91" t="s">
        <v>179</v>
      </c>
      <c r="AB99" s="79"/>
      <c r="AC99" s="79"/>
      <c r="AD99" s="91" t="s">
        <v>179</v>
      </c>
      <c r="AE99" s="79"/>
      <c r="AF99" s="79"/>
      <c r="AG99" s="91" t="s">
        <v>179</v>
      </c>
      <c r="AH99" s="79"/>
      <c r="AI99" s="79"/>
      <c r="AJ99" s="91" t="s">
        <v>179</v>
      </c>
      <c r="AK99" s="79"/>
      <c r="AL99" s="79"/>
      <c r="AM99" s="91" t="s">
        <v>179</v>
      </c>
      <c r="AN99" s="79"/>
      <c r="AO99" s="79"/>
      <c r="AP99" s="91" t="s">
        <v>179</v>
      </c>
      <c r="AQ99" s="79"/>
      <c r="AR99" s="79"/>
      <c r="AS99" s="79"/>
      <c r="AT99" s="91" t="s">
        <v>179</v>
      </c>
      <c r="AU99" s="79"/>
      <c r="AV99" s="79"/>
    </row>
    <row r="100" spans="1:48" ht="12.75" customHeight="1">
      <c r="A100" s="85" t="s">
        <v>416</v>
      </c>
      <c r="B100" s="79"/>
      <c r="C100" s="91" t="s">
        <v>179</v>
      </c>
      <c r="D100" s="79"/>
      <c r="E100" s="79"/>
      <c r="F100" s="91" t="s">
        <v>179</v>
      </c>
      <c r="G100" s="79"/>
      <c r="H100" s="79"/>
      <c r="I100" s="91" t="s">
        <v>179</v>
      </c>
      <c r="J100" s="79"/>
      <c r="K100" s="79"/>
      <c r="L100" s="91" t="s">
        <v>179</v>
      </c>
      <c r="M100" s="79"/>
      <c r="N100" s="79"/>
      <c r="O100" s="91" t="s">
        <v>179</v>
      </c>
      <c r="P100" s="79"/>
      <c r="Q100" s="79"/>
      <c r="R100" s="91" t="s">
        <v>179</v>
      </c>
      <c r="S100" s="79"/>
      <c r="T100" s="79"/>
      <c r="U100" s="91" t="s">
        <v>179</v>
      </c>
      <c r="V100" s="79"/>
      <c r="W100" s="79"/>
      <c r="X100" s="91" t="s">
        <v>179</v>
      </c>
      <c r="Y100" s="79"/>
      <c r="Z100" s="79"/>
      <c r="AA100" s="91" t="s">
        <v>179</v>
      </c>
      <c r="AB100" s="79"/>
      <c r="AC100" s="79"/>
      <c r="AD100" s="91" t="s">
        <v>179</v>
      </c>
      <c r="AE100" s="79"/>
      <c r="AF100" s="79"/>
      <c r="AG100" s="91" t="s">
        <v>179</v>
      </c>
      <c r="AH100" s="79"/>
      <c r="AI100" s="79"/>
      <c r="AJ100" s="91" t="s">
        <v>179</v>
      </c>
      <c r="AK100" s="79"/>
      <c r="AL100" s="79"/>
      <c r="AM100" s="91" t="s">
        <v>179</v>
      </c>
      <c r="AN100" s="79"/>
      <c r="AO100" s="79"/>
      <c r="AP100" s="91" t="s">
        <v>179</v>
      </c>
      <c r="AQ100" s="79"/>
      <c r="AR100" s="79"/>
      <c r="AS100" s="79"/>
      <c r="AT100" s="91" t="s">
        <v>179</v>
      </c>
      <c r="AU100" s="79"/>
      <c r="AV100" s="79"/>
    </row>
    <row r="101" spans="1:48" ht="12.75" customHeight="1">
      <c r="A101" s="85" t="s">
        <v>417</v>
      </c>
      <c r="B101" s="79"/>
      <c r="C101" s="91" t="s">
        <v>179</v>
      </c>
      <c r="D101" s="79"/>
      <c r="E101" s="79"/>
      <c r="F101" s="91" t="s">
        <v>179</v>
      </c>
      <c r="G101" s="79"/>
      <c r="H101" s="79"/>
      <c r="I101" s="91" t="s">
        <v>179</v>
      </c>
      <c r="J101" s="79"/>
      <c r="K101" s="79"/>
      <c r="L101" s="91" t="s">
        <v>179</v>
      </c>
      <c r="M101" s="79"/>
      <c r="N101" s="79"/>
      <c r="O101" s="91" t="s">
        <v>179</v>
      </c>
      <c r="P101" s="79"/>
      <c r="Q101" s="79"/>
      <c r="R101" s="91" t="s">
        <v>179</v>
      </c>
      <c r="S101" s="79"/>
      <c r="T101" s="79"/>
      <c r="U101" s="91" t="s">
        <v>179</v>
      </c>
      <c r="V101" s="79"/>
      <c r="W101" s="79"/>
      <c r="X101" s="91" t="s">
        <v>179</v>
      </c>
      <c r="Y101" s="79"/>
      <c r="Z101" s="79"/>
      <c r="AA101" s="91" t="s">
        <v>179</v>
      </c>
      <c r="AB101" s="79"/>
      <c r="AC101" s="79"/>
      <c r="AD101" s="91" t="s">
        <v>179</v>
      </c>
      <c r="AE101" s="79"/>
      <c r="AF101" s="79"/>
      <c r="AG101" s="91" t="s">
        <v>179</v>
      </c>
      <c r="AH101" s="79"/>
      <c r="AI101" s="79"/>
      <c r="AJ101" s="91" t="s">
        <v>179</v>
      </c>
      <c r="AK101" s="79"/>
      <c r="AL101" s="79"/>
      <c r="AM101" s="91" t="s">
        <v>179</v>
      </c>
      <c r="AN101" s="79"/>
      <c r="AO101" s="79"/>
      <c r="AP101" s="91" t="s">
        <v>179</v>
      </c>
      <c r="AQ101" s="79"/>
      <c r="AR101" s="79"/>
      <c r="AS101" s="79"/>
      <c r="AT101" s="91" t="s">
        <v>179</v>
      </c>
      <c r="AU101" s="79"/>
      <c r="AV101" s="79"/>
    </row>
    <row r="102" spans="1:48" ht="12.75" customHeight="1">
      <c r="A102" s="85" t="s">
        <v>418</v>
      </c>
      <c r="B102" s="79"/>
      <c r="C102" s="91" t="s">
        <v>179</v>
      </c>
      <c r="D102" s="79"/>
      <c r="E102" s="79"/>
      <c r="F102" s="91" t="s">
        <v>179</v>
      </c>
      <c r="G102" s="79"/>
      <c r="H102" s="79"/>
      <c r="I102" s="91" t="s">
        <v>179</v>
      </c>
      <c r="J102" s="79"/>
      <c r="K102" s="79"/>
      <c r="L102" s="91" t="s">
        <v>179</v>
      </c>
      <c r="M102" s="79"/>
      <c r="N102" s="79"/>
      <c r="O102" s="91" t="s">
        <v>179</v>
      </c>
      <c r="P102" s="79"/>
      <c r="Q102" s="79"/>
      <c r="R102" s="91" t="s">
        <v>179</v>
      </c>
      <c r="S102" s="79"/>
      <c r="T102" s="79"/>
      <c r="U102" s="91" t="s">
        <v>179</v>
      </c>
      <c r="V102" s="79"/>
      <c r="W102" s="79"/>
      <c r="X102" s="91" t="s">
        <v>179</v>
      </c>
      <c r="Y102" s="79"/>
      <c r="Z102" s="79"/>
      <c r="AA102" s="91" t="s">
        <v>179</v>
      </c>
      <c r="AB102" s="79"/>
      <c r="AC102" s="79"/>
      <c r="AD102" s="91" t="s">
        <v>179</v>
      </c>
      <c r="AE102" s="79"/>
      <c r="AF102" s="79"/>
      <c r="AG102" s="91" t="s">
        <v>179</v>
      </c>
      <c r="AH102" s="79"/>
      <c r="AI102" s="79"/>
      <c r="AJ102" s="93">
        <v>-1.94</v>
      </c>
      <c r="AK102" s="79"/>
      <c r="AL102" s="79"/>
      <c r="AM102" s="91" t="s">
        <v>179</v>
      </c>
      <c r="AN102" s="79"/>
      <c r="AO102" s="79"/>
      <c r="AP102" s="91" t="s">
        <v>179</v>
      </c>
      <c r="AQ102" s="79"/>
      <c r="AR102" s="79"/>
      <c r="AS102" s="79"/>
      <c r="AT102" s="91" t="s">
        <v>179</v>
      </c>
      <c r="AU102" s="79"/>
      <c r="AV102" s="79"/>
    </row>
    <row r="103" spans="1:48" ht="12.75" customHeight="1">
      <c r="A103" s="85" t="s">
        <v>419</v>
      </c>
      <c r="B103" s="79"/>
      <c r="C103" s="91" t="s">
        <v>179</v>
      </c>
      <c r="D103" s="79"/>
      <c r="E103" s="79"/>
      <c r="F103" s="91" t="s">
        <v>179</v>
      </c>
      <c r="G103" s="79"/>
      <c r="H103" s="79"/>
      <c r="I103" s="91" t="s">
        <v>179</v>
      </c>
      <c r="J103" s="79"/>
      <c r="K103" s="79"/>
      <c r="L103" s="91" t="s">
        <v>179</v>
      </c>
      <c r="M103" s="79"/>
      <c r="N103" s="79"/>
      <c r="O103" s="91" t="s">
        <v>179</v>
      </c>
      <c r="P103" s="79"/>
      <c r="Q103" s="79"/>
      <c r="R103" s="91" t="s">
        <v>179</v>
      </c>
      <c r="S103" s="79"/>
      <c r="T103" s="79"/>
      <c r="U103" s="91" t="s">
        <v>179</v>
      </c>
      <c r="V103" s="79"/>
      <c r="W103" s="79"/>
      <c r="X103" s="91" t="s">
        <v>179</v>
      </c>
      <c r="Y103" s="79"/>
      <c r="Z103" s="79"/>
      <c r="AA103" s="91" t="s">
        <v>179</v>
      </c>
      <c r="AB103" s="79"/>
      <c r="AC103" s="79"/>
      <c r="AD103" s="91" t="s">
        <v>179</v>
      </c>
      <c r="AE103" s="79"/>
      <c r="AF103" s="79"/>
      <c r="AG103" s="91" t="s">
        <v>179</v>
      </c>
      <c r="AH103" s="79"/>
      <c r="AI103" s="79"/>
      <c r="AJ103" s="91" t="s">
        <v>179</v>
      </c>
      <c r="AK103" s="79"/>
      <c r="AL103" s="79"/>
      <c r="AM103" s="91" t="s">
        <v>179</v>
      </c>
      <c r="AN103" s="79"/>
      <c r="AO103" s="79"/>
      <c r="AP103" s="91" t="s">
        <v>179</v>
      </c>
      <c r="AQ103" s="79"/>
      <c r="AR103" s="79"/>
      <c r="AS103" s="79"/>
      <c r="AT103" s="91" t="s">
        <v>179</v>
      </c>
      <c r="AU103" s="79"/>
      <c r="AV103" s="79"/>
    </row>
    <row r="104" spans="1:48" ht="12.7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</row>
    <row r="105" spans="1:48" ht="12.75" customHeight="1">
      <c r="A105" s="85" t="s">
        <v>420</v>
      </c>
      <c r="B105" s="79"/>
      <c r="C105" s="91" t="s">
        <v>179</v>
      </c>
      <c r="D105" s="79"/>
      <c r="E105" s="79"/>
      <c r="F105" s="91" t="s">
        <v>179</v>
      </c>
      <c r="G105" s="79"/>
      <c r="H105" s="79"/>
      <c r="I105" s="91" t="s">
        <v>179</v>
      </c>
      <c r="J105" s="79"/>
      <c r="K105" s="79"/>
      <c r="L105" s="93">
        <v>42.004</v>
      </c>
      <c r="M105" s="79"/>
      <c r="N105" s="79"/>
      <c r="O105" s="93">
        <v>74.407</v>
      </c>
      <c r="P105" s="79"/>
      <c r="Q105" s="79"/>
      <c r="R105" s="93">
        <v>98.181</v>
      </c>
      <c r="S105" s="79"/>
      <c r="T105" s="79"/>
      <c r="U105" s="93">
        <v>48.218</v>
      </c>
      <c r="V105" s="79"/>
      <c r="W105" s="79"/>
      <c r="X105" s="93">
        <v>38.14</v>
      </c>
      <c r="Y105" s="79"/>
      <c r="Z105" s="79"/>
      <c r="AA105" s="93">
        <v>10.82</v>
      </c>
      <c r="AB105" s="79"/>
      <c r="AC105" s="79"/>
      <c r="AD105" s="93">
        <v>7.92</v>
      </c>
      <c r="AE105" s="79"/>
      <c r="AF105" s="79"/>
      <c r="AG105" s="93">
        <v>9.88</v>
      </c>
      <c r="AH105" s="79"/>
      <c r="AI105" s="79"/>
      <c r="AJ105" s="93">
        <v>1.33</v>
      </c>
      <c r="AK105" s="79"/>
      <c r="AL105" s="79"/>
      <c r="AM105" s="93">
        <v>6.17</v>
      </c>
      <c r="AN105" s="79"/>
      <c r="AO105" s="79"/>
      <c r="AP105" s="93">
        <v>0.88</v>
      </c>
      <c r="AQ105" s="79"/>
      <c r="AR105" s="79"/>
      <c r="AS105" s="79"/>
      <c r="AT105" s="93">
        <v>1.08</v>
      </c>
      <c r="AU105" s="79"/>
      <c r="AV105" s="79"/>
    </row>
    <row r="106" spans="1:48" ht="12.75" customHeight="1">
      <c r="A106" s="85" t="s">
        <v>421</v>
      </c>
      <c r="B106" s="79"/>
      <c r="C106" s="91" t="s">
        <v>179</v>
      </c>
      <c r="D106" s="79"/>
      <c r="E106" s="79"/>
      <c r="F106" s="91" t="s">
        <v>179</v>
      </c>
      <c r="G106" s="79"/>
      <c r="H106" s="79"/>
      <c r="I106" s="91" t="s">
        <v>179</v>
      </c>
      <c r="J106" s="79"/>
      <c r="K106" s="79"/>
      <c r="L106" s="91" t="s">
        <v>179</v>
      </c>
      <c r="M106" s="79"/>
      <c r="N106" s="79"/>
      <c r="O106" s="91" t="s">
        <v>179</v>
      </c>
      <c r="P106" s="79"/>
      <c r="Q106" s="79"/>
      <c r="R106" s="91" t="s">
        <v>179</v>
      </c>
      <c r="S106" s="79"/>
      <c r="T106" s="79"/>
      <c r="U106" s="91" t="s">
        <v>179</v>
      </c>
      <c r="V106" s="79"/>
      <c r="W106" s="79"/>
      <c r="X106" s="91" t="s">
        <v>179</v>
      </c>
      <c r="Y106" s="79"/>
      <c r="Z106" s="79"/>
      <c r="AA106" s="91" t="s">
        <v>179</v>
      </c>
      <c r="AB106" s="79"/>
      <c r="AC106" s="79"/>
      <c r="AD106" s="91" t="s">
        <v>179</v>
      </c>
      <c r="AE106" s="79"/>
      <c r="AF106" s="79"/>
      <c r="AG106" s="91" t="s">
        <v>179</v>
      </c>
      <c r="AH106" s="79"/>
      <c r="AI106" s="79"/>
      <c r="AJ106" s="91" t="s">
        <v>179</v>
      </c>
      <c r="AK106" s="79"/>
      <c r="AL106" s="79"/>
      <c r="AM106" s="91" t="s">
        <v>179</v>
      </c>
      <c r="AN106" s="79"/>
      <c r="AO106" s="79"/>
      <c r="AP106" s="91" t="s">
        <v>179</v>
      </c>
      <c r="AQ106" s="79"/>
      <c r="AR106" s="79"/>
      <c r="AS106" s="79"/>
      <c r="AT106" s="91" t="s">
        <v>179</v>
      </c>
      <c r="AU106" s="79"/>
      <c r="AV106" s="79"/>
    </row>
    <row r="107" spans="1:48" ht="12.75" customHeight="1">
      <c r="A107" s="85" t="s">
        <v>422</v>
      </c>
      <c r="B107" s="79"/>
      <c r="C107" s="91" t="s">
        <v>179</v>
      </c>
      <c r="D107" s="79"/>
      <c r="E107" s="79"/>
      <c r="F107" s="91" t="s">
        <v>179</v>
      </c>
      <c r="G107" s="79"/>
      <c r="H107" s="79"/>
      <c r="I107" s="91" t="s">
        <v>179</v>
      </c>
      <c r="J107" s="79"/>
      <c r="K107" s="79"/>
      <c r="L107" s="91" t="s">
        <v>179</v>
      </c>
      <c r="M107" s="79"/>
      <c r="N107" s="79"/>
      <c r="O107" s="91" t="s">
        <v>179</v>
      </c>
      <c r="P107" s="79"/>
      <c r="Q107" s="79"/>
      <c r="R107" s="91" t="s">
        <v>179</v>
      </c>
      <c r="S107" s="79"/>
      <c r="T107" s="79"/>
      <c r="U107" s="91" t="s">
        <v>179</v>
      </c>
      <c r="V107" s="79"/>
      <c r="W107" s="79"/>
      <c r="X107" s="91" t="s">
        <v>179</v>
      </c>
      <c r="Y107" s="79"/>
      <c r="Z107" s="79"/>
      <c r="AA107" s="91" t="s">
        <v>179</v>
      </c>
      <c r="AB107" s="79"/>
      <c r="AC107" s="79"/>
      <c r="AD107" s="91" t="s">
        <v>179</v>
      </c>
      <c r="AE107" s="79"/>
      <c r="AF107" s="79"/>
      <c r="AG107" s="91" t="s">
        <v>179</v>
      </c>
      <c r="AH107" s="79"/>
      <c r="AI107" s="79"/>
      <c r="AJ107" s="91" t="s">
        <v>179</v>
      </c>
      <c r="AK107" s="79"/>
      <c r="AL107" s="79"/>
      <c r="AM107" s="91" t="s">
        <v>179</v>
      </c>
      <c r="AN107" s="79"/>
      <c r="AO107" s="79"/>
      <c r="AP107" s="91" t="s">
        <v>179</v>
      </c>
      <c r="AQ107" s="79"/>
      <c r="AR107" s="79"/>
      <c r="AS107" s="79"/>
      <c r="AT107" s="91" t="s">
        <v>179</v>
      </c>
      <c r="AU107" s="79"/>
      <c r="AV107" s="79"/>
    </row>
    <row r="108" spans="1:48" ht="12.75" customHeight="1">
      <c r="A108" s="85" t="s">
        <v>423</v>
      </c>
      <c r="B108" s="79"/>
      <c r="C108" s="91" t="s">
        <v>179</v>
      </c>
      <c r="D108" s="79"/>
      <c r="E108" s="79"/>
      <c r="F108" s="91" t="s">
        <v>179</v>
      </c>
      <c r="G108" s="79"/>
      <c r="H108" s="79"/>
      <c r="I108" s="91" t="s">
        <v>179</v>
      </c>
      <c r="J108" s="79"/>
      <c r="K108" s="79"/>
      <c r="L108" s="91" t="s">
        <v>179</v>
      </c>
      <c r="M108" s="79"/>
      <c r="N108" s="79"/>
      <c r="O108" s="91" t="s">
        <v>179</v>
      </c>
      <c r="P108" s="79"/>
      <c r="Q108" s="79"/>
      <c r="R108" s="91" t="s">
        <v>179</v>
      </c>
      <c r="S108" s="79"/>
      <c r="T108" s="79"/>
      <c r="U108" s="91" t="s">
        <v>179</v>
      </c>
      <c r="V108" s="79"/>
      <c r="W108" s="79"/>
      <c r="X108" s="91" t="s">
        <v>179</v>
      </c>
      <c r="Y108" s="79"/>
      <c r="Z108" s="79"/>
      <c r="AA108" s="91" t="s">
        <v>179</v>
      </c>
      <c r="AB108" s="79"/>
      <c r="AC108" s="79"/>
      <c r="AD108" s="91" t="s">
        <v>179</v>
      </c>
      <c r="AE108" s="79"/>
      <c r="AF108" s="79"/>
      <c r="AG108" s="91" t="s">
        <v>179</v>
      </c>
      <c r="AH108" s="79"/>
      <c r="AI108" s="79"/>
      <c r="AJ108" s="91" t="s">
        <v>179</v>
      </c>
      <c r="AK108" s="79"/>
      <c r="AL108" s="79"/>
      <c r="AM108" s="91" t="s">
        <v>179</v>
      </c>
      <c r="AN108" s="79"/>
      <c r="AO108" s="79"/>
      <c r="AP108" s="91" t="s">
        <v>179</v>
      </c>
      <c r="AQ108" s="79"/>
      <c r="AR108" s="79"/>
      <c r="AS108" s="79"/>
      <c r="AT108" s="91" t="s">
        <v>179</v>
      </c>
      <c r="AU108" s="79"/>
      <c r="AV108" s="79"/>
    </row>
    <row r="109" spans="1:48" ht="12.75" customHeight="1">
      <c r="A109" s="85" t="s">
        <v>424</v>
      </c>
      <c r="B109" s="79"/>
      <c r="C109" s="91" t="s">
        <v>179</v>
      </c>
      <c r="D109" s="79"/>
      <c r="E109" s="79"/>
      <c r="F109" s="91" t="s">
        <v>179</v>
      </c>
      <c r="G109" s="79"/>
      <c r="H109" s="79"/>
      <c r="I109" s="91" t="s">
        <v>179</v>
      </c>
      <c r="J109" s="79"/>
      <c r="K109" s="79"/>
      <c r="L109" s="91" t="s">
        <v>179</v>
      </c>
      <c r="M109" s="79"/>
      <c r="N109" s="79"/>
      <c r="O109" s="91" t="s">
        <v>179</v>
      </c>
      <c r="P109" s="79"/>
      <c r="Q109" s="79"/>
      <c r="R109" s="91" t="s">
        <v>179</v>
      </c>
      <c r="S109" s="79"/>
      <c r="T109" s="79"/>
      <c r="U109" s="91" t="s">
        <v>179</v>
      </c>
      <c r="V109" s="79"/>
      <c r="W109" s="79"/>
      <c r="X109" s="91" t="s">
        <v>179</v>
      </c>
      <c r="Y109" s="79"/>
      <c r="Z109" s="79"/>
      <c r="AA109" s="91" t="s">
        <v>179</v>
      </c>
      <c r="AB109" s="79"/>
      <c r="AC109" s="79"/>
      <c r="AD109" s="91" t="s">
        <v>179</v>
      </c>
      <c r="AE109" s="79"/>
      <c r="AF109" s="79"/>
      <c r="AG109" s="91" t="s">
        <v>179</v>
      </c>
      <c r="AH109" s="79"/>
      <c r="AI109" s="79"/>
      <c r="AJ109" s="91" t="s">
        <v>179</v>
      </c>
      <c r="AK109" s="79"/>
      <c r="AL109" s="79"/>
      <c r="AM109" s="91" t="s">
        <v>179</v>
      </c>
      <c r="AN109" s="79"/>
      <c r="AO109" s="79"/>
      <c r="AP109" s="91" t="s">
        <v>179</v>
      </c>
      <c r="AQ109" s="79"/>
      <c r="AR109" s="79"/>
      <c r="AS109" s="79"/>
      <c r="AT109" s="91" t="s">
        <v>179</v>
      </c>
      <c r="AU109" s="79"/>
      <c r="AV109" s="79"/>
    </row>
    <row r="110" spans="1:48" ht="12.7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</row>
    <row r="111" spans="1:48" ht="12.75" customHeight="1">
      <c r="A111" s="85" t="s">
        <v>425</v>
      </c>
      <c r="B111" s="79"/>
      <c r="C111" s="93">
        <v>1763.809</v>
      </c>
      <c r="D111" s="79"/>
      <c r="E111" s="79"/>
      <c r="F111" s="93">
        <v>237.805</v>
      </c>
      <c r="G111" s="79"/>
      <c r="H111" s="79"/>
      <c r="I111" s="93">
        <v>98.634</v>
      </c>
      <c r="J111" s="79"/>
      <c r="K111" s="79"/>
      <c r="L111" s="93">
        <v>51.923</v>
      </c>
      <c r="M111" s="79"/>
      <c r="N111" s="79"/>
      <c r="O111" s="93">
        <v>37.284</v>
      </c>
      <c r="P111" s="79"/>
      <c r="Q111" s="79"/>
      <c r="R111" s="93">
        <v>34.571</v>
      </c>
      <c r="S111" s="79"/>
      <c r="T111" s="79"/>
      <c r="U111" s="93">
        <v>21.35</v>
      </c>
      <c r="V111" s="79"/>
      <c r="W111" s="79"/>
      <c r="X111" s="93">
        <v>43.934</v>
      </c>
      <c r="Y111" s="79"/>
      <c r="Z111" s="79"/>
      <c r="AA111" s="93">
        <v>258</v>
      </c>
      <c r="AB111" s="79"/>
      <c r="AC111" s="79"/>
      <c r="AD111" s="91" t="s">
        <v>179</v>
      </c>
      <c r="AE111" s="79"/>
      <c r="AF111" s="79"/>
      <c r="AG111" s="91" t="s">
        <v>179</v>
      </c>
      <c r="AH111" s="79"/>
      <c r="AI111" s="79"/>
      <c r="AJ111" s="91" t="s">
        <v>179</v>
      </c>
      <c r="AK111" s="79"/>
      <c r="AL111" s="79"/>
      <c r="AM111" s="91" t="s">
        <v>179</v>
      </c>
      <c r="AN111" s="79"/>
      <c r="AO111" s="79"/>
      <c r="AP111" s="91" t="s">
        <v>179</v>
      </c>
      <c r="AQ111" s="79"/>
      <c r="AR111" s="79"/>
      <c r="AS111" s="79"/>
      <c r="AT111" s="91" t="s">
        <v>179</v>
      </c>
      <c r="AU111" s="79"/>
      <c r="AV111" s="79"/>
    </row>
    <row r="112" spans="1:48" ht="12.75" customHeight="1">
      <c r="A112" s="85" t="s">
        <v>426</v>
      </c>
      <c r="B112" s="79"/>
      <c r="C112" s="91" t="s">
        <v>179</v>
      </c>
      <c r="D112" s="79"/>
      <c r="E112" s="79"/>
      <c r="F112" s="91" t="s">
        <v>179</v>
      </c>
      <c r="G112" s="79"/>
      <c r="H112" s="79"/>
      <c r="I112" s="91" t="s">
        <v>179</v>
      </c>
      <c r="J112" s="79"/>
      <c r="K112" s="79"/>
      <c r="L112" s="91" t="s">
        <v>179</v>
      </c>
      <c r="M112" s="79"/>
      <c r="N112" s="79"/>
      <c r="O112" s="91" t="s">
        <v>179</v>
      </c>
      <c r="P112" s="79"/>
      <c r="Q112" s="79"/>
      <c r="R112" s="91" t="s">
        <v>179</v>
      </c>
      <c r="S112" s="79"/>
      <c r="T112" s="79"/>
      <c r="U112" s="91" t="s">
        <v>179</v>
      </c>
      <c r="V112" s="79"/>
      <c r="W112" s="79"/>
      <c r="X112" s="91" t="s">
        <v>179</v>
      </c>
      <c r="Y112" s="79"/>
      <c r="Z112" s="79"/>
      <c r="AA112" s="91" t="s">
        <v>179</v>
      </c>
      <c r="AB112" s="79"/>
      <c r="AC112" s="79"/>
      <c r="AD112" s="91" t="s">
        <v>179</v>
      </c>
      <c r="AE112" s="79"/>
      <c r="AF112" s="79"/>
      <c r="AG112" s="91" t="s">
        <v>179</v>
      </c>
      <c r="AH112" s="79"/>
      <c r="AI112" s="79"/>
      <c r="AJ112" s="91" t="s">
        <v>179</v>
      </c>
      <c r="AK112" s="79"/>
      <c r="AL112" s="79"/>
      <c r="AM112" s="91" t="s">
        <v>179</v>
      </c>
      <c r="AN112" s="79"/>
      <c r="AO112" s="79"/>
      <c r="AP112" s="91" t="s">
        <v>179</v>
      </c>
      <c r="AQ112" s="79"/>
      <c r="AR112" s="79"/>
      <c r="AS112" s="79"/>
      <c r="AT112" s="91" t="s">
        <v>179</v>
      </c>
      <c r="AU112" s="79"/>
      <c r="AV112" s="79"/>
    </row>
    <row r="113" spans="1:48" ht="12.75" customHeight="1">
      <c r="A113" s="85" t="s">
        <v>427</v>
      </c>
      <c r="B113" s="79"/>
      <c r="C113" s="91" t="s">
        <v>179</v>
      </c>
      <c r="D113" s="79"/>
      <c r="E113" s="79"/>
      <c r="F113" s="91" t="s">
        <v>179</v>
      </c>
      <c r="G113" s="79"/>
      <c r="H113" s="79"/>
      <c r="I113" s="91" t="s">
        <v>179</v>
      </c>
      <c r="J113" s="79"/>
      <c r="K113" s="79"/>
      <c r="L113" s="91" t="s">
        <v>179</v>
      </c>
      <c r="M113" s="79"/>
      <c r="N113" s="79"/>
      <c r="O113" s="91" t="s">
        <v>179</v>
      </c>
      <c r="P113" s="79"/>
      <c r="Q113" s="79"/>
      <c r="R113" s="91" t="s">
        <v>179</v>
      </c>
      <c r="S113" s="79"/>
      <c r="T113" s="79"/>
      <c r="U113" s="91" t="s">
        <v>179</v>
      </c>
      <c r="V113" s="79"/>
      <c r="W113" s="79"/>
      <c r="X113" s="91" t="s">
        <v>179</v>
      </c>
      <c r="Y113" s="79"/>
      <c r="Z113" s="79"/>
      <c r="AA113" s="91" t="s">
        <v>179</v>
      </c>
      <c r="AB113" s="79"/>
      <c r="AC113" s="79"/>
      <c r="AD113" s="91" t="s">
        <v>179</v>
      </c>
      <c r="AE113" s="79"/>
      <c r="AF113" s="79"/>
      <c r="AG113" s="91" t="s">
        <v>179</v>
      </c>
      <c r="AH113" s="79"/>
      <c r="AI113" s="79"/>
      <c r="AJ113" s="91" t="s">
        <v>179</v>
      </c>
      <c r="AK113" s="79"/>
      <c r="AL113" s="79"/>
      <c r="AM113" s="91" t="s">
        <v>179</v>
      </c>
      <c r="AN113" s="79"/>
      <c r="AO113" s="79"/>
      <c r="AP113" s="91" t="s">
        <v>179</v>
      </c>
      <c r="AQ113" s="79"/>
      <c r="AR113" s="79"/>
      <c r="AS113" s="79"/>
      <c r="AT113" s="91" t="s">
        <v>179</v>
      </c>
      <c r="AU113" s="79"/>
      <c r="AV113" s="79"/>
    </row>
    <row r="114" spans="1:48" ht="12.75" customHeight="1">
      <c r="A114" s="85" t="s">
        <v>428</v>
      </c>
      <c r="B114" s="79"/>
      <c r="C114" s="91" t="s">
        <v>179</v>
      </c>
      <c r="D114" s="79"/>
      <c r="E114" s="79"/>
      <c r="F114" s="91" t="s">
        <v>179</v>
      </c>
      <c r="G114" s="79"/>
      <c r="H114" s="79"/>
      <c r="I114" s="91" t="s">
        <v>179</v>
      </c>
      <c r="J114" s="79"/>
      <c r="K114" s="79"/>
      <c r="L114" s="91" t="s">
        <v>179</v>
      </c>
      <c r="M114" s="79"/>
      <c r="N114" s="79"/>
      <c r="O114" s="91" t="s">
        <v>179</v>
      </c>
      <c r="P114" s="79"/>
      <c r="Q114" s="79"/>
      <c r="R114" s="91" t="s">
        <v>179</v>
      </c>
      <c r="S114" s="79"/>
      <c r="T114" s="79"/>
      <c r="U114" s="91" t="s">
        <v>179</v>
      </c>
      <c r="V114" s="79"/>
      <c r="W114" s="79"/>
      <c r="X114" s="91" t="s">
        <v>179</v>
      </c>
      <c r="Y114" s="79"/>
      <c r="Z114" s="79"/>
      <c r="AA114" s="91" t="s">
        <v>179</v>
      </c>
      <c r="AB114" s="79"/>
      <c r="AC114" s="79"/>
      <c r="AD114" s="91" t="s">
        <v>179</v>
      </c>
      <c r="AE114" s="79"/>
      <c r="AF114" s="79"/>
      <c r="AG114" s="91" t="s">
        <v>179</v>
      </c>
      <c r="AH114" s="79"/>
      <c r="AI114" s="79"/>
      <c r="AJ114" s="91" t="s">
        <v>179</v>
      </c>
      <c r="AK114" s="79"/>
      <c r="AL114" s="79"/>
      <c r="AM114" s="91" t="s">
        <v>179</v>
      </c>
      <c r="AN114" s="79"/>
      <c r="AO114" s="79"/>
      <c r="AP114" s="91" t="s">
        <v>179</v>
      </c>
      <c r="AQ114" s="79"/>
      <c r="AR114" s="79"/>
      <c r="AS114" s="79"/>
      <c r="AT114" s="91" t="s">
        <v>179</v>
      </c>
      <c r="AU114" s="79"/>
      <c r="AV114" s="79"/>
    </row>
    <row r="115" spans="1:48" ht="12.75" customHeight="1">
      <c r="A115" s="85" t="s">
        <v>429</v>
      </c>
      <c r="B115" s="79"/>
      <c r="C115" s="91" t="s">
        <v>179</v>
      </c>
      <c r="D115" s="79"/>
      <c r="E115" s="79"/>
      <c r="F115" s="91" t="s">
        <v>179</v>
      </c>
      <c r="G115" s="79"/>
      <c r="H115" s="79"/>
      <c r="I115" s="91" t="s">
        <v>179</v>
      </c>
      <c r="J115" s="79"/>
      <c r="K115" s="79"/>
      <c r="L115" s="91" t="s">
        <v>179</v>
      </c>
      <c r="M115" s="79"/>
      <c r="N115" s="79"/>
      <c r="O115" s="91" t="s">
        <v>179</v>
      </c>
      <c r="P115" s="79"/>
      <c r="Q115" s="79"/>
      <c r="R115" s="91" t="s">
        <v>179</v>
      </c>
      <c r="S115" s="79"/>
      <c r="T115" s="79"/>
      <c r="U115" s="91" t="s">
        <v>179</v>
      </c>
      <c r="V115" s="79"/>
      <c r="W115" s="79"/>
      <c r="X115" s="91" t="s">
        <v>179</v>
      </c>
      <c r="Y115" s="79"/>
      <c r="Z115" s="79"/>
      <c r="AA115" s="91" t="s">
        <v>179</v>
      </c>
      <c r="AB115" s="79"/>
      <c r="AC115" s="79"/>
      <c r="AD115" s="91" t="s">
        <v>179</v>
      </c>
      <c r="AE115" s="79"/>
      <c r="AF115" s="79"/>
      <c r="AG115" s="91" t="s">
        <v>179</v>
      </c>
      <c r="AH115" s="79"/>
      <c r="AI115" s="79"/>
      <c r="AJ115" s="91" t="s">
        <v>179</v>
      </c>
      <c r="AK115" s="79"/>
      <c r="AL115" s="79"/>
      <c r="AM115" s="91" t="s">
        <v>179</v>
      </c>
      <c r="AN115" s="79"/>
      <c r="AO115" s="79"/>
      <c r="AP115" s="91" t="s">
        <v>179</v>
      </c>
      <c r="AQ115" s="79"/>
      <c r="AR115" s="79"/>
      <c r="AS115" s="79"/>
      <c r="AT115" s="91" t="s">
        <v>179</v>
      </c>
      <c r="AU115" s="79"/>
      <c r="AV115" s="79"/>
    </row>
    <row r="116" spans="1:48" ht="12.7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</row>
    <row r="117" spans="1:48" ht="12.75" customHeight="1">
      <c r="A117" s="85" t="s">
        <v>430</v>
      </c>
      <c r="B117" s="79"/>
      <c r="C117" s="93">
        <v>2346.277</v>
      </c>
      <c r="D117" s="79"/>
      <c r="E117" s="79"/>
      <c r="F117" s="93">
        <v>1829.698</v>
      </c>
      <c r="G117" s="79"/>
      <c r="H117" s="79"/>
      <c r="I117" s="93">
        <v>1073.266</v>
      </c>
      <c r="J117" s="79"/>
      <c r="K117" s="79"/>
      <c r="L117" s="93">
        <v>866.221</v>
      </c>
      <c r="M117" s="79"/>
      <c r="N117" s="79"/>
      <c r="O117" s="93">
        <v>913.488</v>
      </c>
      <c r="P117" s="79"/>
      <c r="Q117" s="79"/>
      <c r="R117" s="93">
        <v>769.905</v>
      </c>
      <c r="S117" s="79"/>
      <c r="T117" s="79"/>
      <c r="U117" s="93">
        <v>596.441</v>
      </c>
      <c r="V117" s="79"/>
      <c r="W117" s="79"/>
      <c r="X117" s="93">
        <v>530.988</v>
      </c>
      <c r="Y117" s="79"/>
      <c r="Z117" s="79"/>
      <c r="AA117" s="93">
        <v>98.91</v>
      </c>
      <c r="AB117" s="79"/>
      <c r="AC117" s="79"/>
      <c r="AD117" s="93">
        <v>249.44</v>
      </c>
      <c r="AE117" s="79"/>
      <c r="AF117" s="79"/>
      <c r="AG117" s="93">
        <v>133.55</v>
      </c>
      <c r="AH117" s="79"/>
      <c r="AI117" s="79"/>
      <c r="AJ117" s="93">
        <v>21.54</v>
      </c>
      <c r="AK117" s="79"/>
      <c r="AL117" s="79"/>
      <c r="AM117" s="93">
        <v>39.22</v>
      </c>
      <c r="AN117" s="79"/>
      <c r="AO117" s="79"/>
      <c r="AP117" s="93">
        <v>49.16</v>
      </c>
      <c r="AQ117" s="79"/>
      <c r="AR117" s="79"/>
      <c r="AS117" s="79"/>
      <c r="AT117" s="93">
        <v>43.27</v>
      </c>
      <c r="AU117" s="79"/>
      <c r="AV117" s="79"/>
    </row>
    <row r="118" spans="1:48" ht="12.75" customHeight="1">
      <c r="A118" s="85" t="s">
        <v>431</v>
      </c>
      <c r="B118" s="79"/>
      <c r="C118" s="91" t="s">
        <v>179</v>
      </c>
      <c r="D118" s="79"/>
      <c r="E118" s="79"/>
      <c r="F118" s="91" t="s">
        <v>179</v>
      </c>
      <c r="G118" s="79"/>
      <c r="H118" s="79"/>
      <c r="I118" s="91" t="s">
        <v>179</v>
      </c>
      <c r="J118" s="79"/>
      <c r="K118" s="79"/>
      <c r="L118" s="91" t="s">
        <v>179</v>
      </c>
      <c r="M118" s="79"/>
      <c r="N118" s="79"/>
      <c r="O118" s="91" t="s">
        <v>179</v>
      </c>
      <c r="P118" s="79"/>
      <c r="Q118" s="79"/>
      <c r="R118" s="91" t="s">
        <v>179</v>
      </c>
      <c r="S118" s="79"/>
      <c r="T118" s="79"/>
      <c r="U118" s="91" t="s">
        <v>179</v>
      </c>
      <c r="V118" s="79"/>
      <c r="W118" s="79"/>
      <c r="X118" s="91" t="s">
        <v>179</v>
      </c>
      <c r="Y118" s="79"/>
      <c r="Z118" s="79"/>
      <c r="AA118" s="91" t="s">
        <v>179</v>
      </c>
      <c r="AB118" s="79"/>
      <c r="AC118" s="79"/>
      <c r="AD118" s="91" t="s">
        <v>179</v>
      </c>
      <c r="AE118" s="79"/>
      <c r="AF118" s="79"/>
      <c r="AG118" s="91" t="s">
        <v>179</v>
      </c>
      <c r="AH118" s="79"/>
      <c r="AI118" s="79"/>
      <c r="AJ118" s="91" t="s">
        <v>179</v>
      </c>
      <c r="AK118" s="79"/>
      <c r="AL118" s="79"/>
      <c r="AM118" s="91" t="s">
        <v>179</v>
      </c>
      <c r="AN118" s="79"/>
      <c r="AO118" s="79"/>
      <c r="AP118" s="91" t="s">
        <v>179</v>
      </c>
      <c r="AQ118" s="79"/>
      <c r="AR118" s="79"/>
      <c r="AS118" s="79"/>
      <c r="AT118" s="91" t="s">
        <v>179</v>
      </c>
      <c r="AU118" s="79"/>
      <c r="AV118" s="79"/>
    </row>
    <row r="119" spans="1:48" ht="12.75" customHeight="1">
      <c r="A119" s="85" t="s">
        <v>432</v>
      </c>
      <c r="B119" s="79"/>
      <c r="C119" s="91" t="s">
        <v>179</v>
      </c>
      <c r="D119" s="79"/>
      <c r="E119" s="79"/>
      <c r="F119" s="91" t="s">
        <v>179</v>
      </c>
      <c r="G119" s="79"/>
      <c r="H119" s="79"/>
      <c r="I119" s="91" t="s">
        <v>179</v>
      </c>
      <c r="J119" s="79"/>
      <c r="K119" s="79"/>
      <c r="L119" s="91" t="s">
        <v>179</v>
      </c>
      <c r="M119" s="79"/>
      <c r="N119" s="79"/>
      <c r="O119" s="91" t="s">
        <v>179</v>
      </c>
      <c r="P119" s="79"/>
      <c r="Q119" s="79"/>
      <c r="R119" s="91" t="s">
        <v>179</v>
      </c>
      <c r="S119" s="79"/>
      <c r="T119" s="79"/>
      <c r="U119" s="91" t="s">
        <v>179</v>
      </c>
      <c r="V119" s="79"/>
      <c r="W119" s="79"/>
      <c r="X119" s="91" t="s">
        <v>179</v>
      </c>
      <c r="Y119" s="79"/>
      <c r="Z119" s="79"/>
      <c r="AA119" s="91" t="s">
        <v>179</v>
      </c>
      <c r="AB119" s="79"/>
      <c r="AC119" s="79"/>
      <c r="AD119" s="91" t="s">
        <v>179</v>
      </c>
      <c r="AE119" s="79"/>
      <c r="AF119" s="79"/>
      <c r="AG119" s="91" t="s">
        <v>179</v>
      </c>
      <c r="AH119" s="79"/>
      <c r="AI119" s="79"/>
      <c r="AJ119" s="91" t="s">
        <v>179</v>
      </c>
      <c r="AK119" s="79"/>
      <c r="AL119" s="79"/>
      <c r="AM119" s="91" t="s">
        <v>179</v>
      </c>
      <c r="AN119" s="79"/>
      <c r="AO119" s="79"/>
      <c r="AP119" s="91" t="s">
        <v>179</v>
      </c>
      <c r="AQ119" s="79"/>
      <c r="AR119" s="79"/>
      <c r="AS119" s="79"/>
      <c r="AT119" s="91" t="s">
        <v>179</v>
      </c>
      <c r="AU119" s="79"/>
      <c r="AV119" s="79"/>
    </row>
    <row r="120" spans="1:48" ht="12.75" customHeight="1">
      <c r="A120" s="85" t="s">
        <v>433</v>
      </c>
      <c r="B120" s="79"/>
      <c r="C120" s="91" t="s">
        <v>179</v>
      </c>
      <c r="D120" s="79"/>
      <c r="E120" s="79"/>
      <c r="F120" s="91" t="s">
        <v>179</v>
      </c>
      <c r="G120" s="79"/>
      <c r="H120" s="79"/>
      <c r="I120" s="91" t="s">
        <v>179</v>
      </c>
      <c r="J120" s="79"/>
      <c r="K120" s="79"/>
      <c r="L120" s="91" t="s">
        <v>179</v>
      </c>
      <c r="M120" s="79"/>
      <c r="N120" s="79"/>
      <c r="O120" s="91" t="s">
        <v>179</v>
      </c>
      <c r="P120" s="79"/>
      <c r="Q120" s="79"/>
      <c r="R120" s="91" t="s">
        <v>179</v>
      </c>
      <c r="S120" s="79"/>
      <c r="T120" s="79"/>
      <c r="U120" s="91" t="s">
        <v>179</v>
      </c>
      <c r="V120" s="79"/>
      <c r="W120" s="79"/>
      <c r="X120" s="91" t="s">
        <v>179</v>
      </c>
      <c r="Y120" s="79"/>
      <c r="Z120" s="79"/>
      <c r="AA120" s="91" t="s">
        <v>179</v>
      </c>
      <c r="AB120" s="79"/>
      <c r="AC120" s="79"/>
      <c r="AD120" s="91" t="s">
        <v>179</v>
      </c>
      <c r="AE120" s="79"/>
      <c r="AF120" s="79"/>
      <c r="AG120" s="91" t="s">
        <v>179</v>
      </c>
      <c r="AH120" s="79"/>
      <c r="AI120" s="79"/>
      <c r="AJ120" s="91" t="s">
        <v>179</v>
      </c>
      <c r="AK120" s="79"/>
      <c r="AL120" s="79"/>
      <c r="AM120" s="91" t="s">
        <v>179</v>
      </c>
      <c r="AN120" s="79"/>
      <c r="AO120" s="79"/>
      <c r="AP120" s="91" t="s">
        <v>179</v>
      </c>
      <c r="AQ120" s="79"/>
      <c r="AR120" s="79"/>
      <c r="AS120" s="79"/>
      <c r="AT120" s="91" t="s">
        <v>179</v>
      </c>
      <c r="AU120" s="79"/>
      <c r="AV120" s="79"/>
    </row>
    <row r="121" spans="1:48" ht="12.75" customHeight="1">
      <c r="A121" s="85" t="s">
        <v>434</v>
      </c>
      <c r="B121" s="79"/>
      <c r="C121" s="91" t="s">
        <v>179</v>
      </c>
      <c r="D121" s="79"/>
      <c r="E121" s="79"/>
      <c r="F121" s="91" t="s">
        <v>179</v>
      </c>
      <c r="G121" s="79"/>
      <c r="H121" s="79"/>
      <c r="I121" s="91" t="s">
        <v>179</v>
      </c>
      <c r="J121" s="79"/>
      <c r="K121" s="79"/>
      <c r="L121" s="91" t="s">
        <v>179</v>
      </c>
      <c r="M121" s="79"/>
      <c r="N121" s="79"/>
      <c r="O121" s="91" t="s">
        <v>179</v>
      </c>
      <c r="P121" s="79"/>
      <c r="Q121" s="79"/>
      <c r="R121" s="91" t="s">
        <v>179</v>
      </c>
      <c r="S121" s="79"/>
      <c r="T121" s="79"/>
      <c r="U121" s="91" t="s">
        <v>179</v>
      </c>
      <c r="V121" s="79"/>
      <c r="W121" s="79"/>
      <c r="X121" s="91" t="s">
        <v>179</v>
      </c>
      <c r="Y121" s="79"/>
      <c r="Z121" s="79"/>
      <c r="AA121" s="91" t="s">
        <v>179</v>
      </c>
      <c r="AB121" s="79"/>
      <c r="AC121" s="79"/>
      <c r="AD121" s="91" t="s">
        <v>179</v>
      </c>
      <c r="AE121" s="79"/>
      <c r="AF121" s="79"/>
      <c r="AG121" s="91" t="s">
        <v>179</v>
      </c>
      <c r="AH121" s="79"/>
      <c r="AI121" s="79"/>
      <c r="AJ121" s="91" t="s">
        <v>179</v>
      </c>
      <c r="AK121" s="79"/>
      <c r="AL121" s="79"/>
      <c r="AM121" s="91" t="s">
        <v>179</v>
      </c>
      <c r="AN121" s="79"/>
      <c r="AO121" s="79"/>
      <c r="AP121" s="91" t="s">
        <v>179</v>
      </c>
      <c r="AQ121" s="79"/>
      <c r="AR121" s="79"/>
      <c r="AS121" s="79"/>
      <c r="AT121" s="91" t="s">
        <v>179</v>
      </c>
      <c r="AU121" s="79"/>
      <c r="AV121" s="79"/>
    </row>
    <row r="122" spans="1:48" ht="12.75" customHeight="1">
      <c r="A122" s="85" t="s">
        <v>435</v>
      </c>
      <c r="B122" s="79"/>
      <c r="C122" s="91" t="s">
        <v>179</v>
      </c>
      <c r="D122" s="79"/>
      <c r="E122" s="79"/>
      <c r="F122" s="91" t="s">
        <v>179</v>
      </c>
      <c r="G122" s="79"/>
      <c r="H122" s="79"/>
      <c r="I122" s="91" t="s">
        <v>179</v>
      </c>
      <c r="J122" s="79"/>
      <c r="K122" s="79"/>
      <c r="L122" s="91" t="s">
        <v>179</v>
      </c>
      <c r="M122" s="79"/>
      <c r="N122" s="79"/>
      <c r="O122" s="91" t="s">
        <v>179</v>
      </c>
      <c r="P122" s="79"/>
      <c r="Q122" s="79"/>
      <c r="R122" s="91" t="s">
        <v>179</v>
      </c>
      <c r="S122" s="79"/>
      <c r="T122" s="79"/>
      <c r="U122" s="91" t="s">
        <v>179</v>
      </c>
      <c r="V122" s="79"/>
      <c r="W122" s="79"/>
      <c r="X122" s="91" t="s">
        <v>179</v>
      </c>
      <c r="Y122" s="79"/>
      <c r="Z122" s="79"/>
      <c r="AA122" s="91" t="s">
        <v>179</v>
      </c>
      <c r="AB122" s="79"/>
      <c r="AC122" s="79"/>
      <c r="AD122" s="91" t="s">
        <v>179</v>
      </c>
      <c r="AE122" s="79"/>
      <c r="AF122" s="79"/>
      <c r="AG122" s="91" t="s">
        <v>179</v>
      </c>
      <c r="AH122" s="79"/>
      <c r="AI122" s="79"/>
      <c r="AJ122" s="91" t="s">
        <v>179</v>
      </c>
      <c r="AK122" s="79"/>
      <c r="AL122" s="79"/>
      <c r="AM122" s="91" t="s">
        <v>179</v>
      </c>
      <c r="AN122" s="79"/>
      <c r="AO122" s="79"/>
      <c r="AP122" s="91" t="s">
        <v>179</v>
      </c>
      <c r="AQ122" s="79"/>
      <c r="AR122" s="79"/>
      <c r="AS122" s="79"/>
      <c r="AT122" s="91" t="s">
        <v>179</v>
      </c>
      <c r="AU122" s="79"/>
      <c r="AV122" s="79"/>
    </row>
    <row r="123" spans="1:48" ht="12.75" customHeight="1">
      <c r="A123" s="85" t="s">
        <v>436</v>
      </c>
      <c r="B123" s="79"/>
      <c r="C123" s="91" t="s">
        <v>179</v>
      </c>
      <c r="D123" s="79"/>
      <c r="E123" s="79"/>
      <c r="F123" s="91" t="s">
        <v>179</v>
      </c>
      <c r="G123" s="79"/>
      <c r="H123" s="79"/>
      <c r="I123" s="91" t="s">
        <v>179</v>
      </c>
      <c r="J123" s="79"/>
      <c r="K123" s="79"/>
      <c r="L123" s="91" t="s">
        <v>179</v>
      </c>
      <c r="M123" s="79"/>
      <c r="N123" s="79"/>
      <c r="O123" s="91" t="s">
        <v>179</v>
      </c>
      <c r="P123" s="79"/>
      <c r="Q123" s="79"/>
      <c r="R123" s="91" t="s">
        <v>179</v>
      </c>
      <c r="S123" s="79"/>
      <c r="T123" s="79"/>
      <c r="U123" s="91" t="s">
        <v>179</v>
      </c>
      <c r="V123" s="79"/>
      <c r="W123" s="79"/>
      <c r="X123" s="91" t="s">
        <v>179</v>
      </c>
      <c r="Y123" s="79"/>
      <c r="Z123" s="79"/>
      <c r="AA123" s="91" t="s">
        <v>179</v>
      </c>
      <c r="AB123" s="79"/>
      <c r="AC123" s="79"/>
      <c r="AD123" s="91" t="s">
        <v>179</v>
      </c>
      <c r="AE123" s="79"/>
      <c r="AF123" s="79"/>
      <c r="AG123" s="91" t="s">
        <v>179</v>
      </c>
      <c r="AH123" s="79"/>
      <c r="AI123" s="79"/>
      <c r="AJ123" s="91" t="s">
        <v>179</v>
      </c>
      <c r="AK123" s="79"/>
      <c r="AL123" s="79"/>
      <c r="AM123" s="91" t="s">
        <v>179</v>
      </c>
      <c r="AN123" s="79"/>
      <c r="AO123" s="79"/>
      <c r="AP123" s="91" t="s">
        <v>179</v>
      </c>
      <c r="AQ123" s="79"/>
      <c r="AR123" s="79"/>
      <c r="AS123" s="79"/>
      <c r="AT123" s="91" t="s">
        <v>179</v>
      </c>
      <c r="AU123" s="79"/>
      <c r="AV123" s="79"/>
    </row>
    <row r="124" spans="1:48" ht="12.75" customHeight="1">
      <c r="A124" s="85" t="s">
        <v>437</v>
      </c>
      <c r="B124" s="79"/>
      <c r="C124" s="91" t="s">
        <v>179</v>
      </c>
      <c r="D124" s="79"/>
      <c r="E124" s="79"/>
      <c r="F124" s="91" t="s">
        <v>179</v>
      </c>
      <c r="G124" s="79"/>
      <c r="H124" s="79"/>
      <c r="I124" s="91" t="s">
        <v>179</v>
      </c>
      <c r="J124" s="79"/>
      <c r="K124" s="79"/>
      <c r="L124" s="91" t="s">
        <v>179</v>
      </c>
      <c r="M124" s="79"/>
      <c r="N124" s="79"/>
      <c r="O124" s="91" t="s">
        <v>179</v>
      </c>
      <c r="P124" s="79"/>
      <c r="Q124" s="79"/>
      <c r="R124" s="91" t="s">
        <v>179</v>
      </c>
      <c r="S124" s="79"/>
      <c r="T124" s="79"/>
      <c r="U124" s="91" t="s">
        <v>179</v>
      </c>
      <c r="V124" s="79"/>
      <c r="W124" s="79"/>
      <c r="X124" s="91" t="s">
        <v>179</v>
      </c>
      <c r="Y124" s="79"/>
      <c r="Z124" s="79"/>
      <c r="AA124" s="91" t="s">
        <v>179</v>
      </c>
      <c r="AB124" s="79"/>
      <c r="AC124" s="79"/>
      <c r="AD124" s="91" t="s">
        <v>179</v>
      </c>
      <c r="AE124" s="79"/>
      <c r="AF124" s="79"/>
      <c r="AG124" s="91" t="s">
        <v>179</v>
      </c>
      <c r="AH124" s="79"/>
      <c r="AI124" s="79"/>
      <c r="AJ124" s="91" t="s">
        <v>179</v>
      </c>
      <c r="AK124" s="79"/>
      <c r="AL124" s="79"/>
      <c r="AM124" s="91" t="s">
        <v>179</v>
      </c>
      <c r="AN124" s="79"/>
      <c r="AO124" s="79"/>
      <c r="AP124" s="91" t="s">
        <v>179</v>
      </c>
      <c r="AQ124" s="79"/>
      <c r="AR124" s="79"/>
      <c r="AS124" s="79"/>
      <c r="AT124" s="91" t="s">
        <v>179</v>
      </c>
      <c r="AU124" s="79"/>
      <c r="AV124" s="79"/>
    </row>
    <row r="125" spans="1:48" ht="12.75" customHeight="1">
      <c r="A125" s="85" t="s">
        <v>438</v>
      </c>
      <c r="B125" s="79"/>
      <c r="C125" s="91" t="s">
        <v>179</v>
      </c>
      <c r="D125" s="79"/>
      <c r="E125" s="79"/>
      <c r="F125" s="91" t="s">
        <v>179</v>
      </c>
      <c r="G125" s="79"/>
      <c r="H125" s="79"/>
      <c r="I125" s="91" t="s">
        <v>179</v>
      </c>
      <c r="J125" s="79"/>
      <c r="K125" s="79"/>
      <c r="L125" s="91" t="s">
        <v>179</v>
      </c>
      <c r="M125" s="79"/>
      <c r="N125" s="79"/>
      <c r="O125" s="91" t="s">
        <v>179</v>
      </c>
      <c r="P125" s="79"/>
      <c r="Q125" s="79"/>
      <c r="R125" s="91" t="s">
        <v>179</v>
      </c>
      <c r="S125" s="79"/>
      <c r="T125" s="79"/>
      <c r="U125" s="91" t="s">
        <v>179</v>
      </c>
      <c r="V125" s="79"/>
      <c r="W125" s="79"/>
      <c r="X125" s="91" t="s">
        <v>179</v>
      </c>
      <c r="Y125" s="79"/>
      <c r="Z125" s="79"/>
      <c r="AA125" s="91" t="s">
        <v>179</v>
      </c>
      <c r="AB125" s="79"/>
      <c r="AC125" s="79"/>
      <c r="AD125" s="91" t="s">
        <v>179</v>
      </c>
      <c r="AE125" s="79"/>
      <c r="AF125" s="79"/>
      <c r="AG125" s="91" t="s">
        <v>179</v>
      </c>
      <c r="AH125" s="79"/>
      <c r="AI125" s="79"/>
      <c r="AJ125" s="91" t="s">
        <v>179</v>
      </c>
      <c r="AK125" s="79"/>
      <c r="AL125" s="79"/>
      <c r="AM125" s="91" t="s">
        <v>179</v>
      </c>
      <c r="AN125" s="79"/>
      <c r="AO125" s="79"/>
      <c r="AP125" s="91" t="s">
        <v>179</v>
      </c>
      <c r="AQ125" s="79"/>
      <c r="AR125" s="79"/>
      <c r="AS125" s="79"/>
      <c r="AT125" s="91" t="s">
        <v>179</v>
      </c>
      <c r="AU125" s="79"/>
      <c r="AV125" s="79"/>
    </row>
    <row r="126" spans="1:48" ht="12.75" customHeight="1">
      <c r="A126" s="85" t="s">
        <v>439</v>
      </c>
      <c r="B126" s="79"/>
      <c r="C126" s="91" t="s">
        <v>179</v>
      </c>
      <c r="D126" s="79"/>
      <c r="E126" s="79"/>
      <c r="F126" s="91" t="s">
        <v>179</v>
      </c>
      <c r="G126" s="79"/>
      <c r="H126" s="79"/>
      <c r="I126" s="91" t="s">
        <v>179</v>
      </c>
      <c r="J126" s="79"/>
      <c r="K126" s="79"/>
      <c r="L126" s="91" t="s">
        <v>179</v>
      </c>
      <c r="M126" s="79"/>
      <c r="N126" s="79"/>
      <c r="O126" s="91" t="s">
        <v>179</v>
      </c>
      <c r="P126" s="79"/>
      <c r="Q126" s="79"/>
      <c r="R126" s="91" t="s">
        <v>179</v>
      </c>
      <c r="S126" s="79"/>
      <c r="T126" s="79"/>
      <c r="U126" s="91" t="s">
        <v>179</v>
      </c>
      <c r="V126" s="79"/>
      <c r="W126" s="79"/>
      <c r="X126" s="91" t="s">
        <v>179</v>
      </c>
      <c r="Y126" s="79"/>
      <c r="Z126" s="79"/>
      <c r="AA126" s="91" t="s">
        <v>179</v>
      </c>
      <c r="AB126" s="79"/>
      <c r="AC126" s="79"/>
      <c r="AD126" s="91" t="s">
        <v>179</v>
      </c>
      <c r="AE126" s="79"/>
      <c r="AF126" s="79"/>
      <c r="AG126" s="91" t="s">
        <v>179</v>
      </c>
      <c r="AH126" s="79"/>
      <c r="AI126" s="79"/>
      <c r="AJ126" s="91" t="s">
        <v>179</v>
      </c>
      <c r="AK126" s="79"/>
      <c r="AL126" s="79"/>
      <c r="AM126" s="91" t="s">
        <v>179</v>
      </c>
      <c r="AN126" s="79"/>
      <c r="AO126" s="79"/>
      <c r="AP126" s="91" t="s">
        <v>179</v>
      </c>
      <c r="AQ126" s="79"/>
      <c r="AR126" s="79"/>
      <c r="AS126" s="79"/>
      <c r="AT126" s="91" t="s">
        <v>179</v>
      </c>
      <c r="AU126" s="79"/>
      <c r="AV126" s="79"/>
    </row>
    <row r="127" spans="1:48" ht="12.75" customHeight="1">
      <c r="A127" s="85" t="s">
        <v>440</v>
      </c>
      <c r="B127" s="79"/>
      <c r="C127" s="91" t="s">
        <v>179</v>
      </c>
      <c r="D127" s="79"/>
      <c r="E127" s="79"/>
      <c r="F127" s="91" t="s">
        <v>179</v>
      </c>
      <c r="G127" s="79"/>
      <c r="H127" s="79"/>
      <c r="I127" s="91" t="s">
        <v>179</v>
      </c>
      <c r="J127" s="79"/>
      <c r="K127" s="79"/>
      <c r="L127" s="91" t="s">
        <v>179</v>
      </c>
      <c r="M127" s="79"/>
      <c r="N127" s="79"/>
      <c r="O127" s="91" t="s">
        <v>179</v>
      </c>
      <c r="P127" s="79"/>
      <c r="Q127" s="79"/>
      <c r="R127" s="91" t="s">
        <v>179</v>
      </c>
      <c r="S127" s="79"/>
      <c r="T127" s="79"/>
      <c r="U127" s="91" t="s">
        <v>179</v>
      </c>
      <c r="V127" s="79"/>
      <c r="W127" s="79"/>
      <c r="X127" s="91" t="s">
        <v>179</v>
      </c>
      <c r="Y127" s="79"/>
      <c r="Z127" s="79"/>
      <c r="AA127" s="91" t="s">
        <v>179</v>
      </c>
      <c r="AB127" s="79"/>
      <c r="AC127" s="79"/>
      <c r="AD127" s="91" t="s">
        <v>179</v>
      </c>
      <c r="AE127" s="79"/>
      <c r="AF127" s="79"/>
      <c r="AG127" s="91" t="s">
        <v>179</v>
      </c>
      <c r="AH127" s="79"/>
      <c r="AI127" s="79"/>
      <c r="AJ127" s="91" t="s">
        <v>179</v>
      </c>
      <c r="AK127" s="79"/>
      <c r="AL127" s="79"/>
      <c r="AM127" s="91" t="s">
        <v>179</v>
      </c>
      <c r="AN127" s="79"/>
      <c r="AO127" s="79"/>
      <c r="AP127" s="91" t="s">
        <v>179</v>
      </c>
      <c r="AQ127" s="79"/>
      <c r="AR127" s="79"/>
      <c r="AS127" s="79"/>
      <c r="AT127" s="91" t="s">
        <v>179</v>
      </c>
      <c r="AU127" s="79"/>
      <c r="AV127" s="79"/>
    </row>
    <row r="128" spans="1:48" ht="12.75" customHeight="1">
      <c r="A128" s="85" t="s">
        <v>441</v>
      </c>
      <c r="B128" s="79"/>
      <c r="C128" s="91" t="s">
        <v>179</v>
      </c>
      <c r="D128" s="79"/>
      <c r="E128" s="79"/>
      <c r="F128" s="91" t="s">
        <v>179</v>
      </c>
      <c r="G128" s="79"/>
      <c r="H128" s="79"/>
      <c r="I128" s="91" t="s">
        <v>179</v>
      </c>
      <c r="J128" s="79"/>
      <c r="K128" s="79"/>
      <c r="L128" s="91" t="s">
        <v>179</v>
      </c>
      <c r="M128" s="79"/>
      <c r="N128" s="79"/>
      <c r="O128" s="91" t="s">
        <v>179</v>
      </c>
      <c r="P128" s="79"/>
      <c r="Q128" s="79"/>
      <c r="R128" s="91" t="s">
        <v>179</v>
      </c>
      <c r="S128" s="79"/>
      <c r="T128" s="79"/>
      <c r="U128" s="91" t="s">
        <v>179</v>
      </c>
      <c r="V128" s="79"/>
      <c r="W128" s="79"/>
      <c r="X128" s="91" t="s">
        <v>179</v>
      </c>
      <c r="Y128" s="79"/>
      <c r="Z128" s="79"/>
      <c r="AA128" s="91" t="s">
        <v>179</v>
      </c>
      <c r="AB128" s="79"/>
      <c r="AC128" s="79"/>
      <c r="AD128" s="91" t="s">
        <v>179</v>
      </c>
      <c r="AE128" s="79"/>
      <c r="AF128" s="79"/>
      <c r="AG128" s="91" t="s">
        <v>179</v>
      </c>
      <c r="AH128" s="79"/>
      <c r="AI128" s="79"/>
      <c r="AJ128" s="91" t="s">
        <v>179</v>
      </c>
      <c r="AK128" s="79"/>
      <c r="AL128" s="79"/>
      <c r="AM128" s="91" t="s">
        <v>179</v>
      </c>
      <c r="AN128" s="79"/>
      <c r="AO128" s="79"/>
      <c r="AP128" s="91" t="s">
        <v>179</v>
      </c>
      <c r="AQ128" s="79"/>
      <c r="AR128" s="79"/>
      <c r="AS128" s="79"/>
      <c r="AT128" s="91" t="s">
        <v>179</v>
      </c>
      <c r="AU128" s="79"/>
      <c r="AV128" s="79"/>
    </row>
    <row r="129" spans="1:48" ht="12.75" customHeight="1">
      <c r="A129" s="85" t="s">
        <v>442</v>
      </c>
      <c r="B129" s="79"/>
      <c r="C129" s="91" t="s">
        <v>179</v>
      </c>
      <c r="D129" s="79"/>
      <c r="E129" s="79"/>
      <c r="F129" s="91" t="s">
        <v>179</v>
      </c>
      <c r="G129" s="79"/>
      <c r="H129" s="79"/>
      <c r="I129" s="91" t="s">
        <v>179</v>
      </c>
      <c r="J129" s="79"/>
      <c r="K129" s="79"/>
      <c r="L129" s="91" t="s">
        <v>179</v>
      </c>
      <c r="M129" s="79"/>
      <c r="N129" s="79"/>
      <c r="O129" s="91" t="s">
        <v>179</v>
      </c>
      <c r="P129" s="79"/>
      <c r="Q129" s="79"/>
      <c r="R129" s="91" t="s">
        <v>179</v>
      </c>
      <c r="S129" s="79"/>
      <c r="T129" s="79"/>
      <c r="U129" s="91" t="s">
        <v>179</v>
      </c>
      <c r="V129" s="79"/>
      <c r="W129" s="79"/>
      <c r="X129" s="91" t="s">
        <v>179</v>
      </c>
      <c r="Y129" s="79"/>
      <c r="Z129" s="79"/>
      <c r="AA129" s="91" t="s">
        <v>179</v>
      </c>
      <c r="AB129" s="79"/>
      <c r="AC129" s="79"/>
      <c r="AD129" s="91" t="s">
        <v>179</v>
      </c>
      <c r="AE129" s="79"/>
      <c r="AF129" s="79"/>
      <c r="AG129" s="91" t="s">
        <v>179</v>
      </c>
      <c r="AH129" s="79"/>
      <c r="AI129" s="79"/>
      <c r="AJ129" s="91" t="s">
        <v>179</v>
      </c>
      <c r="AK129" s="79"/>
      <c r="AL129" s="79"/>
      <c r="AM129" s="91" t="s">
        <v>179</v>
      </c>
      <c r="AN129" s="79"/>
      <c r="AO129" s="79"/>
      <c r="AP129" s="91" t="s">
        <v>179</v>
      </c>
      <c r="AQ129" s="79"/>
      <c r="AR129" s="79"/>
      <c r="AS129" s="79"/>
      <c r="AT129" s="91" t="s">
        <v>179</v>
      </c>
      <c r="AU129" s="79"/>
      <c r="AV129" s="79"/>
    </row>
    <row r="130" spans="1:48" ht="12.75" customHeight="1">
      <c r="A130" s="85" t="s">
        <v>443</v>
      </c>
      <c r="B130" s="79"/>
      <c r="C130" s="91" t="s">
        <v>179</v>
      </c>
      <c r="D130" s="79"/>
      <c r="E130" s="79"/>
      <c r="F130" s="91" t="s">
        <v>179</v>
      </c>
      <c r="G130" s="79"/>
      <c r="H130" s="79"/>
      <c r="I130" s="91" t="s">
        <v>179</v>
      </c>
      <c r="J130" s="79"/>
      <c r="K130" s="79"/>
      <c r="L130" s="91" t="s">
        <v>179</v>
      </c>
      <c r="M130" s="79"/>
      <c r="N130" s="79"/>
      <c r="O130" s="91" t="s">
        <v>179</v>
      </c>
      <c r="P130" s="79"/>
      <c r="Q130" s="79"/>
      <c r="R130" s="91" t="s">
        <v>179</v>
      </c>
      <c r="S130" s="79"/>
      <c r="T130" s="79"/>
      <c r="U130" s="91" t="s">
        <v>179</v>
      </c>
      <c r="V130" s="79"/>
      <c r="W130" s="79"/>
      <c r="X130" s="91" t="s">
        <v>179</v>
      </c>
      <c r="Y130" s="79"/>
      <c r="Z130" s="79"/>
      <c r="AA130" s="91" t="s">
        <v>179</v>
      </c>
      <c r="AB130" s="79"/>
      <c r="AC130" s="79"/>
      <c r="AD130" s="91" t="s">
        <v>179</v>
      </c>
      <c r="AE130" s="79"/>
      <c r="AF130" s="79"/>
      <c r="AG130" s="91" t="s">
        <v>179</v>
      </c>
      <c r="AH130" s="79"/>
      <c r="AI130" s="79"/>
      <c r="AJ130" s="91" t="s">
        <v>179</v>
      </c>
      <c r="AK130" s="79"/>
      <c r="AL130" s="79"/>
      <c r="AM130" s="91" t="s">
        <v>179</v>
      </c>
      <c r="AN130" s="79"/>
      <c r="AO130" s="79"/>
      <c r="AP130" s="91" t="s">
        <v>179</v>
      </c>
      <c r="AQ130" s="79"/>
      <c r="AR130" s="79"/>
      <c r="AS130" s="79"/>
      <c r="AT130" s="91" t="s">
        <v>179</v>
      </c>
      <c r="AU130" s="79"/>
      <c r="AV130" s="79"/>
    </row>
    <row r="131" spans="1:48" ht="12.75" customHeight="1">
      <c r="A131" s="85" t="s">
        <v>444</v>
      </c>
      <c r="B131" s="79"/>
      <c r="C131" s="91" t="s">
        <v>179</v>
      </c>
      <c r="D131" s="79"/>
      <c r="E131" s="79"/>
      <c r="F131" s="91" t="s">
        <v>179</v>
      </c>
      <c r="G131" s="79"/>
      <c r="H131" s="79"/>
      <c r="I131" s="91" t="s">
        <v>179</v>
      </c>
      <c r="J131" s="79"/>
      <c r="K131" s="79"/>
      <c r="L131" s="91" t="s">
        <v>179</v>
      </c>
      <c r="M131" s="79"/>
      <c r="N131" s="79"/>
      <c r="O131" s="91" t="s">
        <v>179</v>
      </c>
      <c r="P131" s="79"/>
      <c r="Q131" s="79"/>
      <c r="R131" s="91" t="s">
        <v>179</v>
      </c>
      <c r="S131" s="79"/>
      <c r="T131" s="79"/>
      <c r="U131" s="91" t="s">
        <v>179</v>
      </c>
      <c r="V131" s="79"/>
      <c r="W131" s="79"/>
      <c r="X131" s="91" t="s">
        <v>179</v>
      </c>
      <c r="Y131" s="79"/>
      <c r="Z131" s="79"/>
      <c r="AA131" s="91" t="s">
        <v>179</v>
      </c>
      <c r="AB131" s="79"/>
      <c r="AC131" s="79"/>
      <c r="AD131" s="91" t="s">
        <v>179</v>
      </c>
      <c r="AE131" s="79"/>
      <c r="AF131" s="79"/>
      <c r="AG131" s="91" t="s">
        <v>179</v>
      </c>
      <c r="AH131" s="79"/>
      <c r="AI131" s="79"/>
      <c r="AJ131" s="91" t="s">
        <v>179</v>
      </c>
      <c r="AK131" s="79"/>
      <c r="AL131" s="79"/>
      <c r="AM131" s="91" t="s">
        <v>179</v>
      </c>
      <c r="AN131" s="79"/>
      <c r="AO131" s="79"/>
      <c r="AP131" s="91" t="s">
        <v>179</v>
      </c>
      <c r="AQ131" s="79"/>
      <c r="AR131" s="79"/>
      <c r="AS131" s="79"/>
      <c r="AT131" s="91" t="s">
        <v>179</v>
      </c>
      <c r="AU131" s="79"/>
      <c r="AV131" s="79"/>
    </row>
    <row r="132" spans="1:48" ht="12.75" customHeight="1">
      <c r="A132" s="85" t="s">
        <v>445</v>
      </c>
      <c r="B132" s="79"/>
      <c r="C132" s="91" t="s">
        <v>179</v>
      </c>
      <c r="D132" s="79"/>
      <c r="E132" s="79"/>
      <c r="F132" s="91" t="s">
        <v>179</v>
      </c>
      <c r="G132" s="79"/>
      <c r="H132" s="79"/>
      <c r="I132" s="91" t="s">
        <v>179</v>
      </c>
      <c r="J132" s="79"/>
      <c r="K132" s="79"/>
      <c r="L132" s="91" t="s">
        <v>179</v>
      </c>
      <c r="M132" s="79"/>
      <c r="N132" s="79"/>
      <c r="O132" s="91" t="s">
        <v>179</v>
      </c>
      <c r="P132" s="79"/>
      <c r="Q132" s="79"/>
      <c r="R132" s="91" t="s">
        <v>179</v>
      </c>
      <c r="S132" s="79"/>
      <c r="T132" s="79"/>
      <c r="U132" s="91" t="s">
        <v>179</v>
      </c>
      <c r="V132" s="79"/>
      <c r="W132" s="79"/>
      <c r="X132" s="91" t="s">
        <v>179</v>
      </c>
      <c r="Y132" s="79"/>
      <c r="Z132" s="79"/>
      <c r="AA132" s="91" t="s">
        <v>179</v>
      </c>
      <c r="AB132" s="79"/>
      <c r="AC132" s="79"/>
      <c r="AD132" s="91" t="s">
        <v>179</v>
      </c>
      <c r="AE132" s="79"/>
      <c r="AF132" s="79"/>
      <c r="AG132" s="91" t="s">
        <v>179</v>
      </c>
      <c r="AH132" s="79"/>
      <c r="AI132" s="79"/>
      <c r="AJ132" s="91" t="s">
        <v>179</v>
      </c>
      <c r="AK132" s="79"/>
      <c r="AL132" s="79"/>
      <c r="AM132" s="91" t="s">
        <v>179</v>
      </c>
      <c r="AN132" s="79"/>
      <c r="AO132" s="79"/>
      <c r="AP132" s="91" t="s">
        <v>179</v>
      </c>
      <c r="AQ132" s="79"/>
      <c r="AR132" s="79"/>
      <c r="AS132" s="79"/>
      <c r="AT132" s="91" t="s">
        <v>179</v>
      </c>
      <c r="AU132" s="79"/>
      <c r="AV132" s="79"/>
    </row>
    <row r="133" spans="1:48" ht="12.75" customHeight="1">
      <c r="A133" s="85" t="s">
        <v>446</v>
      </c>
      <c r="B133" s="79"/>
      <c r="C133" s="91" t="s">
        <v>179</v>
      </c>
      <c r="D133" s="79"/>
      <c r="E133" s="79"/>
      <c r="F133" s="91" t="s">
        <v>179</v>
      </c>
      <c r="G133" s="79"/>
      <c r="H133" s="79"/>
      <c r="I133" s="91" t="s">
        <v>179</v>
      </c>
      <c r="J133" s="79"/>
      <c r="K133" s="79"/>
      <c r="L133" s="91" t="s">
        <v>179</v>
      </c>
      <c r="M133" s="79"/>
      <c r="N133" s="79"/>
      <c r="O133" s="91" t="s">
        <v>179</v>
      </c>
      <c r="P133" s="79"/>
      <c r="Q133" s="79"/>
      <c r="R133" s="91" t="s">
        <v>179</v>
      </c>
      <c r="S133" s="79"/>
      <c r="T133" s="79"/>
      <c r="U133" s="91" t="s">
        <v>179</v>
      </c>
      <c r="V133" s="79"/>
      <c r="W133" s="79"/>
      <c r="X133" s="91" t="s">
        <v>179</v>
      </c>
      <c r="Y133" s="79"/>
      <c r="Z133" s="79"/>
      <c r="AA133" s="91" t="s">
        <v>179</v>
      </c>
      <c r="AB133" s="79"/>
      <c r="AC133" s="79"/>
      <c r="AD133" s="91" t="s">
        <v>179</v>
      </c>
      <c r="AE133" s="79"/>
      <c r="AF133" s="79"/>
      <c r="AG133" s="91" t="s">
        <v>179</v>
      </c>
      <c r="AH133" s="79"/>
      <c r="AI133" s="79"/>
      <c r="AJ133" s="91" t="s">
        <v>179</v>
      </c>
      <c r="AK133" s="79"/>
      <c r="AL133" s="79"/>
      <c r="AM133" s="91" t="s">
        <v>179</v>
      </c>
      <c r="AN133" s="79"/>
      <c r="AO133" s="79"/>
      <c r="AP133" s="91" t="s">
        <v>179</v>
      </c>
      <c r="AQ133" s="79"/>
      <c r="AR133" s="79"/>
      <c r="AS133" s="79"/>
      <c r="AT133" s="91" t="s">
        <v>179</v>
      </c>
      <c r="AU133" s="79"/>
      <c r="AV133" s="79"/>
    </row>
    <row r="134" spans="1:48" ht="12.75" customHeight="1">
      <c r="A134" s="85" t="s">
        <v>447</v>
      </c>
      <c r="B134" s="79"/>
      <c r="C134" s="91" t="s">
        <v>179</v>
      </c>
      <c r="D134" s="79"/>
      <c r="E134" s="79"/>
      <c r="F134" s="91" t="s">
        <v>179</v>
      </c>
      <c r="G134" s="79"/>
      <c r="H134" s="79"/>
      <c r="I134" s="91" t="s">
        <v>179</v>
      </c>
      <c r="J134" s="79"/>
      <c r="K134" s="79"/>
      <c r="L134" s="91" t="s">
        <v>179</v>
      </c>
      <c r="M134" s="79"/>
      <c r="N134" s="79"/>
      <c r="O134" s="91" t="s">
        <v>179</v>
      </c>
      <c r="P134" s="79"/>
      <c r="Q134" s="79"/>
      <c r="R134" s="91" t="s">
        <v>179</v>
      </c>
      <c r="S134" s="79"/>
      <c r="T134" s="79"/>
      <c r="U134" s="91" t="s">
        <v>179</v>
      </c>
      <c r="V134" s="79"/>
      <c r="W134" s="79"/>
      <c r="X134" s="91" t="s">
        <v>179</v>
      </c>
      <c r="Y134" s="79"/>
      <c r="Z134" s="79"/>
      <c r="AA134" s="91" t="s">
        <v>179</v>
      </c>
      <c r="AB134" s="79"/>
      <c r="AC134" s="79"/>
      <c r="AD134" s="91" t="s">
        <v>179</v>
      </c>
      <c r="AE134" s="79"/>
      <c r="AF134" s="79"/>
      <c r="AG134" s="91" t="s">
        <v>179</v>
      </c>
      <c r="AH134" s="79"/>
      <c r="AI134" s="79"/>
      <c r="AJ134" s="91" t="s">
        <v>179</v>
      </c>
      <c r="AK134" s="79"/>
      <c r="AL134" s="79"/>
      <c r="AM134" s="91" t="s">
        <v>179</v>
      </c>
      <c r="AN134" s="79"/>
      <c r="AO134" s="79"/>
      <c r="AP134" s="91" t="s">
        <v>179</v>
      </c>
      <c r="AQ134" s="79"/>
      <c r="AR134" s="79"/>
      <c r="AS134" s="79"/>
      <c r="AT134" s="91" t="s">
        <v>179</v>
      </c>
      <c r="AU134" s="79"/>
      <c r="AV134" s="79"/>
    </row>
    <row r="135" spans="1:48" ht="12.75" customHeight="1">
      <c r="A135" s="85" t="s">
        <v>448</v>
      </c>
      <c r="B135" s="79"/>
      <c r="C135" s="91" t="s">
        <v>179</v>
      </c>
      <c r="D135" s="79"/>
      <c r="E135" s="79"/>
      <c r="F135" s="91" t="s">
        <v>179</v>
      </c>
      <c r="G135" s="79"/>
      <c r="H135" s="79"/>
      <c r="I135" s="91" t="s">
        <v>179</v>
      </c>
      <c r="J135" s="79"/>
      <c r="K135" s="79"/>
      <c r="L135" s="91" t="s">
        <v>179</v>
      </c>
      <c r="M135" s="79"/>
      <c r="N135" s="79"/>
      <c r="O135" s="91" t="s">
        <v>179</v>
      </c>
      <c r="P135" s="79"/>
      <c r="Q135" s="79"/>
      <c r="R135" s="91" t="s">
        <v>179</v>
      </c>
      <c r="S135" s="79"/>
      <c r="T135" s="79"/>
      <c r="U135" s="91" t="s">
        <v>179</v>
      </c>
      <c r="V135" s="79"/>
      <c r="W135" s="79"/>
      <c r="X135" s="91" t="s">
        <v>179</v>
      </c>
      <c r="Y135" s="79"/>
      <c r="Z135" s="79"/>
      <c r="AA135" s="91" t="s">
        <v>179</v>
      </c>
      <c r="AB135" s="79"/>
      <c r="AC135" s="79"/>
      <c r="AD135" s="91" t="s">
        <v>179</v>
      </c>
      <c r="AE135" s="79"/>
      <c r="AF135" s="79"/>
      <c r="AG135" s="91" t="s">
        <v>179</v>
      </c>
      <c r="AH135" s="79"/>
      <c r="AI135" s="79"/>
      <c r="AJ135" s="91" t="s">
        <v>179</v>
      </c>
      <c r="AK135" s="79"/>
      <c r="AL135" s="79"/>
      <c r="AM135" s="91" t="s">
        <v>179</v>
      </c>
      <c r="AN135" s="79"/>
      <c r="AO135" s="79"/>
      <c r="AP135" s="91" t="s">
        <v>179</v>
      </c>
      <c r="AQ135" s="79"/>
      <c r="AR135" s="79"/>
      <c r="AS135" s="79"/>
      <c r="AT135" s="91" t="s">
        <v>179</v>
      </c>
      <c r="AU135" s="79"/>
      <c r="AV135" s="79"/>
    </row>
    <row r="136" spans="1:48" ht="12.75" customHeight="1">
      <c r="A136" s="85" t="s">
        <v>449</v>
      </c>
      <c r="B136" s="79"/>
      <c r="C136" s="91" t="s">
        <v>179</v>
      </c>
      <c r="D136" s="79"/>
      <c r="E136" s="79"/>
      <c r="F136" s="91" t="s">
        <v>179</v>
      </c>
      <c r="G136" s="79"/>
      <c r="H136" s="79"/>
      <c r="I136" s="91" t="s">
        <v>179</v>
      </c>
      <c r="J136" s="79"/>
      <c r="K136" s="79"/>
      <c r="L136" s="91" t="s">
        <v>179</v>
      </c>
      <c r="M136" s="79"/>
      <c r="N136" s="79"/>
      <c r="O136" s="91" t="s">
        <v>179</v>
      </c>
      <c r="P136" s="79"/>
      <c r="Q136" s="79"/>
      <c r="R136" s="91" t="s">
        <v>179</v>
      </c>
      <c r="S136" s="79"/>
      <c r="T136" s="79"/>
      <c r="U136" s="91" t="s">
        <v>179</v>
      </c>
      <c r="V136" s="79"/>
      <c r="W136" s="79"/>
      <c r="X136" s="91" t="s">
        <v>179</v>
      </c>
      <c r="Y136" s="79"/>
      <c r="Z136" s="79"/>
      <c r="AA136" s="91" t="s">
        <v>179</v>
      </c>
      <c r="AB136" s="79"/>
      <c r="AC136" s="79"/>
      <c r="AD136" s="91" t="s">
        <v>179</v>
      </c>
      <c r="AE136" s="79"/>
      <c r="AF136" s="79"/>
      <c r="AG136" s="91" t="s">
        <v>179</v>
      </c>
      <c r="AH136" s="79"/>
      <c r="AI136" s="79"/>
      <c r="AJ136" s="91" t="s">
        <v>179</v>
      </c>
      <c r="AK136" s="79"/>
      <c r="AL136" s="79"/>
      <c r="AM136" s="91" t="s">
        <v>179</v>
      </c>
      <c r="AN136" s="79"/>
      <c r="AO136" s="79"/>
      <c r="AP136" s="91" t="s">
        <v>179</v>
      </c>
      <c r="AQ136" s="79"/>
      <c r="AR136" s="79"/>
      <c r="AS136" s="79"/>
      <c r="AT136" s="91" t="s">
        <v>179</v>
      </c>
      <c r="AU136" s="79"/>
      <c r="AV136" s="79"/>
    </row>
    <row r="137" spans="1:48" ht="12.75" customHeight="1">
      <c r="A137" s="85" t="s">
        <v>450</v>
      </c>
      <c r="B137" s="79"/>
      <c r="C137" s="91" t="s">
        <v>179</v>
      </c>
      <c r="D137" s="79"/>
      <c r="E137" s="79"/>
      <c r="F137" s="91" t="s">
        <v>179</v>
      </c>
      <c r="G137" s="79"/>
      <c r="H137" s="79"/>
      <c r="I137" s="91" t="s">
        <v>179</v>
      </c>
      <c r="J137" s="79"/>
      <c r="K137" s="79"/>
      <c r="L137" s="91" t="s">
        <v>179</v>
      </c>
      <c r="M137" s="79"/>
      <c r="N137" s="79"/>
      <c r="O137" s="91" t="s">
        <v>179</v>
      </c>
      <c r="P137" s="79"/>
      <c r="Q137" s="79"/>
      <c r="R137" s="91" t="s">
        <v>179</v>
      </c>
      <c r="S137" s="79"/>
      <c r="T137" s="79"/>
      <c r="U137" s="91" t="s">
        <v>179</v>
      </c>
      <c r="V137" s="79"/>
      <c r="W137" s="79"/>
      <c r="X137" s="91" t="s">
        <v>179</v>
      </c>
      <c r="Y137" s="79"/>
      <c r="Z137" s="79"/>
      <c r="AA137" s="91" t="s">
        <v>179</v>
      </c>
      <c r="AB137" s="79"/>
      <c r="AC137" s="79"/>
      <c r="AD137" s="91" t="s">
        <v>179</v>
      </c>
      <c r="AE137" s="79"/>
      <c r="AF137" s="79"/>
      <c r="AG137" s="91" t="s">
        <v>179</v>
      </c>
      <c r="AH137" s="79"/>
      <c r="AI137" s="79"/>
      <c r="AJ137" s="91" t="s">
        <v>179</v>
      </c>
      <c r="AK137" s="79"/>
      <c r="AL137" s="79"/>
      <c r="AM137" s="91" t="s">
        <v>179</v>
      </c>
      <c r="AN137" s="79"/>
      <c r="AO137" s="79"/>
      <c r="AP137" s="91" t="s">
        <v>179</v>
      </c>
      <c r="AQ137" s="79"/>
      <c r="AR137" s="79"/>
      <c r="AS137" s="79"/>
      <c r="AT137" s="91" t="s">
        <v>179</v>
      </c>
      <c r="AU137" s="79"/>
      <c r="AV137" s="79"/>
    </row>
    <row r="138" spans="1:48" ht="12.7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</row>
    <row r="139" spans="1:48" ht="12.75" customHeight="1">
      <c r="A139" s="85" t="s">
        <v>451</v>
      </c>
      <c r="B139" s="79"/>
      <c r="C139" s="91" t="s">
        <v>179</v>
      </c>
      <c r="D139" s="79"/>
      <c r="E139" s="79"/>
      <c r="F139" s="91" t="s">
        <v>179</v>
      </c>
      <c r="G139" s="79"/>
      <c r="H139" s="79"/>
      <c r="I139" s="91" t="s">
        <v>179</v>
      </c>
      <c r="J139" s="79"/>
      <c r="K139" s="79"/>
      <c r="L139" s="93">
        <v>1155.438</v>
      </c>
      <c r="M139" s="79"/>
      <c r="N139" s="79"/>
      <c r="O139" s="93">
        <v>960.059</v>
      </c>
      <c r="P139" s="79"/>
      <c r="Q139" s="79"/>
      <c r="R139" s="93">
        <v>1057.085</v>
      </c>
      <c r="S139" s="79"/>
      <c r="T139" s="79"/>
      <c r="U139" s="93">
        <v>1023.403</v>
      </c>
      <c r="V139" s="79"/>
      <c r="W139" s="79"/>
      <c r="X139" s="93">
        <v>934.95</v>
      </c>
      <c r="Y139" s="79"/>
      <c r="Z139" s="79"/>
      <c r="AA139" s="93">
        <v>609.35</v>
      </c>
      <c r="AB139" s="79"/>
      <c r="AC139" s="79"/>
      <c r="AD139" s="93">
        <v>524.96</v>
      </c>
      <c r="AE139" s="79"/>
      <c r="AF139" s="79"/>
      <c r="AG139" s="93">
        <v>422.16</v>
      </c>
      <c r="AH139" s="79"/>
      <c r="AI139" s="79"/>
      <c r="AJ139" s="93">
        <v>344.2</v>
      </c>
      <c r="AK139" s="79"/>
      <c r="AL139" s="79"/>
      <c r="AM139" s="93">
        <v>288.17</v>
      </c>
      <c r="AN139" s="79"/>
      <c r="AO139" s="79"/>
      <c r="AP139" s="93">
        <v>250.95</v>
      </c>
      <c r="AQ139" s="79"/>
      <c r="AR139" s="79"/>
      <c r="AS139" s="79"/>
      <c r="AT139" s="93">
        <v>261.16</v>
      </c>
      <c r="AU139" s="79"/>
      <c r="AV139" s="79"/>
    </row>
    <row r="140" spans="1:48" ht="12.75" customHeight="1">
      <c r="A140" s="85" t="s">
        <v>452</v>
      </c>
      <c r="B140" s="79"/>
      <c r="C140" s="91" t="s">
        <v>179</v>
      </c>
      <c r="D140" s="79"/>
      <c r="E140" s="79"/>
      <c r="F140" s="91" t="s">
        <v>179</v>
      </c>
      <c r="G140" s="79"/>
      <c r="H140" s="79"/>
      <c r="I140" s="91" t="s">
        <v>179</v>
      </c>
      <c r="J140" s="79"/>
      <c r="K140" s="79"/>
      <c r="L140" s="91" t="s">
        <v>179</v>
      </c>
      <c r="M140" s="79"/>
      <c r="N140" s="79"/>
      <c r="O140" s="91" t="s">
        <v>179</v>
      </c>
      <c r="P140" s="79"/>
      <c r="Q140" s="79"/>
      <c r="R140" s="91" t="s">
        <v>179</v>
      </c>
      <c r="S140" s="79"/>
      <c r="T140" s="79"/>
      <c r="U140" s="91" t="s">
        <v>179</v>
      </c>
      <c r="V140" s="79"/>
      <c r="W140" s="79"/>
      <c r="X140" s="91" t="s">
        <v>179</v>
      </c>
      <c r="Y140" s="79"/>
      <c r="Z140" s="79"/>
      <c r="AA140" s="91" t="s">
        <v>179</v>
      </c>
      <c r="AB140" s="79"/>
      <c r="AC140" s="79"/>
      <c r="AD140" s="91" t="s">
        <v>179</v>
      </c>
      <c r="AE140" s="79"/>
      <c r="AF140" s="79"/>
      <c r="AG140" s="91" t="s">
        <v>179</v>
      </c>
      <c r="AH140" s="79"/>
      <c r="AI140" s="79"/>
      <c r="AJ140" s="91" t="s">
        <v>179</v>
      </c>
      <c r="AK140" s="79"/>
      <c r="AL140" s="79"/>
      <c r="AM140" s="91" t="s">
        <v>179</v>
      </c>
      <c r="AN140" s="79"/>
      <c r="AO140" s="79"/>
      <c r="AP140" s="91" t="s">
        <v>179</v>
      </c>
      <c r="AQ140" s="79"/>
      <c r="AR140" s="79"/>
      <c r="AS140" s="79"/>
      <c r="AT140" s="91" t="s">
        <v>179</v>
      </c>
      <c r="AU140" s="79"/>
      <c r="AV140" s="79"/>
    </row>
    <row r="141" spans="1:48" ht="12.75" customHeight="1">
      <c r="A141" s="85" t="s">
        <v>432</v>
      </c>
      <c r="B141" s="79"/>
      <c r="C141" s="91" t="s">
        <v>179</v>
      </c>
      <c r="D141" s="79"/>
      <c r="E141" s="79"/>
      <c r="F141" s="91" t="s">
        <v>179</v>
      </c>
      <c r="G141" s="79"/>
      <c r="H141" s="79"/>
      <c r="I141" s="91" t="s">
        <v>179</v>
      </c>
      <c r="J141" s="79"/>
      <c r="K141" s="79"/>
      <c r="L141" s="91" t="s">
        <v>179</v>
      </c>
      <c r="M141" s="79"/>
      <c r="N141" s="79"/>
      <c r="O141" s="91" t="s">
        <v>179</v>
      </c>
      <c r="P141" s="79"/>
      <c r="Q141" s="79"/>
      <c r="R141" s="91" t="s">
        <v>179</v>
      </c>
      <c r="S141" s="79"/>
      <c r="T141" s="79"/>
      <c r="U141" s="91" t="s">
        <v>179</v>
      </c>
      <c r="V141" s="79"/>
      <c r="W141" s="79"/>
      <c r="X141" s="91" t="s">
        <v>179</v>
      </c>
      <c r="Y141" s="79"/>
      <c r="Z141" s="79"/>
      <c r="AA141" s="91" t="s">
        <v>179</v>
      </c>
      <c r="AB141" s="79"/>
      <c r="AC141" s="79"/>
      <c r="AD141" s="91" t="s">
        <v>179</v>
      </c>
      <c r="AE141" s="79"/>
      <c r="AF141" s="79"/>
      <c r="AG141" s="91" t="s">
        <v>179</v>
      </c>
      <c r="AH141" s="79"/>
      <c r="AI141" s="79"/>
      <c r="AJ141" s="91" t="s">
        <v>179</v>
      </c>
      <c r="AK141" s="79"/>
      <c r="AL141" s="79"/>
      <c r="AM141" s="91" t="s">
        <v>179</v>
      </c>
      <c r="AN141" s="79"/>
      <c r="AO141" s="79"/>
      <c r="AP141" s="91" t="s">
        <v>179</v>
      </c>
      <c r="AQ141" s="79"/>
      <c r="AR141" s="79"/>
      <c r="AS141" s="79"/>
      <c r="AT141" s="91" t="s">
        <v>179</v>
      </c>
      <c r="AU141" s="79"/>
      <c r="AV141" s="79"/>
    </row>
    <row r="142" spans="1:48" ht="12.75" customHeight="1">
      <c r="A142" s="85" t="s">
        <v>433</v>
      </c>
      <c r="B142" s="79"/>
      <c r="C142" s="91" t="s">
        <v>179</v>
      </c>
      <c r="D142" s="79"/>
      <c r="E142" s="79"/>
      <c r="F142" s="91" t="s">
        <v>179</v>
      </c>
      <c r="G142" s="79"/>
      <c r="H142" s="79"/>
      <c r="I142" s="91" t="s">
        <v>179</v>
      </c>
      <c r="J142" s="79"/>
      <c r="K142" s="79"/>
      <c r="L142" s="91" t="s">
        <v>179</v>
      </c>
      <c r="M142" s="79"/>
      <c r="N142" s="79"/>
      <c r="O142" s="91" t="s">
        <v>179</v>
      </c>
      <c r="P142" s="79"/>
      <c r="Q142" s="79"/>
      <c r="R142" s="91" t="s">
        <v>179</v>
      </c>
      <c r="S142" s="79"/>
      <c r="T142" s="79"/>
      <c r="U142" s="91" t="s">
        <v>179</v>
      </c>
      <c r="V142" s="79"/>
      <c r="W142" s="79"/>
      <c r="X142" s="91" t="s">
        <v>179</v>
      </c>
      <c r="Y142" s="79"/>
      <c r="Z142" s="79"/>
      <c r="AA142" s="91" t="s">
        <v>179</v>
      </c>
      <c r="AB142" s="79"/>
      <c r="AC142" s="79"/>
      <c r="AD142" s="91" t="s">
        <v>179</v>
      </c>
      <c r="AE142" s="79"/>
      <c r="AF142" s="79"/>
      <c r="AG142" s="91" t="s">
        <v>179</v>
      </c>
      <c r="AH142" s="79"/>
      <c r="AI142" s="79"/>
      <c r="AJ142" s="91" t="s">
        <v>179</v>
      </c>
      <c r="AK142" s="79"/>
      <c r="AL142" s="79"/>
      <c r="AM142" s="91" t="s">
        <v>179</v>
      </c>
      <c r="AN142" s="79"/>
      <c r="AO142" s="79"/>
      <c r="AP142" s="91" t="s">
        <v>179</v>
      </c>
      <c r="AQ142" s="79"/>
      <c r="AR142" s="79"/>
      <c r="AS142" s="79"/>
      <c r="AT142" s="91" t="s">
        <v>179</v>
      </c>
      <c r="AU142" s="79"/>
      <c r="AV142" s="79"/>
    </row>
    <row r="143" spans="1:48" ht="12.75" customHeight="1">
      <c r="A143" s="85" t="s">
        <v>453</v>
      </c>
      <c r="B143" s="79"/>
      <c r="C143" s="91" t="s">
        <v>179</v>
      </c>
      <c r="D143" s="79"/>
      <c r="E143" s="79"/>
      <c r="F143" s="91" t="s">
        <v>179</v>
      </c>
      <c r="G143" s="79"/>
      <c r="H143" s="79"/>
      <c r="I143" s="91" t="s">
        <v>179</v>
      </c>
      <c r="J143" s="79"/>
      <c r="K143" s="79"/>
      <c r="L143" s="91" t="s">
        <v>179</v>
      </c>
      <c r="M143" s="79"/>
      <c r="N143" s="79"/>
      <c r="O143" s="91" t="s">
        <v>179</v>
      </c>
      <c r="P143" s="79"/>
      <c r="Q143" s="79"/>
      <c r="R143" s="91" t="s">
        <v>179</v>
      </c>
      <c r="S143" s="79"/>
      <c r="T143" s="79"/>
      <c r="U143" s="91" t="s">
        <v>179</v>
      </c>
      <c r="V143" s="79"/>
      <c r="W143" s="79"/>
      <c r="X143" s="91" t="s">
        <v>179</v>
      </c>
      <c r="Y143" s="79"/>
      <c r="Z143" s="79"/>
      <c r="AA143" s="91" t="s">
        <v>179</v>
      </c>
      <c r="AB143" s="79"/>
      <c r="AC143" s="79"/>
      <c r="AD143" s="91" t="s">
        <v>179</v>
      </c>
      <c r="AE143" s="79"/>
      <c r="AF143" s="79"/>
      <c r="AG143" s="91" t="s">
        <v>179</v>
      </c>
      <c r="AH143" s="79"/>
      <c r="AI143" s="79"/>
      <c r="AJ143" s="91" t="s">
        <v>179</v>
      </c>
      <c r="AK143" s="79"/>
      <c r="AL143" s="79"/>
      <c r="AM143" s="91" t="s">
        <v>179</v>
      </c>
      <c r="AN143" s="79"/>
      <c r="AO143" s="79"/>
      <c r="AP143" s="91" t="s">
        <v>179</v>
      </c>
      <c r="AQ143" s="79"/>
      <c r="AR143" s="79"/>
      <c r="AS143" s="79"/>
      <c r="AT143" s="91" t="s">
        <v>179</v>
      </c>
      <c r="AU143" s="79"/>
      <c r="AV143" s="79"/>
    </row>
    <row r="144" spans="1:48" ht="12.75" customHeight="1">
      <c r="A144" s="85" t="s">
        <v>454</v>
      </c>
      <c r="B144" s="79"/>
      <c r="C144" s="91" t="s">
        <v>179</v>
      </c>
      <c r="D144" s="79"/>
      <c r="E144" s="79"/>
      <c r="F144" s="91" t="s">
        <v>179</v>
      </c>
      <c r="G144" s="79"/>
      <c r="H144" s="79"/>
      <c r="I144" s="91" t="s">
        <v>179</v>
      </c>
      <c r="J144" s="79"/>
      <c r="K144" s="79"/>
      <c r="L144" s="91" t="s">
        <v>179</v>
      </c>
      <c r="M144" s="79"/>
      <c r="N144" s="79"/>
      <c r="O144" s="91" t="s">
        <v>179</v>
      </c>
      <c r="P144" s="79"/>
      <c r="Q144" s="79"/>
      <c r="R144" s="91" t="s">
        <v>179</v>
      </c>
      <c r="S144" s="79"/>
      <c r="T144" s="79"/>
      <c r="U144" s="91" t="s">
        <v>179</v>
      </c>
      <c r="V144" s="79"/>
      <c r="W144" s="79"/>
      <c r="X144" s="91" t="s">
        <v>179</v>
      </c>
      <c r="Y144" s="79"/>
      <c r="Z144" s="79"/>
      <c r="AA144" s="91" t="s">
        <v>179</v>
      </c>
      <c r="AB144" s="79"/>
      <c r="AC144" s="79"/>
      <c r="AD144" s="91" t="s">
        <v>179</v>
      </c>
      <c r="AE144" s="79"/>
      <c r="AF144" s="79"/>
      <c r="AG144" s="91" t="s">
        <v>179</v>
      </c>
      <c r="AH144" s="79"/>
      <c r="AI144" s="79"/>
      <c r="AJ144" s="91" t="s">
        <v>179</v>
      </c>
      <c r="AK144" s="79"/>
      <c r="AL144" s="79"/>
      <c r="AM144" s="91" t="s">
        <v>179</v>
      </c>
      <c r="AN144" s="79"/>
      <c r="AO144" s="79"/>
      <c r="AP144" s="91" t="s">
        <v>179</v>
      </c>
      <c r="AQ144" s="79"/>
      <c r="AR144" s="79"/>
      <c r="AS144" s="79"/>
      <c r="AT144" s="91" t="s">
        <v>179</v>
      </c>
      <c r="AU144" s="79"/>
      <c r="AV144" s="79"/>
    </row>
    <row r="145" spans="1:48" ht="12.75" customHeight="1">
      <c r="A145" s="85" t="s">
        <v>435</v>
      </c>
      <c r="B145" s="79"/>
      <c r="C145" s="91" t="s">
        <v>179</v>
      </c>
      <c r="D145" s="79"/>
      <c r="E145" s="79"/>
      <c r="F145" s="91" t="s">
        <v>179</v>
      </c>
      <c r="G145" s="79"/>
      <c r="H145" s="79"/>
      <c r="I145" s="91" t="s">
        <v>179</v>
      </c>
      <c r="J145" s="79"/>
      <c r="K145" s="79"/>
      <c r="L145" s="91" t="s">
        <v>179</v>
      </c>
      <c r="M145" s="79"/>
      <c r="N145" s="79"/>
      <c r="O145" s="91" t="s">
        <v>179</v>
      </c>
      <c r="P145" s="79"/>
      <c r="Q145" s="79"/>
      <c r="R145" s="91" t="s">
        <v>179</v>
      </c>
      <c r="S145" s="79"/>
      <c r="T145" s="79"/>
      <c r="U145" s="91" t="s">
        <v>179</v>
      </c>
      <c r="V145" s="79"/>
      <c r="W145" s="79"/>
      <c r="X145" s="91" t="s">
        <v>179</v>
      </c>
      <c r="Y145" s="79"/>
      <c r="Z145" s="79"/>
      <c r="AA145" s="91" t="s">
        <v>179</v>
      </c>
      <c r="AB145" s="79"/>
      <c r="AC145" s="79"/>
      <c r="AD145" s="91" t="s">
        <v>179</v>
      </c>
      <c r="AE145" s="79"/>
      <c r="AF145" s="79"/>
      <c r="AG145" s="91" t="s">
        <v>179</v>
      </c>
      <c r="AH145" s="79"/>
      <c r="AI145" s="79"/>
      <c r="AJ145" s="91" t="s">
        <v>179</v>
      </c>
      <c r="AK145" s="79"/>
      <c r="AL145" s="79"/>
      <c r="AM145" s="91" t="s">
        <v>179</v>
      </c>
      <c r="AN145" s="79"/>
      <c r="AO145" s="79"/>
      <c r="AP145" s="91" t="s">
        <v>179</v>
      </c>
      <c r="AQ145" s="79"/>
      <c r="AR145" s="79"/>
      <c r="AS145" s="79"/>
      <c r="AT145" s="91" t="s">
        <v>179</v>
      </c>
      <c r="AU145" s="79"/>
      <c r="AV145" s="79"/>
    </row>
    <row r="146" spans="1:48" ht="12.75" customHeight="1">
      <c r="A146" s="85" t="s">
        <v>455</v>
      </c>
      <c r="B146" s="79"/>
      <c r="C146" s="91" t="s">
        <v>179</v>
      </c>
      <c r="D146" s="79"/>
      <c r="E146" s="79"/>
      <c r="F146" s="91" t="s">
        <v>179</v>
      </c>
      <c r="G146" s="79"/>
      <c r="H146" s="79"/>
      <c r="I146" s="91" t="s">
        <v>179</v>
      </c>
      <c r="J146" s="79"/>
      <c r="K146" s="79"/>
      <c r="L146" s="91" t="s">
        <v>179</v>
      </c>
      <c r="M146" s="79"/>
      <c r="N146" s="79"/>
      <c r="O146" s="91" t="s">
        <v>179</v>
      </c>
      <c r="P146" s="79"/>
      <c r="Q146" s="79"/>
      <c r="R146" s="91" t="s">
        <v>179</v>
      </c>
      <c r="S146" s="79"/>
      <c r="T146" s="79"/>
      <c r="U146" s="91" t="s">
        <v>179</v>
      </c>
      <c r="V146" s="79"/>
      <c r="W146" s="79"/>
      <c r="X146" s="91" t="s">
        <v>179</v>
      </c>
      <c r="Y146" s="79"/>
      <c r="Z146" s="79"/>
      <c r="AA146" s="91" t="s">
        <v>179</v>
      </c>
      <c r="AB146" s="79"/>
      <c r="AC146" s="79"/>
      <c r="AD146" s="91" t="s">
        <v>179</v>
      </c>
      <c r="AE146" s="79"/>
      <c r="AF146" s="79"/>
      <c r="AG146" s="91" t="s">
        <v>179</v>
      </c>
      <c r="AH146" s="79"/>
      <c r="AI146" s="79"/>
      <c r="AJ146" s="91" t="s">
        <v>179</v>
      </c>
      <c r="AK146" s="79"/>
      <c r="AL146" s="79"/>
      <c r="AM146" s="91" t="s">
        <v>179</v>
      </c>
      <c r="AN146" s="79"/>
      <c r="AO146" s="79"/>
      <c r="AP146" s="91" t="s">
        <v>179</v>
      </c>
      <c r="AQ146" s="79"/>
      <c r="AR146" s="79"/>
      <c r="AS146" s="79"/>
      <c r="AT146" s="91" t="s">
        <v>179</v>
      </c>
      <c r="AU146" s="79"/>
      <c r="AV146" s="79"/>
    </row>
    <row r="147" spans="1:48" ht="12.75" customHeight="1">
      <c r="A147" s="85" t="s">
        <v>456</v>
      </c>
      <c r="B147" s="79"/>
      <c r="C147" s="91" t="s">
        <v>179</v>
      </c>
      <c r="D147" s="79"/>
      <c r="E147" s="79"/>
      <c r="F147" s="91" t="s">
        <v>179</v>
      </c>
      <c r="G147" s="79"/>
      <c r="H147" s="79"/>
      <c r="I147" s="91" t="s">
        <v>179</v>
      </c>
      <c r="J147" s="79"/>
      <c r="K147" s="79"/>
      <c r="L147" s="91" t="s">
        <v>179</v>
      </c>
      <c r="M147" s="79"/>
      <c r="N147" s="79"/>
      <c r="O147" s="91" t="s">
        <v>179</v>
      </c>
      <c r="P147" s="79"/>
      <c r="Q147" s="79"/>
      <c r="R147" s="91" t="s">
        <v>179</v>
      </c>
      <c r="S147" s="79"/>
      <c r="T147" s="79"/>
      <c r="U147" s="91" t="s">
        <v>179</v>
      </c>
      <c r="V147" s="79"/>
      <c r="W147" s="79"/>
      <c r="X147" s="91" t="s">
        <v>179</v>
      </c>
      <c r="Y147" s="79"/>
      <c r="Z147" s="79"/>
      <c r="AA147" s="91" t="s">
        <v>179</v>
      </c>
      <c r="AB147" s="79"/>
      <c r="AC147" s="79"/>
      <c r="AD147" s="91" t="s">
        <v>179</v>
      </c>
      <c r="AE147" s="79"/>
      <c r="AF147" s="79"/>
      <c r="AG147" s="91" t="s">
        <v>179</v>
      </c>
      <c r="AH147" s="79"/>
      <c r="AI147" s="79"/>
      <c r="AJ147" s="91" t="s">
        <v>179</v>
      </c>
      <c r="AK147" s="79"/>
      <c r="AL147" s="79"/>
      <c r="AM147" s="91" t="s">
        <v>179</v>
      </c>
      <c r="AN147" s="79"/>
      <c r="AO147" s="79"/>
      <c r="AP147" s="91" t="s">
        <v>179</v>
      </c>
      <c r="AQ147" s="79"/>
      <c r="AR147" s="79"/>
      <c r="AS147" s="79"/>
      <c r="AT147" s="91" t="s">
        <v>179</v>
      </c>
      <c r="AU147" s="79"/>
      <c r="AV147" s="79"/>
    </row>
    <row r="148" spans="1:48" ht="12.75" customHeight="1">
      <c r="A148" s="85" t="s">
        <v>457</v>
      </c>
      <c r="B148" s="79"/>
      <c r="C148" s="91" t="s">
        <v>179</v>
      </c>
      <c r="D148" s="79"/>
      <c r="E148" s="79"/>
      <c r="F148" s="91" t="s">
        <v>179</v>
      </c>
      <c r="G148" s="79"/>
      <c r="H148" s="79"/>
      <c r="I148" s="91" t="s">
        <v>179</v>
      </c>
      <c r="J148" s="79"/>
      <c r="K148" s="79"/>
      <c r="L148" s="91" t="s">
        <v>179</v>
      </c>
      <c r="M148" s="79"/>
      <c r="N148" s="79"/>
      <c r="O148" s="91" t="s">
        <v>179</v>
      </c>
      <c r="P148" s="79"/>
      <c r="Q148" s="79"/>
      <c r="R148" s="91" t="s">
        <v>179</v>
      </c>
      <c r="S148" s="79"/>
      <c r="T148" s="79"/>
      <c r="U148" s="91" t="s">
        <v>179</v>
      </c>
      <c r="V148" s="79"/>
      <c r="W148" s="79"/>
      <c r="X148" s="91" t="s">
        <v>179</v>
      </c>
      <c r="Y148" s="79"/>
      <c r="Z148" s="79"/>
      <c r="AA148" s="91" t="s">
        <v>179</v>
      </c>
      <c r="AB148" s="79"/>
      <c r="AC148" s="79"/>
      <c r="AD148" s="91" t="s">
        <v>179</v>
      </c>
      <c r="AE148" s="79"/>
      <c r="AF148" s="79"/>
      <c r="AG148" s="91" t="s">
        <v>179</v>
      </c>
      <c r="AH148" s="79"/>
      <c r="AI148" s="79"/>
      <c r="AJ148" s="91" t="s">
        <v>179</v>
      </c>
      <c r="AK148" s="79"/>
      <c r="AL148" s="79"/>
      <c r="AM148" s="91" t="s">
        <v>179</v>
      </c>
      <c r="AN148" s="79"/>
      <c r="AO148" s="79"/>
      <c r="AP148" s="91" t="s">
        <v>179</v>
      </c>
      <c r="AQ148" s="79"/>
      <c r="AR148" s="79"/>
      <c r="AS148" s="79"/>
      <c r="AT148" s="91" t="s">
        <v>179</v>
      </c>
      <c r="AU148" s="79"/>
      <c r="AV148" s="79"/>
    </row>
    <row r="149" spans="1:48" ht="12.75" customHeight="1">
      <c r="A149" s="85" t="s">
        <v>458</v>
      </c>
      <c r="B149" s="79"/>
      <c r="C149" s="91" t="s">
        <v>179</v>
      </c>
      <c r="D149" s="79"/>
      <c r="E149" s="79"/>
      <c r="F149" s="91" t="s">
        <v>179</v>
      </c>
      <c r="G149" s="79"/>
      <c r="H149" s="79"/>
      <c r="I149" s="91" t="s">
        <v>179</v>
      </c>
      <c r="J149" s="79"/>
      <c r="K149" s="79"/>
      <c r="L149" s="91" t="s">
        <v>179</v>
      </c>
      <c r="M149" s="79"/>
      <c r="N149" s="79"/>
      <c r="O149" s="91" t="s">
        <v>179</v>
      </c>
      <c r="P149" s="79"/>
      <c r="Q149" s="79"/>
      <c r="R149" s="91" t="s">
        <v>179</v>
      </c>
      <c r="S149" s="79"/>
      <c r="T149" s="79"/>
      <c r="U149" s="91" t="s">
        <v>179</v>
      </c>
      <c r="V149" s="79"/>
      <c r="W149" s="79"/>
      <c r="X149" s="91" t="s">
        <v>179</v>
      </c>
      <c r="Y149" s="79"/>
      <c r="Z149" s="79"/>
      <c r="AA149" s="91" t="s">
        <v>179</v>
      </c>
      <c r="AB149" s="79"/>
      <c r="AC149" s="79"/>
      <c r="AD149" s="91" t="s">
        <v>179</v>
      </c>
      <c r="AE149" s="79"/>
      <c r="AF149" s="79"/>
      <c r="AG149" s="91" t="s">
        <v>179</v>
      </c>
      <c r="AH149" s="79"/>
      <c r="AI149" s="79"/>
      <c r="AJ149" s="91" t="s">
        <v>179</v>
      </c>
      <c r="AK149" s="79"/>
      <c r="AL149" s="79"/>
      <c r="AM149" s="91" t="s">
        <v>179</v>
      </c>
      <c r="AN149" s="79"/>
      <c r="AO149" s="79"/>
      <c r="AP149" s="91" t="s">
        <v>179</v>
      </c>
      <c r="AQ149" s="79"/>
      <c r="AR149" s="79"/>
      <c r="AS149" s="79"/>
      <c r="AT149" s="91" t="s">
        <v>179</v>
      </c>
      <c r="AU149" s="79"/>
      <c r="AV149" s="79"/>
    </row>
    <row r="150" spans="1:48" ht="12.75" customHeight="1">
      <c r="A150" s="85" t="s">
        <v>439</v>
      </c>
      <c r="B150" s="79"/>
      <c r="C150" s="91" t="s">
        <v>179</v>
      </c>
      <c r="D150" s="79"/>
      <c r="E150" s="79"/>
      <c r="F150" s="91" t="s">
        <v>179</v>
      </c>
      <c r="G150" s="79"/>
      <c r="H150" s="79"/>
      <c r="I150" s="91" t="s">
        <v>179</v>
      </c>
      <c r="J150" s="79"/>
      <c r="K150" s="79"/>
      <c r="L150" s="91" t="s">
        <v>179</v>
      </c>
      <c r="M150" s="79"/>
      <c r="N150" s="79"/>
      <c r="O150" s="91" t="s">
        <v>179</v>
      </c>
      <c r="P150" s="79"/>
      <c r="Q150" s="79"/>
      <c r="R150" s="91" t="s">
        <v>179</v>
      </c>
      <c r="S150" s="79"/>
      <c r="T150" s="79"/>
      <c r="U150" s="91" t="s">
        <v>179</v>
      </c>
      <c r="V150" s="79"/>
      <c r="W150" s="79"/>
      <c r="X150" s="91" t="s">
        <v>179</v>
      </c>
      <c r="Y150" s="79"/>
      <c r="Z150" s="79"/>
      <c r="AA150" s="91" t="s">
        <v>179</v>
      </c>
      <c r="AB150" s="79"/>
      <c r="AC150" s="79"/>
      <c r="AD150" s="91" t="s">
        <v>179</v>
      </c>
      <c r="AE150" s="79"/>
      <c r="AF150" s="79"/>
      <c r="AG150" s="91" t="s">
        <v>179</v>
      </c>
      <c r="AH150" s="79"/>
      <c r="AI150" s="79"/>
      <c r="AJ150" s="91" t="s">
        <v>179</v>
      </c>
      <c r="AK150" s="79"/>
      <c r="AL150" s="79"/>
      <c r="AM150" s="91" t="s">
        <v>179</v>
      </c>
      <c r="AN150" s="79"/>
      <c r="AO150" s="79"/>
      <c r="AP150" s="91" t="s">
        <v>179</v>
      </c>
      <c r="AQ150" s="79"/>
      <c r="AR150" s="79"/>
      <c r="AS150" s="79"/>
      <c r="AT150" s="91" t="s">
        <v>179</v>
      </c>
      <c r="AU150" s="79"/>
      <c r="AV150" s="79"/>
    </row>
    <row r="151" spans="1:48" ht="12.75" customHeight="1">
      <c r="A151" s="85" t="s">
        <v>440</v>
      </c>
      <c r="B151" s="79"/>
      <c r="C151" s="91" t="s">
        <v>179</v>
      </c>
      <c r="D151" s="79"/>
      <c r="E151" s="79"/>
      <c r="F151" s="91" t="s">
        <v>179</v>
      </c>
      <c r="G151" s="79"/>
      <c r="H151" s="79"/>
      <c r="I151" s="91" t="s">
        <v>179</v>
      </c>
      <c r="J151" s="79"/>
      <c r="K151" s="79"/>
      <c r="L151" s="91" t="s">
        <v>179</v>
      </c>
      <c r="M151" s="79"/>
      <c r="N151" s="79"/>
      <c r="O151" s="91" t="s">
        <v>179</v>
      </c>
      <c r="P151" s="79"/>
      <c r="Q151" s="79"/>
      <c r="R151" s="91" t="s">
        <v>179</v>
      </c>
      <c r="S151" s="79"/>
      <c r="T151" s="79"/>
      <c r="U151" s="91" t="s">
        <v>179</v>
      </c>
      <c r="V151" s="79"/>
      <c r="W151" s="79"/>
      <c r="X151" s="91" t="s">
        <v>179</v>
      </c>
      <c r="Y151" s="79"/>
      <c r="Z151" s="79"/>
      <c r="AA151" s="91" t="s">
        <v>179</v>
      </c>
      <c r="AB151" s="79"/>
      <c r="AC151" s="79"/>
      <c r="AD151" s="91" t="s">
        <v>179</v>
      </c>
      <c r="AE151" s="79"/>
      <c r="AF151" s="79"/>
      <c r="AG151" s="91" t="s">
        <v>179</v>
      </c>
      <c r="AH151" s="79"/>
      <c r="AI151" s="79"/>
      <c r="AJ151" s="91" t="s">
        <v>179</v>
      </c>
      <c r="AK151" s="79"/>
      <c r="AL151" s="79"/>
      <c r="AM151" s="91" t="s">
        <v>179</v>
      </c>
      <c r="AN151" s="79"/>
      <c r="AO151" s="79"/>
      <c r="AP151" s="91" t="s">
        <v>179</v>
      </c>
      <c r="AQ151" s="79"/>
      <c r="AR151" s="79"/>
      <c r="AS151" s="79"/>
      <c r="AT151" s="91" t="s">
        <v>179</v>
      </c>
      <c r="AU151" s="79"/>
      <c r="AV151" s="79"/>
    </row>
    <row r="152" spans="1:48" ht="12.75" customHeight="1">
      <c r="A152" s="85" t="s">
        <v>459</v>
      </c>
      <c r="B152" s="79"/>
      <c r="C152" s="93">
        <v>2319.449</v>
      </c>
      <c r="D152" s="79"/>
      <c r="E152" s="79"/>
      <c r="F152" s="93">
        <v>1660.881</v>
      </c>
      <c r="G152" s="79"/>
      <c r="H152" s="79"/>
      <c r="I152" s="93">
        <v>1011.179</v>
      </c>
      <c r="J152" s="79"/>
      <c r="K152" s="79"/>
      <c r="L152" s="93">
        <v>797.322</v>
      </c>
      <c r="M152" s="79"/>
      <c r="N152" s="79"/>
      <c r="O152" s="93">
        <v>730.684</v>
      </c>
      <c r="P152" s="79"/>
      <c r="Q152" s="79"/>
      <c r="R152" s="93">
        <v>747.845</v>
      </c>
      <c r="S152" s="79"/>
      <c r="T152" s="79"/>
      <c r="U152" s="93">
        <v>726.612</v>
      </c>
      <c r="V152" s="79"/>
      <c r="W152" s="79"/>
      <c r="X152" s="93">
        <v>615.26</v>
      </c>
      <c r="Y152" s="79"/>
      <c r="Z152" s="79"/>
      <c r="AA152" s="93">
        <v>452.11</v>
      </c>
      <c r="AB152" s="79"/>
      <c r="AC152" s="79"/>
      <c r="AD152" s="93">
        <v>369.84</v>
      </c>
      <c r="AE152" s="79"/>
      <c r="AF152" s="79"/>
      <c r="AG152" s="93">
        <v>297.72</v>
      </c>
      <c r="AH152" s="79"/>
      <c r="AI152" s="79"/>
      <c r="AJ152" s="93">
        <v>24.99</v>
      </c>
      <c r="AK152" s="79"/>
      <c r="AL152" s="79"/>
      <c r="AM152" s="93">
        <v>175.22</v>
      </c>
      <c r="AN152" s="79"/>
      <c r="AO152" s="79"/>
      <c r="AP152" s="93">
        <v>146.39</v>
      </c>
      <c r="AQ152" s="79"/>
      <c r="AR152" s="79"/>
      <c r="AS152" s="79"/>
      <c r="AT152" s="93">
        <v>137.48</v>
      </c>
      <c r="AU152" s="79"/>
      <c r="AV152" s="79"/>
    </row>
    <row r="153" spans="1:48" ht="12.75" customHeight="1">
      <c r="A153" s="85" t="s">
        <v>460</v>
      </c>
      <c r="B153" s="79"/>
      <c r="C153" s="91" t="s">
        <v>179</v>
      </c>
      <c r="D153" s="79"/>
      <c r="E153" s="79"/>
      <c r="F153" s="91" t="s">
        <v>179</v>
      </c>
      <c r="G153" s="79"/>
      <c r="H153" s="79"/>
      <c r="I153" s="91" t="s">
        <v>179</v>
      </c>
      <c r="J153" s="79"/>
      <c r="K153" s="79"/>
      <c r="L153" s="91" t="s">
        <v>179</v>
      </c>
      <c r="M153" s="79"/>
      <c r="N153" s="79"/>
      <c r="O153" s="91" t="s">
        <v>179</v>
      </c>
      <c r="P153" s="79"/>
      <c r="Q153" s="79"/>
      <c r="R153" s="91" t="s">
        <v>179</v>
      </c>
      <c r="S153" s="79"/>
      <c r="T153" s="79"/>
      <c r="U153" s="91" t="s">
        <v>179</v>
      </c>
      <c r="V153" s="79"/>
      <c r="W153" s="79"/>
      <c r="X153" s="91" t="s">
        <v>179</v>
      </c>
      <c r="Y153" s="79"/>
      <c r="Z153" s="79"/>
      <c r="AA153" s="91" t="s">
        <v>179</v>
      </c>
      <c r="AB153" s="79"/>
      <c r="AC153" s="79"/>
      <c r="AD153" s="91" t="s">
        <v>179</v>
      </c>
      <c r="AE153" s="79"/>
      <c r="AF153" s="79"/>
      <c r="AG153" s="91" t="s">
        <v>179</v>
      </c>
      <c r="AH153" s="79"/>
      <c r="AI153" s="79"/>
      <c r="AJ153" s="91" t="s">
        <v>179</v>
      </c>
      <c r="AK153" s="79"/>
      <c r="AL153" s="79"/>
      <c r="AM153" s="91" t="s">
        <v>179</v>
      </c>
      <c r="AN153" s="79"/>
      <c r="AO153" s="79"/>
      <c r="AP153" s="91" t="s">
        <v>179</v>
      </c>
      <c r="AQ153" s="79"/>
      <c r="AR153" s="79"/>
      <c r="AS153" s="79"/>
      <c r="AT153" s="91" t="s">
        <v>179</v>
      </c>
      <c r="AU153" s="79"/>
      <c r="AV153" s="79"/>
    </row>
    <row r="154" spans="1:48" ht="12.75" customHeight="1">
      <c r="A154" s="85" t="s">
        <v>461</v>
      </c>
      <c r="B154" s="79"/>
      <c r="C154" s="91" t="s">
        <v>179</v>
      </c>
      <c r="D154" s="79"/>
      <c r="E154" s="79"/>
      <c r="F154" s="91" t="s">
        <v>179</v>
      </c>
      <c r="G154" s="79"/>
      <c r="H154" s="79"/>
      <c r="I154" s="91" t="s">
        <v>179</v>
      </c>
      <c r="J154" s="79"/>
      <c r="K154" s="79"/>
      <c r="L154" s="91" t="s">
        <v>179</v>
      </c>
      <c r="M154" s="79"/>
      <c r="N154" s="79"/>
      <c r="O154" s="91" t="s">
        <v>179</v>
      </c>
      <c r="P154" s="79"/>
      <c r="Q154" s="79"/>
      <c r="R154" s="91" t="s">
        <v>179</v>
      </c>
      <c r="S154" s="79"/>
      <c r="T154" s="79"/>
      <c r="U154" s="91" t="s">
        <v>179</v>
      </c>
      <c r="V154" s="79"/>
      <c r="W154" s="79"/>
      <c r="X154" s="91" t="s">
        <v>179</v>
      </c>
      <c r="Y154" s="79"/>
      <c r="Z154" s="79"/>
      <c r="AA154" s="91" t="s">
        <v>179</v>
      </c>
      <c r="AB154" s="79"/>
      <c r="AC154" s="79"/>
      <c r="AD154" s="91" t="s">
        <v>179</v>
      </c>
      <c r="AE154" s="79"/>
      <c r="AF154" s="79"/>
      <c r="AG154" s="91" t="s">
        <v>179</v>
      </c>
      <c r="AH154" s="79"/>
      <c r="AI154" s="79"/>
      <c r="AJ154" s="91" t="s">
        <v>179</v>
      </c>
      <c r="AK154" s="79"/>
      <c r="AL154" s="79"/>
      <c r="AM154" s="91" t="s">
        <v>179</v>
      </c>
      <c r="AN154" s="79"/>
      <c r="AO154" s="79"/>
      <c r="AP154" s="91" t="s">
        <v>179</v>
      </c>
      <c r="AQ154" s="79"/>
      <c r="AR154" s="79"/>
      <c r="AS154" s="79"/>
      <c r="AT154" s="91" t="s">
        <v>179</v>
      </c>
      <c r="AU154" s="79"/>
      <c r="AV154" s="79"/>
    </row>
    <row r="155" spans="1:48" ht="12.75" customHeight="1">
      <c r="A155" s="85" t="s">
        <v>462</v>
      </c>
      <c r="B155" s="79"/>
      <c r="C155" s="91" t="s">
        <v>179</v>
      </c>
      <c r="D155" s="79"/>
      <c r="E155" s="79"/>
      <c r="F155" s="91" t="s">
        <v>179</v>
      </c>
      <c r="G155" s="79"/>
      <c r="H155" s="79"/>
      <c r="I155" s="91" t="s">
        <v>179</v>
      </c>
      <c r="J155" s="79"/>
      <c r="K155" s="79"/>
      <c r="L155" s="91" t="s">
        <v>179</v>
      </c>
      <c r="M155" s="79"/>
      <c r="N155" s="79"/>
      <c r="O155" s="91" t="s">
        <v>179</v>
      </c>
      <c r="P155" s="79"/>
      <c r="Q155" s="79"/>
      <c r="R155" s="91" t="s">
        <v>179</v>
      </c>
      <c r="S155" s="79"/>
      <c r="T155" s="79"/>
      <c r="U155" s="91" t="s">
        <v>179</v>
      </c>
      <c r="V155" s="79"/>
      <c r="W155" s="79"/>
      <c r="X155" s="91" t="s">
        <v>179</v>
      </c>
      <c r="Y155" s="79"/>
      <c r="Z155" s="79"/>
      <c r="AA155" s="91" t="s">
        <v>179</v>
      </c>
      <c r="AB155" s="79"/>
      <c r="AC155" s="79"/>
      <c r="AD155" s="91" t="s">
        <v>179</v>
      </c>
      <c r="AE155" s="79"/>
      <c r="AF155" s="79"/>
      <c r="AG155" s="91" t="s">
        <v>179</v>
      </c>
      <c r="AH155" s="79"/>
      <c r="AI155" s="79"/>
      <c r="AJ155" s="91" t="s">
        <v>179</v>
      </c>
      <c r="AK155" s="79"/>
      <c r="AL155" s="79"/>
      <c r="AM155" s="91" t="s">
        <v>179</v>
      </c>
      <c r="AN155" s="79"/>
      <c r="AO155" s="79"/>
      <c r="AP155" s="91" t="s">
        <v>179</v>
      </c>
      <c r="AQ155" s="79"/>
      <c r="AR155" s="79"/>
      <c r="AS155" s="79"/>
      <c r="AT155" s="91" t="s">
        <v>179</v>
      </c>
      <c r="AU155" s="79"/>
      <c r="AV155" s="79"/>
    </row>
    <row r="156" spans="1:48" ht="12.75" customHeight="1">
      <c r="A156" s="85" t="s">
        <v>463</v>
      </c>
      <c r="B156" s="79"/>
      <c r="C156" s="91" t="s">
        <v>179</v>
      </c>
      <c r="D156" s="79"/>
      <c r="E156" s="79"/>
      <c r="F156" s="91" t="s">
        <v>179</v>
      </c>
      <c r="G156" s="79"/>
      <c r="H156" s="79"/>
      <c r="I156" s="91" t="s">
        <v>179</v>
      </c>
      <c r="J156" s="79"/>
      <c r="K156" s="79"/>
      <c r="L156" s="93">
        <v>282.71</v>
      </c>
      <c r="M156" s="79"/>
      <c r="N156" s="79"/>
      <c r="O156" s="93">
        <v>154.848</v>
      </c>
      <c r="P156" s="79"/>
      <c r="Q156" s="79"/>
      <c r="R156" s="93">
        <v>233.308</v>
      </c>
      <c r="S156" s="79"/>
      <c r="T156" s="79"/>
      <c r="U156" s="93">
        <v>169.055</v>
      </c>
      <c r="V156" s="79"/>
      <c r="W156" s="79"/>
      <c r="X156" s="93">
        <v>142.53</v>
      </c>
      <c r="Y156" s="79"/>
      <c r="Z156" s="79"/>
      <c r="AA156" s="93">
        <v>58.96</v>
      </c>
      <c r="AB156" s="79"/>
      <c r="AC156" s="79"/>
      <c r="AD156" s="93">
        <v>31.78</v>
      </c>
      <c r="AE156" s="79"/>
      <c r="AF156" s="79"/>
      <c r="AG156" s="93">
        <v>44.66</v>
      </c>
      <c r="AH156" s="79"/>
      <c r="AI156" s="79"/>
      <c r="AJ156" s="93">
        <v>38.62</v>
      </c>
      <c r="AK156" s="79"/>
      <c r="AL156" s="79"/>
      <c r="AM156" s="93">
        <v>28.66</v>
      </c>
      <c r="AN156" s="79"/>
      <c r="AO156" s="79"/>
      <c r="AP156" s="93">
        <v>34.52</v>
      </c>
      <c r="AQ156" s="79"/>
      <c r="AR156" s="79"/>
      <c r="AS156" s="79"/>
      <c r="AT156" s="93">
        <v>45.63</v>
      </c>
      <c r="AU156" s="79"/>
      <c r="AV156" s="79"/>
    </row>
    <row r="157" spans="1:48" ht="12.75" customHeight="1">
      <c r="A157" s="85" t="s">
        <v>464</v>
      </c>
      <c r="B157" s="79"/>
      <c r="C157" s="91" t="s">
        <v>179</v>
      </c>
      <c r="D157" s="79"/>
      <c r="E157" s="79"/>
      <c r="F157" s="91" t="s">
        <v>179</v>
      </c>
      <c r="G157" s="79"/>
      <c r="H157" s="79"/>
      <c r="I157" s="91" t="s">
        <v>179</v>
      </c>
      <c r="J157" s="79"/>
      <c r="K157" s="79"/>
      <c r="L157" s="91" t="s">
        <v>179</v>
      </c>
      <c r="M157" s="79"/>
      <c r="N157" s="79"/>
      <c r="O157" s="91" t="s">
        <v>179</v>
      </c>
      <c r="P157" s="79"/>
      <c r="Q157" s="79"/>
      <c r="R157" s="91" t="s">
        <v>179</v>
      </c>
      <c r="S157" s="79"/>
      <c r="T157" s="79"/>
      <c r="U157" s="91" t="s">
        <v>179</v>
      </c>
      <c r="V157" s="79"/>
      <c r="W157" s="79"/>
      <c r="X157" s="91" t="s">
        <v>179</v>
      </c>
      <c r="Y157" s="79"/>
      <c r="Z157" s="79"/>
      <c r="AA157" s="91" t="s">
        <v>179</v>
      </c>
      <c r="AB157" s="79"/>
      <c r="AC157" s="79"/>
      <c r="AD157" s="91" t="s">
        <v>179</v>
      </c>
      <c r="AE157" s="79"/>
      <c r="AF157" s="79"/>
      <c r="AG157" s="91" t="s">
        <v>179</v>
      </c>
      <c r="AH157" s="79"/>
      <c r="AI157" s="79"/>
      <c r="AJ157" s="91" t="s">
        <v>179</v>
      </c>
      <c r="AK157" s="79"/>
      <c r="AL157" s="79"/>
      <c r="AM157" s="91" t="s">
        <v>179</v>
      </c>
      <c r="AN157" s="79"/>
      <c r="AO157" s="79"/>
      <c r="AP157" s="91" t="s">
        <v>179</v>
      </c>
      <c r="AQ157" s="79"/>
      <c r="AR157" s="79"/>
      <c r="AS157" s="79"/>
      <c r="AT157" s="91" t="s">
        <v>179</v>
      </c>
      <c r="AU157" s="79"/>
      <c r="AV157" s="79"/>
    </row>
    <row r="158" spans="1:48" ht="12.75" customHeight="1">
      <c r="A158" s="85" t="s">
        <v>465</v>
      </c>
      <c r="B158" s="79"/>
      <c r="C158" s="91" t="s">
        <v>179</v>
      </c>
      <c r="D158" s="79"/>
      <c r="E158" s="79"/>
      <c r="F158" s="91" t="s">
        <v>179</v>
      </c>
      <c r="G158" s="79"/>
      <c r="H158" s="79"/>
      <c r="I158" s="91" t="s">
        <v>179</v>
      </c>
      <c r="J158" s="79"/>
      <c r="K158" s="79"/>
      <c r="L158" s="91" t="s">
        <v>179</v>
      </c>
      <c r="M158" s="79"/>
      <c r="N158" s="79"/>
      <c r="O158" s="91" t="s">
        <v>179</v>
      </c>
      <c r="P158" s="79"/>
      <c r="Q158" s="79"/>
      <c r="R158" s="91" t="s">
        <v>179</v>
      </c>
      <c r="S158" s="79"/>
      <c r="T158" s="79"/>
      <c r="U158" s="91" t="s">
        <v>179</v>
      </c>
      <c r="V158" s="79"/>
      <c r="W158" s="79"/>
      <c r="X158" s="91" t="s">
        <v>179</v>
      </c>
      <c r="Y158" s="79"/>
      <c r="Z158" s="79"/>
      <c r="AA158" s="91" t="s">
        <v>179</v>
      </c>
      <c r="AB158" s="79"/>
      <c r="AC158" s="79"/>
      <c r="AD158" s="91" t="s">
        <v>179</v>
      </c>
      <c r="AE158" s="79"/>
      <c r="AF158" s="79"/>
      <c r="AG158" s="91" t="s">
        <v>179</v>
      </c>
      <c r="AH158" s="79"/>
      <c r="AI158" s="79"/>
      <c r="AJ158" s="91" t="s">
        <v>179</v>
      </c>
      <c r="AK158" s="79"/>
      <c r="AL158" s="79"/>
      <c r="AM158" s="91" t="s">
        <v>179</v>
      </c>
      <c r="AN158" s="79"/>
      <c r="AO158" s="79"/>
      <c r="AP158" s="91" t="s">
        <v>179</v>
      </c>
      <c r="AQ158" s="79"/>
      <c r="AR158" s="79"/>
      <c r="AS158" s="79"/>
      <c r="AT158" s="91" t="s">
        <v>179</v>
      </c>
      <c r="AU158" s="79"/>
      <c r="AV158" s="79"/>
    </row>
    <row r="159" spans="1:48" ht="12.75" customHeight="1">
      <c r="A159" s="85" t="s">
        <v>466</v>
      </c>
      <c r="B159" s="79"/>
      <c r="C159" s="91" t="s">
        <v>179</v>
      </c>
      <c r="D159" s="79"/>
      <c r="E159" s="79"/>
      <c r="F159" s="91" t="s">
        <v>179</v>
      </c>
      <c r="G159" s="79"/>
      <c r="H159" s="79"/>
      <c r="I159" s="91" t="s">
        <v>179</v>
      </c>
      <c r="J159" s="79"/>
      <c r="K159" s="79"/>
      <c r="L159" s="91" t="s">
        <v>179</v>
      </c>
      <c r="M159" s="79"/>
      <c r="N159" s="79"/>
      <c r="O159" s="91" t="s">
        <v>179</v>
      </c>
      <c r="P159" s="79"/>
      <c r="Q159" s="79"/>
      <c r="R159" s="91" t="s">
        <v>179</v>
      </c>
      <c r="S159" s="79"/>
      <c r="T159" s="79"/>
      <c r="U159" s="91" t="s">
        <v>179</v>
      </c>
      <c r="V159" s="79"/>
      <c r="W159" s="79"/>
      <c r="X159" s="91" t="s">
        <v>179</v>
      </c>
      <c r="Y159" s="79"/>
      <c r="Z159" s="79"/>
      <c r="AA159" s="91" t="s">
        <v>179</v>
      </c>
      <c r="AB159" s="79"/>
      <c r="AC159" s="79"/>
      <c r="AD159" s="91" t="s">
        <v>179</v>
      </c>
      <c r="AE159" s="79"/>
      <c r="AF159" s="79"/>
      <c r="AG159" s="91" t="s">
        <v>179</v>
      </c>
      <c r="AH159" s="79"/>
      <c r="AI159" s="79"/>
      <c r="AJ159" s="91" t="s">
        <v>179</v>
      </c>
      <c r="AK159" s="79"/>
      <c r="AL159" s="79"/>
      <c r="AM159" s="91" t="s">
        <v>179</v>
      </c>
      <c r="AN159" s="79"/>
      <c r="AO159" s="79"/>
      <c r="AP159" s="91" t="s">
        <v>179</v>
      </c>
      <c r="AQ159" s="79"/>
      <c r="AR159" s="79"/>
      <c r="AS159" s="79"/>
      <c r="AT159" s="91" t="s">
        <v>179</v>
      </c>
      <c r="AU159" s="79"/>
      <c r="AV159" s="79"/>
    </row>
    <row r="160" spans="1:48" ht="12.75" customHeight="1">
      <c r="A160" s="85" t="s">
        <v>467</v>
      </c>
      <c r="B160" s="79"/>
      <c r="C160" s="91" t="s">
        <v>179</v>
      </c>
      <c r="D160" s="79"/>
      <c r="E160" s="79"/>
      <c r="F160" s="91" t="s">
        <v>179</v>
      </c>
      <c r="G160" s="79"/>
      <c r="H160" s="79"/>
      <c r="I160" s="91" t="s">
        <v>179</v>
      </c>
      <c r="J160" s="79"/>
      <c r="K160" s="79"/>
      <c r="L160" s="91" t="s">
        <v>179</v>
      </c>
      <c r="M160" s="79"/>
      <c r="N160" s="79"/>
      <c r="O160" s="91" t="s">
        <v>179</v>
      </c>
      <c r="P160" s="79"/>
      <c r="Q160" s="79"/>
      <c r="R160" s="91" t="s">
        <v>179</v>
      </c>
      <c r="S160" s="79"/>
      <c r="T160" s="79"/>
      <c r="U160" s="91" t="s">
        <v>179</v>
      </c>
      <c r="V160" s="79"/>
      <c r="W160" s="79"/>
      <c r="X160" s="91" t="s">
        <v>179</v>
      </c>
      <c r="Y160" s="79"/>
      <c r="Z160" s="79"/>
      <c r="AA160" s="91" t="s">
        <v>179</v>
      </c>
      <c r="AB160" s="79"/>
      <c r="AC160" s="79"/>
      <c r="AD160" s="91" t="s">
        <v>179</v>
      </c>
      <c r="AE160" s="79"/>
      <c r="AF160" s="79"/>
      <c r="AG160" s="91" t="s">
        <v>179</v>
      </c>
      <c r="AH160" s="79"/>
      <c r="AI160" s="79"/>
      <c r="AJ160" s="91" t="s">
        <v>179</v>
      </c>
      <c r="AK160" s="79"/>
      <c r="AL160" s="79"/>
      <c r="AM160" s="91" t="s">
        <v>179</v>
      </c>
      <c r="AN160" s="79"/>
      <c r="AO160" s="79"/>
      <c r="AP160" s="91" t="s">
        <v>179</v>
      </c>
      <c r="AQ160" s="79"/>
      <c r="AR160" s="79"/>
      <c r="AS160" s="79"/>
      <c r="AT160" s="91" t="s">
        <v>179</v>
      </c>
      <c r="AU160" s="79"/>
      <c r="AV160" s="79"/>
    </row>
    <row r="161" spans="1:48" ht="12.75" customHeight="1">
      <c r="A161" s="85" t="s">
        <v>468</v>
      </c>
      <c r="B161" s="79"/>
      <c r="C161" s="91" t="s">
        <v>179</v>
      </c>
      <c r="D161" s="79"/>
      <c r="E161" s="79"/>
      <c r="F161" s="91" t="s">
        <v>179</v>
      </c>
      <c r="G161" s="79"/>
      <c r="H161" s="79"/>
      <c r="I161" s="91" t="s">
        <v>179</v>
      </c>
      <c r="J161" s="79"/>
      <c r="K161" s="79"/>
      <c r="L161" s="91" t="s">
        <v>179</v>
      </c>
      <c r="M161" s="79"/>
      <c r="N161" s="79"/>
      <c r="O161" s="91" t="s">
        <v>179</v>
      </c>
      <c r="P161" s="79"/>
      <c r="Q161" s="79"/>
      <c r="R161" s="91" t="s">
        <v>179</v>
      </c>
      <c r="S161" s="79"/>
      <c r="T161" s="79"/>
      <c r="U161" s="91" t="s">
        <v>179</v>
      </c>
      <c r="V161" s="79"/>
      <c r="W161" s="79"/>
      <c r="X161" s="91" t="s">
        <v>179</v>
      </c>
      <c r="Y161" s="79"/>
      <c r="Z161" s="79"/>
      <c r="AA161" s="91" t="s">
        <v>179</v>
      </c>
      <c r="AB161" s="79"/>
      <c r="AC161" s="79"/>
      <c r="AD161" s="91" t="s">
        <v>179</v>
      </c>
      <c r="AE161" s="79"/>
      <c r="AF161" s="79"/>
      <c r="AG161" s="91" t="s">
        <v>179</v>
      </c>
      <c r="AH161" s="79"/>
      <c r="AI161" s="79"/>
      <c r="AJ161" s="91" t="s">
        <v>179</v>
      </c>
      <c r="AK161" s="79"/>
      <c r="AL161" s="79"/>
      <c r="AM161" s="91" t="s">
        <v>179</v>
      </c>
      <c r="AN161" s="79"/>
      <c r="AO161" s="79"/>
      <c r="AP161" s="91" t="s">
        <v>179</v>
      </c>
      <c r="AQ161" s="79"/>
      <c r="AR161" s="79"/>
      <c r="AS161" s="79"/>
      <c r="AT161" s="91" t="s">
        <v>179</v>
      </c>
      <c r="AU161" s="79"/>
      <c r="AV161" s="79"/>
    </row>
    <row r="162" spans="1:48" ht="12.75" customHeight="1">
      <c r="A162" s="85" t="s">
        <v>469</v>
      </c>
      <c r="B162" s="79"/>
      <c r="C162" s="91" t="s">
        <v>179</v>
      </c>
      <c r="D162" s="79"/>
      <c r="E162" s="79"/>
      <c r="F162" s="91" t="s">
        <v>179</v>
      </c>
      <c r="G162" s="79"/>
      <c r="H162" s="79"/>
      <c r="I162" s="91" t="s">
        <v>179</v>
      </c>
      <c r="J162" s="79"/>
      <c r="K162" s="79"/>
      <c r="L162" s="91" t="s">
        <v>179</v>
      </c>
      <c r="M162" s="79"/>
      <c r="N162" s="79"/>
      <c r="O162" s="91" t="s">
        <v>179</v>
      </c>
      <c r="P162" s="79"/>
      <c r="Q162" s="79"/>
      <c r="R162" s="91" t="s">
        <v>179</v>
      </c>
      <c r="S162" s="79"/>
      <c r="T162" s="79"/>
      <c r="U162" s="91" t="s">
        <v>179</v>
      </c>
      <c r="V162" s="79"/>
      <c r="W162" s="79"/>
      <c r="X162" s="91" t="s">
        <v>179</v>
      </c>
      <c r="Y162" s="79"/>
      <c r="Z162" s="79"/>
      <c r="AA162" s="91" t="s">
        <v>179</v>
      </c>
      <c r="AB162" s="79"/>
      <c r="AC162" s="79"/>
      <c r="AD162" s="91" t="s">
        <v>179</v>
      </c>
      <c r="AE162" s="79"/>
      <c r="AF162" s="79"/>
      <c r="AG162" s="91" t="s">
        <v>179</v>
      </c>
      <c r="AH162" s="79"/>
      <c r="AI162" s="79"/>
      <c r="AJ162" s="91" t="s">
        <v>179</v>
      </c>
      <c r="AK162" s="79"/>
      <c r="AL162" s="79"/>
      <c r="AM162" s="91" t="s">
        <v>179</v>
      </c>
      <c r="AN162" s="79"/>
      <c r="AO162" s="79"/>
      <c r="AP162" s="91" t="s">
        <v>179</v>
      </c>
      <c r="AQ162" s="79"/>
      <c r="AR162" s="79"/>
      <c r="AS162" s="79"/>
      <c r="AT162" s="91" t="s">
        <v>179</v>
      </c>
      <c r="AU162" s="79"/>
      <c r="AV162" s="79"/>
    </row>
    <row r="163" spans="1:48" ht="12.75" customHeight="1">
      <c r="A163" s="85" t="s">
        <v>400</v>
      </c>
      <c r="B163" s="79"/>
      <c r="C163" s="91" t="s">
        <v>179</v>
      </c>
      <c r="D163" s="79"/>
      <c r="E163" s="79"/>
      <c r="F163" s="91" t="s">
        <v>179</v>
      </c>
      <c r="G163" s="79"/>
      <c r="H163" s="79"/>
      <c r="I163" s="91" t="s">
        <v>179</v>
      </c>
      <c r="J163" s="79"/>
      <c r="K163" s="79"/>
      <c r="L163" s="93">
        <v>3.167</v>
      </c>
      <c r="M163" s="79"/>
      <c r="N163" s="79"/>
      <c r="O163" s="93">
        <v>4.888</v>
      </c>
      <c r="P163" s="79"/>
      <c r="Q163" s="79"/>
      <c r="R163" s="93">
        <v>2.297</v>
      </c>
      <c r="S163" s="79"/>
      <c r="T163" s="79"/>
      <c r="U163" s="93">
        <v>3.133</v>
      </c>
      <c r="V163" s="79"/>
      <c r="W163" s="79"/>
      <c r="X163" s="93">
        <v>0.589</v>
      </c>
      <c r="Y163" s="79"/>
      <c r="Z163" s="79"/>
      <c r="AA163" s="93">
        <v>0.04</v>
      </c>
      <c r="AB163" s="79"/>
      <c r="AC163" s="79"/>
      <c r="AD163" s="93">
        <v>1.6</v>
      </c>
      <c r="AE163" s="79"/>
      <c r="AF163" s="79"/>
      <c r="AG163" s="93">
        <v>0.73</v>
      </c>
      <c r="AH163" s="79"/>
      <c r="AI163" s="79"/>
      <c r="AJ163" s="93">
        <v>1.23</v>
      </c>
      <c r="AK163" s="79"/>
      <c r="AL163" s="79"/>
      <c r="AM163" s="93">
        <v>1.46</v>
      </c>
      <c r="AN163" s="79"/>
      <c r="AO163" s="79"/>
      <c r="AP163" s="93">
        <v>2.54</v>
      </c>
      <c r="AQ163" s="79"/>
      <c r="AR163" s="79"/>
      <c r="AS163" s="79"/>
      <c r="AT163" s="93">
        <v>5.67</v>
      </c>
      <c r="AU163" s="79"/>
      <c r="AV163" s="79"/>
    </row>
    <row r="164" spans="1:48" ht="12.7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</row>
    <row r="165" spans="1:48" ht="12.75" customHeight="1">
      <c r="A165" s="85" t="s">
        <v>470</v>
      </c>
      <c r="B165" s="79"/>
      <c r="C165" s="91" t="s">
        <v>179</v>
      </c>
      <c r="D165" s="79"/>
      <c r="E165" s="79"/>
      <c r="F165" s="91" t="s">
        <v>179</v>
      </c>
      <c r="G165" s="79"/>
      <c r="H165" s="79"/>
      <c r="I165" s="91" t="s">
        <v>179</v>
      </c>
      <c r="J165" s="79"/>
      <c r="K165" s="79"/>
      <c r="L165" s="91" t="s">
        <v>179</v>
      </c>
      <c r="M165" s="79"/>
      <c r="N165" s="79"/>
      <c r="O165" s="91" t="s">
        <v>179</v>
      </c>
      <c r="P165" s="79"/>
      <c r="Q165" s="79"/>
      <c r="R165" s="91" t="s">
        <v>179</v>
      </c>
      <c r="S165" s="79"/>
      <c r="T165" s="79"/>
      <c r="U165" s="93">
        <v>48.081</v>
      </c>
      <c r="V165" s="79"/>
      <c r="W165" s="79"/>
      <c r="X165" s="91" t="s">
        <v>179</v>
      </c>
      <c r="Y165" s="79"/>
      <c r="Z165" s="79"/>
      <c r="AA165" s="91" t="s">
        <v>179</v>
      </c>
      <c r="AB165" s="79"/>
      <c r="AC165" s="79"/>
      <c r="AD165" s="91" t="s">
        <v>179</v>
      </c>
      <c r="AE165" s="79"/>
      <c r="AF165" s="79"/>
      <c r="AG165" s="91" t="s">
        <v>179</v>
      </c>
      <c r="AH165" s="79"/>
      <c r="AI165" s="79"/>
      <c r="AJ165" s="91" t="s">
        <v>179</v>
      </c>
      <c r="AK165" s="79"/>
      <c r="AL165" s="79"/>
      <c r="AM165" s="93">
        <v>1.85</v>
      </c>
      <c r="AN165" s="79"/>
      <c r="AO165" s="79"/>
      <c r="AP165" s="91" t="s">
        <v>179</v>
      </c>
      <c r="AQ165" s="79"/>
      <c r="AR165" s="79"/>
      <c r="AS165" s="79"/>
      <c r="AT165" s="91" t="s">
        <v>179</v>
      </c>
      <c r="AU165" s="79"/>
      <c r="AV165" s="79"/>
    </row>
    <row r="166" spans="1:48" ht="12.7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</row>
    <row r="167" spans="1:48" ht="12.75" customHeight="1">
      <c r="A167" s="85" t="s">
        <v>471</v>
      </c>
      <c r="B167" s="79"/>
      <c r="C167" s="93">
        <v>8110.156</v>
      </c>
      <c r="D167" s="79"/>
      <c r="E167" s="79"/>
      <c r="F167" s="93">
        <v>5426.578</v>
      </c>
      <c r="G167" s="79"/>
      <c r="H167" s="79"/>
      <c r="I167" s="93">
        <v>3322.724</v>
      </c>
      <c r="J167" s="79"/>
      <c r="K167" s="79"/>
      <c r="L167" s="93">
        <v>2598.261</v>
      </c>
      <c r="M167" s="79"/>
      <c r="N167" s="79"/>
      <c r="O167" s="93">
        <v>2363.113</v>
      </c>
      <c r="P167" s="79"/>
      <c r="Q167" s="79"/>
      <c r="R167" s="93">
        <v>2311.309</v>
      </c>
      <c r="S167" s="79"/>
      <c r="T167" s="79"/>
      <c r="U167" s="93">
        <v>2100.564</v>
      </c>
      <c r="V167" s="79"/>
      <c r="W167" s="79"/>
      <c r="X167" s="93">
        <v>1885.421</v>
      </c>
      <c r="Y167" s="79"/>
      <c r="Z167" s="79"/>
      <c r="AA167" s="93">
        <v>1197.92</v>
      </c>
      <c r="AB167" s="79"/>
      <c r="AC167" s="79"/>
      <c r="AD167" s="93">
        <v>984.61</v>
      </c>
      <c r="AE167" s="79"/>
      <c r="AF167" s="79"/>
      <c r="AG167" s="93">
        <v>762.8</v>
      </c>
      <c r="AH167" s="79"/>
      <c r="AI167" s="79"/>
      <c r="AJ167" s="93">
        <v>538.43</v>
      </c>
      <c r="AK167" s="79"/>
      <c r="AL167" s="79"/>
      <c r="AM167" s="93">
        <v>493.01</v>
      </c>
      <c r="AN167" s="79"/>
      <c r="AO167" s="79"/>
      <c r="AP167" s="93">
        <v>458.45</v>
      </c>
      <c r="AQ167" s="79"/>
      <c r="AR167" s="79"/>
      <c r="AS167" s="79"/>
      <c r="AT167" s="93">
        <v>459.94</v>
      </c>
      <c r="AU167" s="79"/>
      <c r="AV167" s="79"/>
    </row>
    <row r="168" spans="1:48" ht="12.7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</row>
    <row r="169" spans="1:48" ht="12.7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</row>
    <row r="170" spans="1:48" ht="12.75" customHeight="1">
      <c r="A170" s="86" t="s">
        <v>472</v>
      </c>
      <c r="B170" s="79"/>
      <c r="C170" s="92"/>
      <c r="D170" s="79"/>
      <c r="E170" s="79"/>
      <c r="F170" s="92"/>
      <c r="G170" s="79"/>
      <c r="H170" s="79"/>
      <c r="I170" s="92"/>
      <c r="J170" s="79"/>
      <c r="K170" s="79"/>
      <c r="L170" s="92"/>
      <c r="M170" s="79"/>
      <c r="N170" s="79"/>
      <c r="O170" s="92"/>
      <c r="P170" s="79"/>
      <c r="Q170" s="79"/>
      <c r="R170" s="92"/>
      <c r="S170" s="79"/>
      <c r="T170" s="79"/>
      <c r="U170" s="92"/>
      <c r="V170" s="79"/>
      <c r="W170" s="79"/>
      <c r="X170" s="92"/>
      <c r="Y170" s="79"/>
      <c r="Z170" s="79"/>
      <c r="AA170" s="92"/>
      <c r="AB170" s="79"/>
      <c r="AC170" s="79"/>
      <c r="AD170" s="92"/>
      <c r="AE170" s="79"/>
      <c r="AF170" s="79"/>
      <c r="AG170" s="92"/>
      <c r="AH170" s="79"/>
      <c r="AI170" s="79"/>
      <c r="AJ170" s="92"/>
      <c r="AK170" s="79"/>
      <c r="AL170" s="79"/>
      <c r="AM170" s="92"/>
      <c r="AN170" s="79"/>
      <c r="AO170" s="79"/>
      <c r="AP170" s="92"/>
      <c r="AQ170" s="79"/>
      <c r="AR170" s="79"/>
      <c r="AS170" s="79"/>
      <c r="AT170" s="92"/>
      <c r="AU170" s="79"/>
      <c r="AV170" s="79"/>
    </row>
    <row r="171" spans="1:48" ht="12.7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</row>
    <row r="172" spans="1:48" ht="12.75" customHeight="1">
      <c r="A172" s="85" t="s">
        <v>473</v>
      </c>
      <c r="B172" s="79"/>
      <c r="C172" s="91" t="s">
        <v>179</v>
      </c>
      <c r="D172" s="79"/>
      <c r="E172" s="79"/>
      <c r="F172" s="91" t="s">
        <v>179</v>
      </c>
      <c r="G172" s="79"/>
      <c r="H172" s="79"/>
      <c r="I172" s="91" t="s">
        <v>179</v>
      </c>
      <c r="J172" s="79"/>
      <c r="K172" s="79"/>
      <c r="L172" s="91" t="s">
        <v>179</v>
      </c>
      <c r="M172" s="79"/>
      <c r="N172" s="79"/>
      <c r="O172" s="91" t="s">
        <v>179</v>
      </c>
      <c r="P172" s="79"/>
      <c r="Q172" s="79"/>
      <c r="R172" s="91" t="s">
        <v>179</v>
      </c>
      <c r="S172" s="79"/>
      <c r="T172" s="79"/>
      <c r="U172" s="91" t="s">
        <v>179</v>
      </c>
      <c r="V172" s="79"/>
      <c r="W172" s="79"/>
      <c r="X172" s="91" t="s">
        <v>179</v>
      </c>
      <c r="Y172" s="79"/>
      <c r="Z172" s="79"/>
      <c r="AA172" s="91" t="s">
        <v>179</v>
      </c>
      <c r="AB172" s="79"/>
      <c r="AC172" s="79"/>
      <c r="AD172" s="91" t="s">
        <v>179</v>
      </c>
      <c r="AE172" s="79"/>
      <c r="AF172" s="79"/>
      <c r="AG172" s="91" t="s">
        <v>179</v>
      </c>
      <c r="AH172" s="79"/>
      <c r="AI172" s="79"/>
      <c r="AJ172" s="91" t="s">
        <v>179</v>
      </c>
      <c r="AK172" s="79"/>
      <c r="AL172" s="79"/>
      <c r="AM172" s="91" t="s">
        <v>179</v>
      </c>
      <c r="AN172" s="79"/>
      <c r="AO172" s="79"/>
      <c r="AP172" s="91" t="s">
        <v>179</v>
      </c>
      <c r="AQ172" s="79"/>
      <c r="AR172" s="79"/>
      <c r="AS172" s="79"/>
      <c r="AT172" s="91" t="s">
        <v>179</v>
      </c>
      <c r="AU172" s="79"/>
      <c r="AV172" s="79"/>
    </row>
    <row r="173" spans="1:48" ht="12.75" customHeight="1">
      <c r="A173" s="85" t="s">
        <v>474</v>
      </c>
      <c r="B173" s="79"/>
      <c r="C173" s="91" t="s">
        <v>179</v>
      </c>
      <c r="D173" s="79"/>
      <c r="E173" s="79"/>
      <c r="F173" s="91" t="s">
        <v>179</v>
      </c>
      <c r="G173" s="79"/>
      <c r="H173" s="79"/>
      <c r="I173" s="91" t="s">
        <v>179</v>
      </c>
      <c r="J173" s="79"/>
      <c r="K173" s="79"/>
      <c r="L173" s="91" t="s">
        <v>179</v>
      </c>
      <c r="M173" s="79"/>
      <c r="N173" s="79"/>
      <c r="O173" s="91" t="s">
        <v>179</v>
      </c>
      <c r="P173" s="79"/>
      <c r="Q173" s="79"/>
      <c r="R173" s="91" t="s">
        <v>179</v>
      </c>
      <c r="S173" s="79"/>
      <c r="T173" s="79"/>
      <c r="U173" s="91" t="s">
        <v>179</v>
      </c>
      <c r="V173" s="79"/>
      <c r="W173" s="79"/>
      <c r="X173" s="91" t="s">
        <v>179</v>
      </c>
      <c r="Y173" s="79"/>
      <c r="Z173" s="79"/>
      <c r="AA173" s="91" t="s">
        <v>179</v>
      </c>
      <c r="AB173" s="79"/>
      <c r="AC173" s="79"/>
      <c r="AD173" s="91" t="s">
        <v>179</v>
      </c>
      <c r="AE173" s="79"/>
      <c r="AF173" s="79"/>
      <c r="AG173" s="91" t="s">
        <v>179</v>
      </c>
      <c r="AH173" s="79"/>
      <c r="AI173" s="79"/>
      <c r="AJ173" s="91" t="s">
        <v>179</v>
      </c>
      <c r="AK173" s="79"/>
      <c r="AL173" s="79"/>
      <c r="AM173" s="91" t="s">
        <v>179</v>
      </c>
      <c r="AN173" s="79"/>
      <c r="AO173" s="79"/>
      <c r="AP173" s="91" t="s">
        <v>179</v>
      </c>
      <c r="AQ173" s="79"/>
      <c r="AR173" s="79"/>
      <c r="AS173" s="79"/>
      <c r="AT173" s="91" t="s">
        <v>179</v>
      </c>
      <c r="AU173" s="79"/>
      <c r="AV173" s="79"/>
    </row>
    <row r="174" spans="1:48" ht="12.75" customHeight="1">
      <c r="A174" s="85" t="s">
        <v>475</v>
      </c>
      <c r="B174" s="79"/>
      <c r="C174" s="91" t="s">
        <v>179</v>
      </c>
      <c r="D174" s="79"/>
      <c r="E174" s="79"/>
      <c r="F174" s="91" t="s">
        <v>179</v>
      </c>
      <c r="G174" s="79"/>
      <c r="H174" s="79"/>
      <c r="I174" s="91" t="s">
        <v>179</v>
      </c>
      <c r="J174" s="79"/>
      <c r="K174" s="79"/>
      <c r="L174" s="91" t="s">
        <v>179</v>
      </c>
      <c r="M174" s="79"/>
      <c r="N174" s="79"/>
      <c r="O174" s="91" t="s">
        <v>179</v>
      </c>
      <c r="P174" s="79"/>
      <c r="Q174" s="79"/>
      <c r="R174" s="91" t="s">
        <v>179</v>
      </c>
      <c r="S174" s="79"/>
      <c r="T174" s="79"/>
      <c r="U174" s="91" t="s">
        <v>179</v>
      </c>
      <c r="V174" s="79"/>
      <c r="W174" s="79"/>
      <c r="X174" s="91" t="s">
        <v>179</v>
      </c>
      <c r="Y174" s="79"/>
      <c r="Z174" s="79"/>
      <c r="AA174" s="91" t="s">
        <v>179</v>
      </c>
      <c r="AB174" s="79"/>
      <c r="AC174" s="79"/>
      <c r="AD174" s="91" t="s">
        <v>179</v>
      </c>
      <c r="AE174" s="79"/>
      <c r="AF174" s="79"/>
      <c r="AG174" s="91" t="s">
        <v>179</v>
      </c>
      <c r="AH174" s="79"/>
      <c r="AI174" s="79"/>
      <c r="AJ174" s="91" t="s">
        <v>179</v>
      </c>
      <c r="AK174" s="79"/>
      <c r="AL174" s="79"/>
      <c r="AM174" s="91" t="s">
        <v>179</v>
      </c>
      <c r="AN174" s="79"/>
      <c r="AO174" s="79"/>
      <c r="AP174" s="91" t="s">
        <v>179</v>
      </c>
      <c r="AQ174" s="79"/>
      <c r="AR174" s="79"/>
      <c r="AS174" s="79"/>
      <c r="AT174" s="91" t="s">
        <v>179</v>
      </c>
      <c r="AU174" s="79"/>
      <c r="AV174" s="79"/>
    </row>
    <row r="175" spans="1:48" ht="12.75" customHeight="1">
      <c r="A175" s="85" t="s">
        <v>476</v>
      </c>
      <c r="B175" s="79"/>
      <c r="C175" s="91" t="s">
        <v>179</v>
      </c>
      <c r="D175" s="79"/>
      <c r="E175" s="79"/>
      <c r="F175" s="91" t="s">
        <v>179</v>
      </c>
      <c r="G175" s="79"/>
      <c r="H175" s="79"/>
      <c r="I175" s="91" t="s">
        <v>179</v>
      </c>
      <c r="J175" s="79"/>
      <c r="K175" s="79"/>
      <c r="L175" s="91" t="s">
        <v>179</v>
      </c>
      <c r="M175" s="79"/>
      <c r="N175" s="79"/>
      <c r="O175" s="91" t="s">
        <v>179</v>
      </c>
      <c r="P175" s="79"/>
      <c r="Q175" s="79"/>
      <c r="R175" s="91" t="s">
        <v>179</v>
      </c>
      <c r="S175" s="79"/>
      <c r="T175" s="79"/>
      <c r="U175" s="91" t="s">
        <v>179</v>
      </c>
      <c r="V175" s="79"/>
      <c r="W175" s="79"/>
      <c r="X175" s="91" t="s">
        <v>179</v>
      </c>
      <c r="Y175" s="79"/>
      <c r="Z175" s="79"/>
      <c r="AA175" s="91" t="s">
        <v>179</v>
      </c>
      <c r="AB175" s="79"/>
      <c r="AC175" s="79"/>
      <c r="AD175" s="91" t="s">
        <v>179</v>
      </c>
      <c r="AE175" s="79"/>
      <c r="AF175" s="79"/>
      <c r="AG175" s="91" t="s">
        <v>179</v>
      </c>
      <c r="AH175" s="79"/>
      <c r="AI175" s="79"/>
      <c r="AJ175" s="91" t="s">
        <v>179</v>
      </c>
      <c r="AK175" s="79"/>
      <c r="AL175" s="79"/>
      <c r="AM175" s="91" t="s">
        <v>179</v>
      </c>
      <c r="AN175" s="79"/>
      <c r="AO175" s="79"/>
      <c r="AP175" s="91" t="s">
        <v>179</v>
      </c>
      <c r="AQ175" s="79"/>
      <c r="AR175" s="79"/>
      <c r="AS175" s="79"/>
      <c r="AT175" s="91" t="s">
        <v>179</v>
      </c>
      <c r="AU175" s="79"/>
      <c r="AV175" s="79"/>
    </row>
    <row r="176" spans="1:48" ht="12.75" customHeight="1">
      <c r="A176" s="85" t="s">
        <v>477</v>
      </c>
      <c r="B176" s="79"/>
      <c r="C176" s="91" t="s">
        <v>179</v>
      </c>
      <c r="D176" s="79"/>
      <c r="E176" s="79"/>
      <c r="F176" s="91" t="s">
        <v>179</v>
      </c>
      <c r="G176" s="79"/>
      <c r="H176" s="79"/>
      <c r="I176" s="91" t="s">
        <v>179</v>
      </c>
      <c r="J176" s="79"/>
      <c r="K176" s="79"/>
      <c r="L176" s="91" t="s">
        <v>179</v>
      </c>
      <c r="M176" s="79"/>
      <c r="N176" s="79"/>
      <c r="O176" s="91" t="s">
        <v>179</v>
      </c>
      <c r="P176" s="79"/>
      <c r="Q176" s="79"/>
      <c r="R176" s="91" t="s">
        <v>179</v>
      </c>
      <c r="S176" s="79"/>
      <c r="T176" s="79"/>
      <c r="U176" s="91" t="s">
        <v>179</v>
      </c>
      <c r="V176" s="79"/>
      <c r="W176" s="79"/>
      <c r="X176" s="91" t="s">
        <v>179</v>
      </c>
      <c r="Y176" s="79"/>
      <c r="Z176" s="79"/>
      <c r="AA176" s="91" t="s">
        <v>179</v>
      </c>
      <c r="AB176" s="79"/>
      <c r="AC176" s="79"/>
      <c r="AD176" s="91" t="s">
        <v>179</v>
      </c>
      <c r="AE176" s="79"/>
      <c r="AF176" s="79"/>
      <c r="AG176" s="91" t="s">
        <v>179</v>
      </c>
      <c r="AH176" s="79"/>
      <c r="AI176" s="79"/>
      <c r="AJ176" s="91" t="s">
        <v>179</v>
      </c>
      <c r="AK176" s="79"/>
      <c r="AL176" s="79"/>
      <c r="AM176" s="91" t="s">
        <v>179</v>
      </c>
      <c r="AN176" s="79"/>
      <c r="AO176" s="79"/>
      <c r="AP176" s="91" t="s">
        <v>179</v>
      </c>
      <c r="AQ176" s="79"/>
      <c r="AR176" s="79"/>
      <c r="AS176" s="79"/>
      <c r="AT176" s="91" t="s">
        <v>179</v>
      </c>
      <c r="AU176" s="79"/>
      <c r="AV176" s="79"/>
    </row>
    <row r="177" spans="1:48" ht="12.75" customHeight="1">
      <c r="A177" s="85" t="s">
        <v>478</v>
      </c>
      <c r="B177" s="79"/>
      <c r="C177" s="91" t="s">
        <v>179</v>
      </c>
      <c r="D177" s="79"/>
      <c r="E177" s="79"/>
      <c r="F177" s="91" t="s">
        <v>179</v>
      </c>
      <c r="G177" s="79"/>
      <c r="H177" s="79"/>
      <c r="I177" s="91" t="s">
        <v>179</v>
      </c>
      <c r="J177" s="79"/>
      <c r="K177" s="79"/>
      <c r="L177" s="91" t="s">
        <v>179</v>
      </c>
      <c r="M177" s="79"/>
      <c r="N177" s="79"/>
      <c r="O177" s="91" t="s">
        <v>179</v>
      </c>
      <c r="P177" s="79"/>
      <c r="Q177" s="79"/>
      <c r="R177" s="91" t="s">
        <v>179</v>
      </c>
      <c r="S177" s="79"/>
      <c r="T177" s="79"/>
      <c r="U177" s="91" t="s">
        <v>179</v>
      </c>
      <c r="V177" s="79"/>
      <c r="W177" s="79"/>
      <c r="X177" s="91" t="s">
        <v>179</v>
      </c>
      <c r="Y177" s="79"/>
      <c r="Z177" s="79"/>
      <c r="AA177" s="91" t="s">
        <v>179</v>
      </c>
      <c r="AB177" s="79"/>
      <c r="AC177" s="79"/>
      <c r="AD177" s="91" t="s">
        <v>179</v>
      </c>
      <c r="AE177" s="79"/>
      <c r="AF177" s="79"/>
      <c r="AG177" s="91" t="s">
        <v>179</v>
      </c>
      <c r="AH177" s="79"/>
      <c r="AI177" s="79"/>
      <c r="AJ177" s="91" t="s">
        <v>179</v>
      </c>
      <c r="AK177" s="79"/>
      <c r="AL177" s="79"/>
      <c r="AM177" s="91" t="s">
        <v>179</v>
      </c>
      <c r="AN177" s="79"/>
      <c r="AO177" s="79"/>
      <c r="AP177" s="91" t="s">
        <v>179</v>
      </c>
      <c r="AQ177" s="79"/>
      <c r="AR177" s="79"/>
      <c r="AS177" s="79"/>
      <c r="AT177" s="91" t="s">
        <v>179</v>
      </c>
      <c r="AU177" s="79"/>
      <c r="AV177" s="79"/>
    </row>
    <row r="178" spans="1:48" ht="12.75" customHeight="1">
      <c r="A178" s="85" t="s">
        <v>479</v>
      </c>
      <c r="B178" s="79"/>
      <c r="C178" s="93">
        <v>518.699</v>
      </c>
      <c r="D178" s="79"/>
      <c r="E178" s="79"/>
      <c r="F178" s="93">
        <v>402.719</v>
      </c>
      <c r="G178" s="79"/>
      <c r="H178" s="79"/>
      <c r="I178" s="93">
        <v>325.908</v>
      </c>
      <c r="J178" s="79"/>
      <c r="K178" s="79"/>
      <c r="L178" s="93">
        <v>271.634</v>
      </c>
      <c r="M178" s="79"/>
      <c r="N178" s="79"/>
      <c r="O178" s="93">
        <v>243.252</v>
      </c>
      <c r="P178" s="79"/>
      <c r="Q178" s="79"/>
      <c r="R178" s="93">
        <v>241.957</v>
      </c>
      <c r="S178" s="79"/>
      <c r="T178" s="79"/>
      <c r="U178" s="93">
        <v>225.5</v>
      </c>
      <c r="V178" s="79"/>
      <c r="W178" s="79"/>
      <c r="X178" s="93">
        <v>207.806</v>
      </c>
      <c r="Y178" s="79"/>
      <c r="Z178" s="79"/>
      <c r="AA178" s="93">
        <v>180.62</v>
      </c>
      <c r="AB178" s="79"/>
      <c r="AC178" s="79"/>
      <c r="AD178" s="93">
        <v>159.55</v>
      </c>
      <c r="AE178" s="79"/>
      <c r="AF178" s="79"/>
      <c r="AG178" s="93">
        <v>151.97</v>
      </c>
      <c r="AH178" s="79"/>
      <c r="AI178" s="79"/>
      <c r="AJ178" s="93">
        <v>140.95</v>
      </c>
      <c r="AK178" s="79"/>
      <c r="AL178" s="79"/>
      <c r="AM178" s="91" t="s">
        <v>179</v>
      </c>
      <c r="AN178" s="79"/>
      <c r="AO178" s="79"/>
      <c r="AP178" s="93">
        <v>137.5</v>
      </c>
      <c r="AQ178" s="79"/>
      <c r="AR178" s="79"/>
      <c r="AS178" s="79"/>
      <c r="AT178" s="93">
        <v>137.9</v>
      </c>
      <c r="AU178" s="79"/>
      <c r="AV178" s="79"/>
    </row>
    <row r="179" spans="1:48" ht="12.75" customHeight="1">
      <c r="A179" s="85" t="s">
        <v>480</v>
      </c>
      <c r="B179" s="79"/>
      <c r="C179" s="91" t="s">
        <v>179</v>
      </c>
      <c r="D179" s="79"/>
      <c r="E179" s="79"/>
      <c r="F179" s="91" t="s">
        <v>179</v>
      </c>
      <c r="G179" s="79"/>
      <c r="H179" s="79"/>
      <c r="I179" s="91" t="s">
        <v>179</v>
      </c>
      <c r="J179" s="79"/>
      <c r="K179" s="79"/>
      <c r="L179" s="91" t="s">
        <v>179</v>
      </c>
      <c r="M179" s="79"/>
      <c r="N179" s="79"/>
      <c r="O179" s="91" t="s">
        <v>179</v>
      </c>
      <c r="P179" s="79"/>
      <c r="Q179" s="79"/>
      <c r="R179" s="91" t="s">
        <v>179</v>
      </c>
      <c r="S179" s="79"/>
      <c r="T179" s="79"/>
      <c r="U179" s="91" t="s">
        <v>179</v>
      </c>
      <c r="V179" s="79"/>
      <c r="W179" s="79"/>
      <c r="X179" s="91" t="s">
        <v>179</v>
      </c>
      <c r="Y179" s="79"/>
      <c r="Z179" s="79"/>
      <c r="AA179" s="91" t="s">
        <v>179</v>
      </c>
      <c r="AB179" s="79"/>
      <c r="AC179" s="79"/>
      <c r="AD179" s="91" t="s">
        <v>179</v>
      </c>
      <c r="AE179" s="79"/>
      <c r="AF179" s="79"/>
      <c r="AG179" s="91" t="s">
        <v>179</v>
      </c>
      <c r="AH179" s="79"/>
      <c r="AI179" s="79"/>
      <c r="AJ179" s="91" t="s">
        <v>179</v>
      </c>
      <c r="AK179" s="79"/>
      <c r="AL179" s="79"/>
      <c r="AM179" s="91" t="s">
        <v>179</v>
      </c>
      <c r="AN179" s="79"/>
      <c r="AO179" s="79"/>
      <c r="AP179" s="91" t="s">
        <v>179</v>
      </c>
      <c r="AQ179" s="79"/>
      <c r="AR179" s="79"/>
      <c r="AS179" s="79"/>
      <c r="AT179" s="91" t="s">
        <v>179</v>
      </c>
      <c r="AU179" s="79"/>
      <c r="AV179" s="79"/>
    </row>
    <row r="180" spans="1:48" ht="12.75" customHeight="1">
      <c r="A180" s="85" t="s">
        <v>481</v>
      </c>
      <c r="B180" s="79"/>
      <c r="C180" s="91" t="s">
        <v>179</v>
      </c>
      <c r="D180" s="79"/>
      <c r="E180" s="79"/>
      <c r="F180" s="91" t="s">
        <v>179</v>
      </c>
      <c r="G180" s="79"/>
      <c r="H180" s="79"/>
      <c r="I180" s="91" t="s">
        <v>179</v>
      </c>
      <c r="J180" s="79"/>
      <c r="K180" s="79"/>
      <c r="L180" s="91" t="s">
        <v>179</v>
      </c>
      <c r="M180" s="79"/>
      <c r="N180" s="79"/>
      <c r="O180" s="91" t="s">
        <v>179</v>
      </c>
      <c r="P180" s="79"/>
      <c r="Q180" s="79"/>
      <c r="R180" s="91" t="s">
        <v>179</v>
      </c>
      <c r="S180" s="79"/>
      <c r="T180" s="79"/>
      <c r="U180" s="91" t="s">
        <v>179</v>
      </c>
      <c r="V180" s="79"/>
      <c r="W180" s="79"/>
      <c r="X180" s="91" t="s">
        <v>179</v>
      </c>
      <c r="Y180" s="79"/>
      <c r="Z180" s="79"/>
      <c r="AA180" s="91" t="s">
        <v>179</v>
      </c>
      <c r="AB180" s="79"/>
      <c r="AC180" s="79"/>
      <c r="AD180" s="91" t="s">
        <v>179</v>
      </c>
      <c r="AE180" s="79"/>
      <c r="AF180" s="79"/>
      <c r="AG180" s="91" t="s">
        <v>179</v>
      </c>
      <c r="AH180" s="79"/>
      <c r="AI180" s="79"/>
      <c r="AJ180" s="91" t="s">
        <v>179</v>
      </c>
      <c r="AK180" s="79"/>
      <c r="AL180" s="79"/>
      <c r="AM180" s="91" t="s">
        <v>179</v>
      </c>
      <c r="AN180" s="79"/>
      <c r="AO180" s="79"/>
      <c r="AP180" s="91" t="s">
        <v>179</v>
      </c>
      <c r="AQ180" s="79"/>
      <c r="AR180" s="79"/>
      <c r="AS180" s="79"/>
      <c r="AT180" s="91" t="s">
        <v>179</v>
      </c>
      <c r="AU180" s="79"/>
      <c r="AV180" s="79"/>
    </row>
    <row r="181" spans="1:48" ht="12.75" customHeight="1">
      <c r="A181" s="85" t="s">
        <v>482</v>
      </c>
      <c r="B181" s="79"/>
      <c r="C181" s="93">
        <v>97.405</v>
      </c>
      <c r="D181" s="79"/>
      <c r="E181" s="79"/>
      <c r="F181" s="93">
        <v>68.679</v>
      </c>
      <c r="G181" s="79"/>
      <c r="H181" s="79"/>
      <c r="I181" s="93">
        <v>52.906</v>
      </c>
      <c r="J181" s="79"/>
      <c r="K181" s="79"/>
      <c r="L181" s="93">
        <v>74.073</v>
      </c>
      <c r="M181" s="79"/>
      <c r="N181" s="79"/>
      <c r="O181" s="93">
        <v>66.863</v>
      </c>
      <c r="P181" s="79"/>
      <c r="Q181" s="79"/>
      <c r="R181" s="93">
        <v>55.34</v>
      </c>
      <c r="S181" s="79"/>
      <c r="T181" s="79"/>
      <c r="U181" s="93">
        <v>49.548</v>
      </c>
      <c r="V181" s="79"/>
      <c r="W181" s="79"/>
      <c r="X181" s="93">
        <v>41.049</v>
      </c>
      <c r="Y181" s="79"/>
      <c r="Z181" s="79"/>
      <c r="AA181" s="93">
        <v>34.88</v>
      </c>
      <c r="AB181" s="79"/>
      <c r="AC181" s="79"/>
      <c r="AD181" s="93">
        <v>26.69</v>
      </c>
      <c r="AE181" s="79"/>
      <c r="AF181" s="79"/>
      <c r="AG181" s="93">
        <v>16.84</v>
      </c>
      <c r="AH181" s="79"/>
      <c r="AI181" s="79"/>
      <c r="AJ181" s="93">
        <v>9.83</v>
      </c>
      <c r="AK181" s="79"/>
      <c r="AL181" s="79"/>
      <c r="AM181" s="91" t="s">
        <v>179</v>
      </c>
      <c r="AN181" s="79"/>
      <c r="AO181" s="79"/>
      <c r="AP181" s="93">
        <v>7.61</v>
      </c>
      <c r="AQ181" s="79"/>
      <c r="AR181" s="79"/>
      <c r="AS181" s="79"/>
      <c r="AT181" s="93">
        <v>7.3</v>
      </c>
      <c r="AU181" s="79"/>
      <c r="AV181" s="79"/>
    </row>
    <row r="182" spans="1:48" ht="12.75" customHeight="1">
      <c r="A182" s="85" t="s">
        <v>483</v>
      </c>
      <c r="B182" s="79"/>
      <c r="C182" s="91" t="s">
        <v>179</v>
      </c>
      <c r="D182" s="79"/>
      <c r="E182" s="79"/>
      <c r="F182" s="91" t="s">
        <v>179</v>
      </c>
      <c r="G182" s="79"/>
      <c r="H182" s="79"/>
      <c r="I182" s="91" t="s">
        <v>179</v>
      </c>
      <c r="J182" s="79"/>
      <c r="K182" s="79"/>
      <c r="L182" s="93">
        <v>2.536</v>
      </c>
      <c r="M182" s="79"/>
      <c r="N182" s="79"/>
      <c r="O182" s="93">
        <v>3.424</v>
      </c>
      <c r="P182" s="79"/>
      <c r="Q182" s="79"/>
      <c r="R182" s="93">
        <v>1.142</v>
      </c>
      <c r="S182" s="79"/>
      <c r="T182" s="79"/>
      <c r="U182" s="93">
        <v>0.002</v>
      </c>
      <c r="V182" s="79"/>
      <c r="W182" s="79"/>
      <c r="X182" s="93">
        <v>1.869</v>
      </c>
      <c r="Y182" s="79"/>
      <c r="Z182" s="79"/>
      <c r="AA182" s="93">
        <v>-0.17</v>
      </c>
      <c r="AB182" s="79"/>
      <c r="AC182" s="79"/>
      <c r="AD182" s="93">
        <v>-0.99</v>
      </c>
      <c r="AE182" s="79"/>
      <c r="AF182" s="79"/>
      <c r="AG182" s="93">
        <v>0.71</v>
      </c>
      <c r="AH182" s="79"/>
      <c r="AI182" s="79"/>
      <c r="AJ182" s="93">
        <v>2.4</v>
      </c>
      <c r="AK182" s="79"/>
      <c r="AL182" s="79"/>
      <c r="AM182" s="91" t="s">
        <v>179</v>
      </c>
      <c r="AN182" s="79"/>
      <c r="AO182" s="79"/>
      <c r="AP182" s="93">
        <v>0.36</v>
      </c>
      <c r="AQ182" s="79"/>
      <c r="AR182" s="79"/>
      <c r="AS182" s="79"/>
      <c r="AT182" s="93">
        <v>0.8</v>
      </c>
      <c r="AU182" s="79"/>
      <c r="AV182" s="79"/>
    </row>
    <row r="183" spans="1:48" ht="12.75" customHeight="1">
      <c r="A183" s="85" t="s">
        <v>484</v>
      </c>
      <c r="B183" s="79"/>
      <c r="C183" s="91" t="s">
        <v>179</v>
      </c>
      <c r="D183" s="79"/>
      <c r="E183" s="79"/>
      <c r="F183" s="91" t="s">
        <v>179</v>
      </c>
      <c r="G183" s="79"/>
      <c r="H183" s="79"/>
      <c r="I183" s="91" t="s">
        <v>179</v>
      </c>
      <c r="J183" s="79"/>
      <c r="K183" s="79"/>
      <c r="L183" s="91" t="s">
        <v>179</v>
      </c>
      <c r="M183" s="79"/>
      <c r="N183" s="79"/>
      <c r="O183" s="91" t="s">
        <v>179</v>
      </c>
      <c r="P183" s="79"/>
      <c r="Q183" s="79"/>
      <c r="R183" s="91" t="s">
        <v>179</v>
      </c>
      <c r="S183" s="79"/>
      <c r="T183" s="79"/>
      <c r="U183" s="91" t="s">
        <v>179</v>
      </c>
      <c r="V183" s="79"/>
      <c r="W183" s="79"/>
      <c r="X183" s="91" t="s">
        <v>179</v>
      </c>
      <c r="Y183" s="79"/>
      <c r="Z183" s="79"/>
      <c r="AA183" s="91" t="s">
        <v>179</v>
      </c>
      <c r="AB183" s="79"/>
      <c r="AC183" s="79"/>
      <c r="AD183" s="91" t="s">
        <v>179</v>
      </c>
      <c r="AE183" s="79"/>
      <c r="AF183" s="79"/>
      <c r="AG183" s="91" t="s">
        <v>179</v>
      </c>
      <c r="AH183" s="79"/>
      <c r="AI183" s="79"/>
      <c r="AJ183" s="91" t="s">
        <v>179</v>
      </c>
      <c r="AK183" s="79"/>
      <c r="AL183" s="79"/>
      <c r="AM183" s="91" t="s">
        <v>179</v>
      </c>
      <c r="AN183" s="79"/>
      <c r="AO183" s="79"/>
      <c r="AP183" s="91" t="s">
        <v>179</v>
      </c>
      <c r="AQ183" s="79"/>
      <c r="AR183" s="79"/>
      <c r="AS183" s="79"/>
      <c r="AT183" s="91" t="s">
        <v>179</v>
      </c>
      <c r="AU183" s="79"/>
      <c r="AV183" s="79"/>
    </row>
    <row r="184" spans="1:48" ht="12.75" customHeight="1">
      <c r="A184" s="85" t="s">
        <v>485</v>
      </c>
      <c r="B184" s="79"/>
      <c r="C184" s="91" t="s">
        <v>179</v>
      </c>
      <c r="D184" s="79"/>
      <c r="E184" s="79"/>
      <c r="F184" s="91" t="s">
        <v>179</v>
      </c>
      <c r="G184" s="79"/>
      <c r="H184" s="79"/>
      <c r="I184" s="91" t="s">
        <v>179</v>
      </c>
      <c r="J184" s="79"/>
      <c r="K184" s="79"/>
      <c r="L184" s="91" t="s">
        <v>179</v>
      </c>
      <c r="M184" s="79"/>
      <c r="N184" s="79"/>
      <c r="O184" s="91" t="s">
        <v>179</v>
      </c>
      <c r="P184" s="79"/>
      <c r="Q184" s="79"/>
      <c r="R184" s="91" t="s">
        <v>179</v>
      </c>
      <c r="S184" s="79"/>
      <c r="T184" s="79"/>
      <c r="U184" s="91" t="s">
        <v>179</v>
      </c>
      <c r="V184" s="79"/>
      <c r="W184" s="79"/>
      <c r="X184" s="91" t="s">
        <v>179</v>
      </c>
      <c r="Y184" s="79"/>
      <c r="Z184" s="79"/>
      <c r="AA184" s="91" t="s">
        <v>179</v>
      </c>
      <c r="AB184" s="79"/>
      <c r="AC184" s="79"/>
      <c r="AD184" s="91" t="s">
        <v>179</v>
      </c>
      <c r="AE184" s="79"/>
      <c r="AF184" s="79"/>
      <c r="AG184" s="91" t="s">
        <v>179</v>
      </c>
      <c r="AH184" s="79"/>
      <c r="AI184" s="79"/>
      <c r="AJ184" s="91" t="s">
        <v>179</v>
      </c>
      <c r="AK184" s="79"/>
      <c r="AL184" s="79"/>
      <c r="AM184" s="91" t="s">
        <v>179</v>
      </c>
      <c r="AN184" s="79"/>
      <c r="AO184" s="79"/>
      <c r="AP184" s="91" t="s">
        <v>179</v>
      </c>
      <c r="AQ184" s="79"/>
      <c r="AR184" s="79"/>
      <c r="AS184" s="79"/>
      <c r="AT184" s="91" t="s">
        <v>179</v>
      </c>
      <c r="AU184" s="79"/>
      <c r="AV184" s="79"/>
    </row>
    <row r="185" spans="1:48" ht="12.75" customHeight="1">
      <c r="A185" s="85" t="s">
        <v>486</v>
      </c>
      <c r="B185" s="79"/>
      <c r="C185" s="91" t="s">
        <v>179</v>
      </c>
      <c r="D185" s="79"/>
      <c r="E185" s="79"/>
      <c r="F185" s="91" t="s">
        <v>179</v>
      </c>
      <c r="G185" s="79"/>
      <c r="H185" s="79"/>
      <c r="I185" s="91" t="s">
        <v>179</v>
      </c>
      <c r="J185" s="79"/>
      <c r="K185" s="79"/>
      <c r="L185" s="91" t="s">
        <v>179</v>
      </c>
      <c r="M185" s="79"/>
      <c r="N185" s="79"/>
      <c r="O185" s="91" t="s">
        <v>179</v>
      </c>
      <c r="P185" s="79"/>
      <c r="Q185" s="79"/>
      <c r="R185" s="91" t="s">
        <v>179</v>
      </c>
      <c r="S185" s="79"/>
      <c r="T185" s="79"/>
      <c r="U185" s="91" t="s">
        <v>179</v>
      </c>
      <c r="V185" s="79"/>
      <c r="W185" s="79"/>
      <c r="X185" s="91" t="s">
        <v>179</v>
      </c>
      <c r="Y185" s="79"/>
      <c r="Z185" s="79"/>
      <c r="AA185" s="91" t="s">
        <v>179</v>
      </c>
      <c r="AB185" s="79"/>
      <c r="AC185" s="79"/>
      <c r="AD185" s="91" t="s">
        <v>179</v>
      </c>
      <c r="AE185" s="79"/>
      <c r="AF185" s="79"/>
      <c r="AG185" s="91" t="s">
        <v>179</v>
      </c>
      <c r="AH185" s="79"/>
      <c r="AI185" s="79"/>
      <c r="AJ185" s="91" t="s">
        <v>179</v>
      </c>
      <c r="AK185" s="79"/>
      <c r="AL185" s="79"/>
      <c r="AM185" s="91" t="s">
        <v>179</v>
      </c>
      <c r="AN185" s="79"/>
      <c r="AO185" s="79"/>
      <c r="AP185" s="91" t="s">
        <v>179</v>
      </c>
      <c r="AQ185" s="79"/>
      <c r="AR185" s="79"/>
      <c r="AS185" s="79"/>
      <c r="AT185" s="91" t="s">
        <v>179</v>
      </c>
      <c r="AU185" s="79"/>
      <c r="AV185" s="79"/>
    </row>
    <row r="186" spans="1:48" ht="12.75" customHeight="1">
      <c r="A186" s="85" t="s">
        <v>487</v>
      </c>
      <c r="B186" s="79"/>
      <c r="C186" s="91" t="s">
        <v>179</v>
      </c>
      <c r="D186" s="79"/>
      <c r="E186" s="79"/>
      <c r="F186" s="91" t="s">
        <v>179</v>
      </c>
      <c r="G186" s="79"/>
      <c r="H186" s="79"/>
      <c r="I186" s="91" t="s">
        <v>179</v>
      </c>
      <c r="J186" s="79"/>
      <c r="K186" s="79"/>
      <c r="L186" s="93">
        <v>272.216</v>
      </c>
      <c r="M186" s="79"/>
      <c r="N186" s="79"/>
      <c r="O186" s="93">
        <v>253.717</v>
      </c>
      <c r="P186" s="79"/>
      <c r="Q186" s="79"/>
      <c r="R186" s="93">
        <v>236.419</v>
      </c>
      <c r="S186" s="79"/>
      <c r="T186" s="79"/>
      <c r="U186" s="93">
        <v>245.511</v>
      </c>
      <c r="V186" s="79"/>
      <c r="W186" s="79"/>
      <c r="X186" s="93">
        <v>188.249</v>
      </c>
      <c r="Y186" s="79"/>
      <c r="Z186" s="79"/>
      <c r="AA186" s="93">
        <v>152</v>
      </c>
      <c r="AB186" s="79"/>
      <c r="AC186" s="79"/>
      <c r="AD186" s="93">
        <v>140.35</v>
      </c>
      <c r="AE186" s="79"/>
      <c r="AF186" s="79"/>
      <c r="AG186" s="93">
        <v>132.75</v>
      </c>
      <c r="AH186" s="79"/>
      <c r="AI186" s="79"/>
      <c r="AJ186" s="93">
        <v>84.23</v>
      </c>
      <c r="AK186" s="79"/>
      <c r="AL186" s="79"/>
      <c r="AM186" s="91" t="s">
        <v>179</v>
      </c>
      <c r="AN186" s="79"/>
      <c r="AO186" s="79"/>
      <c r="AP186" s="93">
        <v>74.54</v>
      </c>
      <c r="AQ186" s="79"/>
      <c r="AR186" s="79"/>
      <c r="AS186" s="79"/>
      <c r="AT186" s="93">
        <v>76.03</v>
      </c>
      <c r="AU186" s="79"/>
      <c r="AV186" s="79"/>
    </row>
    <row r="187" spans="1:48" ht="12.75" customHeight="1">
      <c r="A187" s="85" t="s">
        <v>488</v>
      </c>
      <c r="B187" s="79"/>
      <c r="C187" s="91" t="s">
        <v>179</v>
      </c>
      <c r="D187" s="79"/>
      <c r="E187" s="79"/>
      <c r="F187" s="91" t="s">
        <v>179</v>
      </c>
      <c r="G187" s="79"/>
      <c r="H187" s="79"/>
      <c r="I187" s="91" t="s">
        <v>179</v>
      </c>
      <c r="J187" s="79"/>
      <c r="K187" s="79"/>
      <c r="L187" s="91" t="s">
        <v>179</v>
      </c>
      <c r="M187" s="79"/>
      <c r="N187" s="79"/>
      <c r="O187" s="91" t="s">
        <v>179</v>
      </c>
      <c r="P187" s="79"/>
      <c r="Q187" s="79"/>
      <c r="R187" s="91" t="s">
        <v>179</v>
      </c>
      <c r="S187" s="79"/>
      <c r="T187" s="79"/>
      <c r="U187" s="91" t="s">
        <v>179</v>
      </c>
      <c r="V187" s="79"/>
      <c r="W187" s="79"/>
      <c r="X187" s="91" t="s">
        <v>179</v>
      </c>
      <c r="Y187" s="79"/>
      <c r="Z187" s="79"/>
      <c r="AA187" s="91" t="s">
        <v>179</v>
      </c>
      <c r="AB187" s="79"/>
      <c r="AC187" s="79"/>
      <c r="AD187" s="91" t="s">
        <v>179</v>
      </c>
      <c r="AE187" s="79"/>
      <c r="AF187" s="79"/>
      <c r="AG187" s="91" t="s">
        <v>179</v>
      </c>
      <c r="AH187" s="79"/>
      <c r="AI187" s="79"/>
      <c r="AJ187" s="91" t="s">
        <v>179</v>
      </c>
      <c r="AK187" s="79"/>
      <c r="AL187" s="79"/>
      <c r="AM187" s="91" t="s">
        <v>179</v>
      </c>
      <c r="AN187" s="79"/>
      <c r="AO187" s="79"/>
      <c r="AP187" s="91" t="s">
        <v>179</v>
      </c>
      <c r="AQ187" s="79"/>
      <c r="AR187" s="79"/>
      <c r="AS187" s="79"/>
      <c r="AT187" s="91" t="s">
        <v>179</v>
      </c>
      <c r="AU187" s="79"/>
      <c r="AV187" s="79"/>
    </row>
    <row r="188" spans="1:48" ht="12.75" customHeight="1">
      <c r="A188" s="85" t="s">
        <v>489</v>
      </c>
      <c r="B188" s="79"/>
      <c r="C188" s="91" t="s">
        <v>179</v>
      </c>
      <c r="D188" s="79"/>
      <c r="E188" s="79"/>
      <c r="F188" s="91" t="s">
        <v>179</v>
      </c>
      <c r="G188" s="79"/>
      <c r="H188" s="79"/>
      <c r="I188" s="91" t="s">
        <v>179</v>
      </c>
      <c r="J188" s="79"/>
      <c r="K188" s="79"/>
      <c r="L188" s="91" t="s">
        <v>179</v>
      </c>
      <c r="M188" s="79"/>
      <c r="N188" s="79"/>
      <c r="O188" s="91" t="s">
        <v>179</v>
      </c>
      <c r="P188" s="79"/>
      <c r="Q188" s="79"/>
      <c r="R188" s="91" t="s">
        <v>179</v>
      </c>
      <c r="S188" s="79"/>
      <c r="T188" s="79"/>
      <c r="U188" s="91" t="s">
        <v>179</v>
      </c>
      <c r="V188" s="79"/>
      <c r="W188" s="79"/>
      <c r="X188" s="91" t="s">
        <v>179</v>
      </c>
      <c r="Y188" s="79"/>
      <c r="Z188" s="79"/>
      <c r="AA188" s="91" t="s">
        <v>179</v>
      </c>
      <c r="AB188" s="79"/>
      <c r="AC188" s="79"/>
      <c r="AD188" s="91" t="s">
        <v>179</v>
      </c>
      <c r="AE188" s="79"/>
      <c r="AF188" s="79"/>
      <c r="AG188" s="91" t="s">
        <v>179</v>
      </c>
      <c r="AH188" s="79"/>
      <c r="AI188" s="79"/>
      <c r="AJ188" s="91" t="s">
        <v>179</v>
      </c>
      <c r="AK188" s="79"/>
      <c r="AL188" s="79"/>
      <c r="AM188" s="91" t="s">
        <v>179</v>
      </c>
      <c r="AN188" s="79"/>
      <c r="AO188" s="79"/>
      <c r="AP188" s="91" t="s">
        <v>179</v>
      </c>
      <c r="AQ188" s="79"/>
      <c r="AR188" s="79"/>
      <c r="AS188" s="79"/>
      <c r="AT188" s="91" t="s">
        <v>179</v>
      </c>
      <c r="AU188" s="79"/>
      <c r="AV188" s="79"/>
    </row>
    <row r="189" spans="1:48" ht="12.75" customHeight="1">
      <c r="A189" s="85" t="s">
        <v>490</v>
      </c>
      <c r="B189" s="79"/>
      <c r="C189" s="91" t="s">
        <v>179</v>
      </c>
      <c r="D189" s="79"/>
      <c r="E189" s="79"/>
      <c r="F189" s="91" t="s">
        <v>179</v>
      </c>
      <c r="G189" s="79"/>
      <c r="H189" s="79"/>
      <c r="I189" s="91" t="s">
        <v>179</v>
      </c>
      <c r="J189" s="79"/>
      <c r="K189" s="79"/>
      <c r="L189" s="91" t="s">
        <v>179</v>
      </c>
      <c r="M189" s="79"/>
      <c r="N189" s="79"/>
      <c r="O189" s="91" t="s">
        <v>179</v>
      </c>
      <c r="P189" s="79"/>
      <c r="Q189" s="79"/>
      <c r="R189" s="91" t="s">
        <v>179</v>
      </c>
      <c r="S189" s="79"/>
      <c r="T189" s="79"/>
      <c r="U189" s="91" t="s">
        <v>179</v>
      </c>
      <c r="V189" s="79"/>
      <c r="W189" s="79"/>
      <c r="X189" s="91" t="s">
        <v>179</v>
      </c>
      <c r="Y189" s="79"/>
      <c r="Z189" s="79"/>
      <c r="AA189" s="91" t="s">
        <v>179</v>
      </c>
      <c r="AB189" s="79"/>
      <c r="AC189" s="79"/>
      <c r="AD189" s="91" t="s">
        <v>179</v>
      </c>
      <c r="AE189" s="79"/>
      <c r="AF189" s="79"/>
      <c r="AG189" s="91" t="s">
        <v>179</v>
      </c>
      <c r="AH189" s="79"/>
      <c r="AI189" s="79"/>
      <c r="AJ189" s="91" t="s">
        <v>179</v>
      </c>
      <c r="AK189" s="79"/>
      <c r="AL189" s="79"/>
      <c r="AM189" s="91" t="s">
        <v>179</v>
      </c>
      <c r="AN189" s="79"/>
      <c r="AO189" s="79"/>
      <c r="AP189" s="91" t="s">
        <v>179</v>
      </c>
      <c r="AQ189" s="79"/>
      <c r="AR189" s="79"/>
      <c r="AS189" s="79"/>
      <c r="AT189" s="91" t="s">
        <v>179</v>
      </c>
      <c r="AU189" s="79"/>
      <c r="AV189" s="79"/>
    </row>
    <row r="190" spans="1:48" ht="12.75" customHeight="1">
      <c r="A190" s="85" t="s">
        <v>491</v>
      </c>
      <c r="B190" s="79"/>
      <c r="C190" s="91" t="s">
        <v>179</v>
      </c>
      <c r="D190" s="79"/>
      <c r="E190" s="79"/>
      <c r="F190" s="91" t="s">
        <v>179</v>
      </c>
      <c r="G190" s="79"/>
      <c r="H190" s="79"/>
      <c r="I190" s="91" t="s">
        <v>179</v>
      </c>
      <c r="J190" s="79"/>
      <c r="K190" s="79"/>
      <c r="L190" s="91" t="s">
        <v>179</v>
      </c>
      <c r="M190" s="79"/>
      <c r="N190" s="79"/>
      <c r="O190" s="91" t="s">
        <v>179</v>
      </c>
      <c r="P190" s="79"/>
      <c r="Q190" s="79"/>
      <c r="R190" s="91" t="s">
        <v>179</v>
      </c>
      <c r="S190" s="79"/>
      <c r="T190" s="79"/>
      <c r="U190" s="91" t="s">
        <v>179</v>
      </c>
      <c r="V190" s="79"/>
      <c r="W190" s="79"/>
      <c r="X190" s="91" t="s">
        <v>179</v>
      </c>
      <c r="Y190" s="79"/>
      <c r="Z190" s="79"/>
      <c r="AA190" s="91" t="s">
        <v>179</v>
      </c>
      <c r="AB190" s="79"/>
      <c r="AC190" s="79"/>
      <c r="AD190" s="91" t="s">
        <v>179</v>
      </c>
      <c r="AE190" s="79"/>
      <c r="AF190" s="79"/>
      <c r="AG190" s="91" t="s">
        <v>179</v>
      </c>
      <c r="AH190" s="79"/>
      <c r="AI190" s="79"/>
      <c r="AJ190" s="91" t="s">
        <v>179</v>
      </c>
      <c r="AK190" s="79"/>
      <c r="AL190" s="79"/>
      <c r="AM190" s="91" t="s">
        <v>179</v>
      </c>
      <c r="AN190" s="79"/>
      <c r="AO190" s="79"/>
      <c r="AP190" s="91" t="s">
        <v>179</v>
      </c>
      <c r="AQ190" s="79"/>
      <c r="AR190" s="79"/>
      <c r="AS190" s="79"/>
      <c r="AT190" s="91" t="s">
        <v>179</v>
      </c>
      <c r="AU190" s="79"/>
      <c r="AV190" s="79"/>
    </row>
    <row r="191" spans="1:48" ht="12.75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</row>
    <row r="192" spans="1:48" ht="12.75" customHeight="1">
      <c r="A192" s="85" t="s">
        <v>492</v>
      </c>
      <c r="B192" s="79"/>
      <c r="C192" s="91" t="s">
        <v>179</v>
      </c>
      <c r="D192" s="79"/>
      <c r="E192" s="79"/>
      <c r="F192" s="91" t="s">
        <v>179</v>
      </c>
      <c r="G192" s="79"/>
      <c r="H192" s="79"/>
      <c r="I192" s="91" t="s">
        <v>179</v>
      </c>
      <c r="J192" s="79"/>
      <c r="K192" s="79"/>
      <c r="L192" s="91" t="s">
        <v>179</v>
      </c>
      <c r="M192" s="79"/>
      <c r="N192" s="79"/>
      <c r="O192" s="91" t="s">
        <v>179</v>
      </c>
      <c r="P192" s="79"/>
      <c r="Q192" s="79"/>
      <c r="R192" s="91" t="s">
        <v>179</v>
      </c>
      <c r="S192" s="79"/>
      <c r="T192" s="79"/>
      <c r="U192" s="91" t="s">
        <v>179</v>
      </c>
      <c r="V192" s="79"/>
      <c r="W192" s="79"/>
      <c r="X192" s="91" t="s">
        <v>179</v>
      </c>
      <c r="Y192" s="79"/>
      <c r="Z192" s="79"/>
      <c r="AA192" s="91" t="s">
        <v>179</v>
      </c>
      <c r="AB192" s="79"/>
      <c r="AC192" s="79"/>
      <c r="AD192" s="91" t="s">
        <v>179</v>
      </c>
      <c r="AE192" s="79"/>
      <c r="AF192" s="79"/>
      <c r="AG192" s="91" t="s">
        <v>179</v>
      </c>
      <c r="AH192" s="79"/>
      <c r="AI192" s="79"/>
      <c r="AJ192" s="91" t="s">
        <v>179</v>
      </c>
      <c r="AK192" s="79"/>
      <c r="AL192" s="79"/>
      <c r="AM192" s="91" t="s">
        <v>179</v>
      </c>
      <c r="AN192" s="79"/>
      <c r="AO192" s="79"/>
      <c r="AP192" s="91" t="s">
        <v>179</v>
      </c>
      <c r="AQ192" s="79"/>
      <c r="AR192" s="79"/>
      <c r="AS192" s="79"/>
      <c r="AT192" s="91" t="s">
        <v>179</v>
      </c>
      <c r="AU192" s="79"/>
      <c r="AV192" s="79"/>
    </row>
    <row r="193" spans="1:48" ht="12.75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</row>
    <row r="194" spans="1:48" ht="12.75" customHeight="1">
      <c r="A194" s="85" t="s">
        <v>493</v>
      </c>
      <c r="B194" s="79"/>
      <c r="C194" s="91" t="s">
        <v>179</v>
      </c>
      <c r="D194" s="79"/>
      <c r="E194" s="79"/>
      <c r="F194" s="91" t="s">
        <v>179</v>
      </c>
      <c r="G194" s="79"/>
      <c r="H194" s="79"/>
      <c r="I194" s="91" t="s">
        <v>179</v>
      </c>
      <c r="J194" s="79"/>
      <c r="K194" s="79"/>
      <c r="L194" s="93">
        <v>72.2</v>
      </c>
      <c r="M194" s="79"/>
      <c r="N194" s="79"/>
      <c r="O194" s="93">
        <v>61.965</v>
      </c>
      <c r="P194" s="79"/>
      <c r="Q194" s="79"/>
      <c r="R194" s="93">
        <v>66.78</v>
      </c>
      <c r="S194" s="79"/>
      <c r="T194" s="79"/>
      <c r="U194" s="93">
        <v>67.118</v>
      </c>
      <c r="V194" s="79"/>
      <c r="W194" s="79"/>
      <c r="X194" s="93">
        <v>50.954</v>
      </c>
      <c r="Y194" s="79"/>
      <c r="Z194" s="79"/>
      <c r="AA194" s="93">
        <v>34.73</v>
      </c>
      <c r="AB194" s="79"/>
      <c r="AC194" s="79"/>
      <c r="AD194" s="93">
        <v>31.66</v>
      </c>
      <c r="AE194" s="79"/>
      <c r="AF194" s="79"/>
      <c r="AG194" s="93">
        <v>21.98</v>
      </c>
      <c r="AH194" s="79"/>
      <c r="AI194" s="79"/>
      <c r="AJ194" s="93">
        <v>28.55</v>
      </c>
      <c r="AK194" s="79"/>
      <c r="AL194" s="79"/>
      <c r="AM194" s="93">
        <v>14.04</v>
      </c>
      <c r="AN194" s="79"/>
      <c r="AO194" s="79"/>
      <c r="AP194" s="93">
        <v>24.13</v>
      </c>
      <c r="AQ194" s="79"/>
      <c r="AR194" s="79"/>
      <c r="AS194" s="79"/>
      <c r="AT194" s="93">
        <v>20.79</v>
      </c>
      <c r="AU194" s="79"/>
      <c r="AV194" s="79"/>
    </row>
    <row r="195" spans="1:48" ht="12.75" customHeight="1">
      <c r="A195" s="85" t="s">
        <v>494</v>
      </c>
      <c r="B195" s="79"/>
      <c r="C195" s="91" t="s">
        <v>179</v>
      </c>
      <c r="D195" s="79"/>
      <c r="E195" s="79"/>
      <c r="F195" s="91" t="s">
        <v>179</v>
      </c>
      <c r="G195" s="79"/>
      <c r="H195" s="79"/>
      <c r="I195" s="91" t="s">
        <v>179</v>
      </c>
      <c r="J195" s="79"/>
      <c r="K195" s="79"/>
      <c r="L195" s="91" t="s">
        <v>179</v>
      </c>
      <c r="M195" s="79"/>
      <c r="N195" s="79"/>
      <c r="O195" s="91" t="s">
        <v>179</v>
      </c>
      <c r="P195" s="79"/>
      <c r="Q195" s="79"/>
      <c r="R195" s="91" t="s">
        <v>179</v>
      </c>
      <c r="S195" s="79"/>
      <c r="T195" s="79"/>
      <c r="U195" s="91" t="s">
        <v>179</v>
      </c>
      <c r="V195" s="79"/>
      <c r="W195" s="79"/>
      <c r="X195" s="91" t="s">
        <v>179</v>
      </c>
      <c r="Y195" s="79"/>
      <c r="Z195" s="79"/>
      <c r="AA195" s="91" t="s">
        <v>179</v>
      </c>
      <c r="AB195" s="79"/>
      <c r="AC195" s="79"/>
      <c r="AD195" s="91" t="s">
        <v>179</v>
      </c>
      <c r="AE195" s="79"/>
      <c r="AF195" s="79"/>
      <c r="AG195" s="91" t="s">
        <v>179</v>
      </c>
      <c r="AH195" s="79"/>
      <c r="AI195" s="79"/>
      <c r="AJ195" s="91" t="s">
        <v>179</v>
      </c>
      <c r="AK195" s="79"/>
      <c r="AL195" s="79"/>
      <c r="AM195" s="91" t="s">
        <v>179</v>
      </c>
      <c r="AN195" s="79"/>
      <c r="AO195" s="79"/>
      <c r="AP195" s="91" t="s">
        <v>179</v>
      </c>
      <c r="AQ195" s="79"/>
      <c r="AR195" s="79"/>
      <c r="AS195" s="79"/>
      <c r="AT195" s="91" t="s">
        <v>179</v>
      </c>
      <c r="AU195" s="79"/>
      <c r="AV195" s="79"/>
    </row>
    <row r="196" spans="1:48" ht="12.75" customHeight="1">
      <c r="A196" s="85" t="s">
        <v>495</v>
      </c>
      <c r="B196" s="79"/>
      <c r="C196" s="91" t="s">
        <v>179</v>
      </c>
      <c r="D196" s="79"/>
      <c r="E196" s="79"/>
      <c r="F196" s="91" t="s">
        <v>179</v>
      </c>
      <c r="G196" s="79"/>
      <c r="H196" s="79"/>
      <c r="I196" s="91" t="s">
        <v>179</v>
      </c>
      <c r="J196" s="79"/>
      <c r="K196" s="79"/>
      <c r="L196" s="91" t="s">
        <v>179</v>
      </c>
      <c r="M196" s="79"/>
      <c r="N196" s="79"/>
      <c r="O196" s="91" t="s">
        <v>179</v>
      </c>
      <c r="P196" s="79"/>
      <c r="Q196" s="79"/>
      <c r="R196" s="91" t="s">
        <v>179</v>
      </c>
      <c r="S196" s="79"/>
      <c r="T196" s="79"/>
      <c r="U196" s="91" t="s">
        <v>179</v>
      </c>
      <c r="V196" s="79"/>
      <c r="W196" s="79"/>
      <c r="X196" s="91" t="s">
        <v>179</v>
      </c>
      <c r="Y196" s="79"/>
      <c r="Z196" s="79"/>
      <c r="AA196" s="91" t="s">
        <v>179</v>
      </c>
      <c r="AB196" s="79"/>
      <c r="AC196" s="79"/>
      <c r="AD196" s="91" t="s">
        <v>179</v>
      </c>
      <c r="AE196" s="79"/>
      <c r="AF196" s="79"/>
      <c r="AG196" s="91" t="s">
        <v>179</v>
      </c>
      <c r="AH196" s="79"/>
      <c r="AI196" s="79"/>
      <c r="AJ196" s="91" t="s">
        <v>179</v>
      </c>
      <c r="AK196" s="79"/>
      <c r="AL196" s="79"/>
      <c r="AM196" s="91" t="s">
        <v>179</v>
      </c>
      <c r="AN196" s="79"/>
      <c r="AO196" s="79"/>
      <c r="AP196" s="91" t="s">
        <v>179</v>
      </c>
      <c r="AQ196" s="79"/>
      <c r="AR196" s="79"/>
      <c r="AS196" s="79"/>
      <c r="AT196" s="91" t="s">
        <v>179</v>
      </c>
      <c r="AU196" s="79"/>
      <c r="AV196" s="79"/>
    </row>
    <row r="197" spans="1:48" ht="12.75" customHeight="1">
      <c r="A197" s="85" t="s">
        <v>496</v>
      </c>
      <c r="B197" s="79"/>
      <c r="C197" s="91" t="s">
        <v>179</v>
      </c>
      <c r="D197" s="79"/>
      <c r="E197" s="79"/>
      <c r="F197" s="91" t="s">
        <v>179</v>
      </c>
      <c r="G197" s="79"/>
      <c r="H197" s="79"/>
      <c r="I197" s="91" t="s">
        <v>179</v>
      </c>
      <c r="J197" s="79"/>
      <c r="K197" s="79"/>
      <c r="L197" s="91" t="s">
        <v>179</v>
      </c>
      <c r="M197" s="79"/>
      <c r="N197" s="79"/>
      <c r="O197" s="91" t="s">
        <v>179</v>
      </c>
      <c r="P197" s="79"/>
      <c r="Q197" s="79"/>
      <c r="R197" s="91" t="s">
        <v>179</v>
      </c>
      <c r="S197" s="79"/>
      <c r="T197" s="79"/>
      <c r="U197" s="91" t="s">
        <v>179</v>
      </c>
      <c r="V197" s="79"/>
      <c r="W197" s="79"/>
      <c r="X197" s="91" t="s">
        <v>179</v>
      </c>
      <c r="Y197" s="79"/>
      <c r="Z197" s="79"/>
      <c r="AA197" s="91" t="s">
        <v>179</v>
      </c>
      <c r="AB197" s="79"/>
      <c r="AC197" s="79"/>
      <c r="AD197" s="91" t="s">
        <v>179</v>
      </c>
      <c r="AE197" s="79"/>
      <c r="AF197" s="79"/>
      <c r="AG197" s="91" t="s">
        <v>179</v>
      </c>
      <c r="AH197" s="79"/>
      <c r="AI197" s="79"/>
      <c r="AJ197" s="91" t="s">
        <v>179</v>
      </c>
      <c r="AK197" s="79"/>
      <c r="AL197" s="79"/>
      <c r="AM197" s="91" t="s">
        <v>179</v>
      </c>
      <c r="AN197" s="79"/>
      <c r="AO197" s="79"/>
      <c r="AP197" s="91" t="s">
        <v>179</v>
      </c>
      <c r="AQ197" s="79"/>
      <c r="AR197" s="79"/>
      <c r="AS197" s="79"/>
      <c r="AT197" s="91" t="s">
        <v>179</v>
      </c>
      <c r="AU197" s="79"/>
      <c r="AV197" s="79"/>
    </row>
    <row r="198" spans="1:48" ht="12.75" customHeight="1">
      <c r="A198" s="85" t="s">
        <v>497</v>
      </c>
      <c r="B198" s="79"/>
      <c r="C198" s="91" t="s">
        <v>179</v>
      </c>
      <c r="D198" s="79"/>
      <c r="E198" s="79"/>
      <c r="F198" s="91" t="s">
        <v>179</v>
      </c>
      <c r="G198" s="79"/>
      <c r="H198" s="79"/>
      <c r="I198" s="91" t="s">
        <v>179</v>
      </c>
      <c r="J198" s="79"/>
      <c r="K198" s="79"/>
      <c r="L198" s="91" t="s">
        <v>179</v>
      </c>
      <c r="M198" s="79"/>
      <c r="N198" s="79"/>
      <c r="O198" s="91" t="s">
        <v>179</v>
      </c>
      <c r="P198" s="79"/>
      <c r="Q198" s="79"/>
      <c r="R198" s="91" t="s">
        <v>179</v>
      </c>
      <c r="S198" s="79"/>
      <c r="T198" s="79"/>
      <c r="U198" s="91" t="s">
        <v>179</v>
      </c>
      <c r="V198" s="79"/>
      <c r="W198" s="79"/>
      <c r="X198" s="91" t="s">
        <v>179</v>
      </c>
      <c r="Y198" s="79"/>
      <c r="Z198" s="79"/>
      <c r="AA198" s="91" t="s">
        <v>179</v>
      </c>
      <c r="AB198" s="79"/>
      <c r="AC198" s="79"/>
      <c r="AD198" s="91" t="s">
        <v>179</v>
      </c>
      <c r="AE198" s="79"/>
      <c r="AF198" s="79"/>
      <c r="AG198" s="91" t="s">
        <v>179</v>
      </c>
      <c r="AH198" s="79"/>
      <c r="AI198" s="79"/>
      <c r="AJ198" s="91" t="s">
        <v>179</v>
      </c>
      <c r="AK198" s="79"/>
      <c r="AL198" s="79"/>
      <c r="AM198" s="91" t="s">
        <v>179</v>
      </c>
      <c r="AN198" s="79"/>
      <c r="AO198" s="79"/>
      <c r="AP198" s="91" t="s">
        <v>179</v>
      </c>
      <c r="AQ198" s="79"/>
      <c r="AR198" s="79"/>
      <c r="AS198" s="79"/>
      <c r="AT198" s="91" t="s">
        <v>179</v>
      </c>
      <c r="AU198" s="79"/>
      <c r="AV198" s="79"/>
    </row>
    <row r="199" spans="1:48" ht="12.75" customHeight="1">
      <c r="A199" s="85" t="s">
        <v>498</v>
      </c>
      <c r="B199" s="79"/>
      <c r="C199" s="91" t="s">
        <v>179</v>
      </c>
      <c r="D199" s="79"/>
      <c r="E199" s="79"/>
      <c r="F199" s="91" t="s">
        <v>179</v>
      </c>
      <c r="G199" s="79"/>
      <c r="H199" s="79"/>
      <c r="I199" s="91" t="s">
        <v>179</v>
      </c>
      <c r="J199" s="79"/>
      <c r="K199" s="79"/>
      <c r="L199" s="93">
        <v>1.484</v>
      </c>
      <c r="M199" s="79"/>
      <c r="N199" s="79"/>
      <c r="O199" s="93">
        <v>0.123</v>
      </c>
      <c r="P199" s="79"/>
      <c r="Q199" s="79"/>
      <c r="R199" s="93">
        <v>0.301</v>
      </c>
      <c r="S199" s="79"/>
      <c r="T199" s="79"/>
      <c r="U199" s="93">
        <v>0.412</v>
      </c>
      <c r="V199" s="79"/>
      <c r="W199" s="79"/>
      <c r="X199" s="93">
        <v>3.744</v>
      </c>
      <c r="Y199" s="79"/>
      <c r="Z199" s="79"/>
      <c r="AA199" s="93">
        <v>0.1</v>
      </c>
      <c r="AB199" s="79"/>
      <c r="AC199" s="79"/>
      <c r="AD199" s="93">
        <v>0.14</v>
      </c>
      <c r="AE199" s="79"/>
      <c r="AF199" s="79"/>
      <c r="AG199" s="93">
        <v>0.05</v>
      </c>
      <c r="AH199" s="79"/>
      <c r="AI199" s="79"/>
      <c r="AJ199" s="93">
        <v>-3.29</v>
      </c>
      <c r="AK199" s="79"/>
      <c r="AL199" s="79"/>
      <c r="AM199" s="91" t="s">
        <v>179</v>
      </c>
      <c r="AN199" s="79"/>
      <c r="AO199" s="79"/>
      <c r="AP199" s="93">
        <v>2.46</v>
      </c>
      <c r="AQ199" s="79"/>
      <c r="AR199" s="79"/>
      <c r="AS199" s="79"/>
      <c r="AT199" s="93">
        <v>-0.72</v>
      </c>
      <c r="AU199" s="79"/>
      <c r="AV199" s="79"/>
    </row>
    <row r="200" spans="1:48" ht="12.75" customHeight="1">
      <c r="A200" s="85" t="s">
        <v>499</v>
      </c>
      <c r="B200" s="79"/>
      <c r="C200" s="91" t="s">
        <v>179</v>
      </c>
      <c r="D200" s="79"/>
      <c r="E200" s="79"/>
      <c r="F200" s="91" t="s">
        <v>179</v>
      </c>
      <c r="G200" s="79"/>
      <c r="H200" s="79"/>
      <c r="I200" s="91" t="s">
        <v>179</v>
      </c>
      <c r="J200" s="79"/>
      <c r="K200" s="79"/>
      <c r="L200" s="93">
        <v>20.838</v>
      </c>
      <c r="M200" s="79"/>
      <c r="N200" s="79"/>
      <c r="O200" s="93">
        <v>14.545</v>
      </c>
      <c r="P200" s="79"/>
      <c r="Q200" s="79"/>
      <c r="R200" s="93">
        <v>20.444</v>
      </c>
      <c r="S200" s="79"/>
      <c r="T200" s="79"/>
      <c r="U200" s="93">
        <v>11.572</v>
      </c>
      <c r="V200" s="79"/>
      <c r="W200" s="79"/>
      <c r="X200" s="93">
        <v>6.515</v>
      </c>
      <c r="Y200" s="79"/>
      <c r="Z200" s="79"/>
      <c r="AA200" s="93">
        <v>4.33</v>
      </c>
      <c r="AB200" s="79"/>
      <c r="AC200" s="79"/>
      <c r="AD200" s="93">
        <v>4.92</v>
      </c>
      <c r="AE200" s="79"/>
      <c r="AF200" s="79"/>
      <c r="AG200" s="93">
        <v>2.51</v>
      </c>
      <c r="AH200" s="79"/>
      <c r="AI200" s="79"/>
      <c r="AJ200" s="93">
        <v>1.89</v>
      </c>
      <c r="AK200" s="79"/>
      <c r="AL200" s="79"/>
      <c r="AM200" s="91" t="s">
        <v>179</v>
      </c>
      <c r="AN200" s="79"/>
      <c r="AO200" s="79"/>
      <c r="AP200" s="93">
        <v>3.46</v>
      </c>
      <c r="AQ200" s="79"/>
      <c r="AR200" s="79"/>
      <c r="AS200" s="79"/>
      <c r="AT200" s="93">
        <v>0.96</v>
      </c>
      <c r="AU200" s="79"/>
      <c r="AV200" s="79"/>
    </row>
    <row r="201" spans="1:48" ht="12.75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</row>
    <row r="202" spans="1:48" ht="12.75" customHeight="1">
      <c r="A202" s="85" t="s">
        <v>500</v>
      </c>
      <c r="B202" s="79"/>
      <c r="C202" s="91" t="s">
        <v>179</v>
      </c>
      <c r="D202" s="79"/>
      <c r="E202" s="79"/>
      <c r="F202" s="91" t="s">
        <v>179</v>
      </c>
      <c r="G202" s="79"/>
      <c r="H202" s="79"/>
      <c r="I202" s="91" t="s">
        <v>179</v>
      </c>
      <c r="J202" s="79"/>
      <c r="K202" s="79"/>
      <c r="L202" s="91" t="s">
        <v>179</v>
      </c>
      <c r="M202" s="79"/>
      <c r="N202" s="79"/>
      <c r="O202" s="91" t="s">
        <v>179</v>
      </c>
      <c r="P202" s="79"/>
      <c r="Q202" s="79"/>
      <c r="R202" s="91" t="s">
        <v>179</v>
      </c>
      <c r="S202" s="79"/>
      <c r="T202" s="79"/>
      <c r="U202" s="91" t="s">
        <v>179</v>
      </c>
      <c r="V202" s="79"/>
      <c r="W202" s="79"/>
      <c r="X202" s="91" t="s">
        <v>179</v>
      </c>
      <c r="Y202" s="79"/>
      <c r="Z202" s="79"/>
      <c r="AA202" s="91" t="s">
        <v>179</v>
      </c>
      <c r="AB202" s="79"/>
      <c r="AC202" s="79"/>
      <c r="AD202" s="91" t="s">
        <v>179</v>
      </c>
      <c r="AE202" s="79"/>
      <c r="AF202" s="79"/>
      <c r="AG202" s="91" t="s">
        <v>179</v>
      </c>
      <c r="AH202" s="79"/>
      <c r="AI202" s="79"/>
      <c r="AJ202" s="91" t="s">
        <v>179</v>
      </c>
      <c r="AK202" s="79"/>
      <c r="AL202" s="79"/>
      <c r="AM202" s="91" t="s">
        <v>179</v>
      </c>
      <c r="AN202" s="79"/>
      <c r="AO202" s="79"/>
      <c r="AP202" s="91" t="s">
        <v>179</v>
      </c>
      <c r="AQ202" s="79"/>
      <c r="AR202" s="79"/>
      <c r="AS202" s="79"/>
      <c r="AT202" s="91" t="s">
        <v>179</v>
      </c>
      <c r="AU202" s="79"/>
      <c r="AV202" s="79"/>
    </row>
    <row r="203" spans="1:48" ht="12.75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</row>
    <row r="204" spans="1:48" ht="12.75" customHeight="1">
      <c r="A204" s="85" t="s">
        <v>501</v>
      </c>
      <c r="B204" s="79"/>
      <c r="C204" s="91" t="s">
        <v>179</v>
      </c>
      <c r="D204" s="79"/>
      <c r="E204" s="79"/>
      <c r="F204" s="91" t="s">
        <v>179</v>
      </c>
      <c r="G204" s="79"/>
      <c r="H204" s="79"/>
      <c r="I204" s="91" t="s">
        <v>179</v>
      </c>
      <c r="J204" s="79"/>
      <c r="K204" s="79"/>
      <c r="L204" s="91" t="s">
        <v>179</v>
      </c>
      <c r="M204" s="79"/>
      <c r="N204" s="79"/>
      <c r="O204" s="91" t="s">
        <v>179</v>
      </c>
      <c r="P204" s="79"/>
      <c r="Q204" s="79"/>
      <c r="R204" s="91" t="s">
        <v>179</v>
      </c>
      <c r="S204" s="79"/>
      <c r="T204" s="79"/>
      <c r="U204" s="91" t="s">
        <v>179</v>
      </c>
      <c r="V204" s="79"/>
      <c r="W204" s="79"/>
      <c r="X204" s="91" t="s">
        <v>179</v>
      </c>
      <c r="Y204" s="79"/>
      <c r="Z204" s="79"/>
      <c r="AA204" s="91" t="s">
        <v>179</v>
      </c>
      <c r="AB204" s="79"/>
      <c r="AC204" s="79"/>
      <c r="AD204" s="91" t="s">
        <v>179</v>
      </c>
      <c r="AE204" s="79"/>
      <c r="AF204" s="79"/>
      <c r="AG204" s="91" t="s">
        <v>179</v>
      </c>
      <c r="AH204" s="79"/>
      <c r="AI204" s="79"/>
      <c r="AJ204" s="91" t="s">
        <v>179</v>
      </c>
      <c r="AK204" s="79"/>
      <c r="AL204" s="79"/>
      <c r="AM204" s="91" t="s">
        <v>179</v>
      </c>
      <c r="AN204" s="79"/>
      <c r="AO204" s="79"/>
      <c r="AP204" s="91" t="s">
        <v>179</v>
      </c>
      <c r="AQ204" s="79"/>
      <c r="AR204" s="79"/>
      <c r="AS204" s="79"/>
      <c r="AT204" s="91" t="s">
        <v>179</v>
      </c>
      <c r="AU204" s="79"/>
      <c r="AV204" s="79"/>
    </row>
    <row r="205" spans="1:48" ht="12.7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</row>
    <row r="206" spans="1:48" ht="24.75" customHeight="1">
      <c r="A206" s="85" t="s">
        <v>502</v>
      </c>
      <c r="B206" s="79"/>
      <c r="C206" s="91" t="s">
        <v>179</v>
      </c>
      <c r="D206" s="79"/>
      <c r="E206" s="79"/>
      <c r="F206" s="91" t="s">
        <v>179</v>
      </c>
      <c r="G206" s="79"/>
      <c r="H206" s="79"/>
      <c r="I206" s="91" t="s">
        <v>179</v>
      </c>
      <c r="J206" s="79"/>
      <c r="K206" s="79"/>
      <c r="L206" s="91" t="s">
        <v>179</v>
      </c>
      <c r="M206" s="79"/>
      <c r="N206" s="79"/>
      <c r="O206" s="91" t="s">
        <v>179</v>
      </c>
      <c r="P206" s="79"/>
      <c r="Q206" s="79"/>
      <c r="R206" s="91" t="s">
        <v>179</v>
      </c>
      <c r="S206" s="79"/>
      <c r="T206" s="79"/>
      <c r="U206" s="91" t="s">
        <v>179</v>
      </c>
      <c r="V206" s="79"/>
      <c r="W206" s="79"/>
      <c r="X206" s="91" t="s">
        <v>179</v>
      </c>
      <c r="Y206" s="79"/>
      <c r="Z206" s="79"/>
      <c r="AA206" s="91" t="s">
        <v>179</v>
      </c>
      <c r="AB206" s="79"/>
      <c r="AC206" s="79"/>
      <c r="AD206" s="91" t="s">
        <v>179</v>
      </c>
      <c r="AE206" s="79"/>
      <c r="AF206" s="79"/>
      <c r="AG206" s="91" t="s">
        <v>179</v>
      </c>
      <c r="AH206" s="79"/>
      <c r="AI206" s="79"/>
      <c r="AJ206" s="91" t="s">
        <v>179</v>
      </c>
      <c r="AK206" s="79"/>
      <c r="AL206" s="79"/>
      <c r="AM206" s="91" t="s">
        <v>179</v>
      </c>
      <c r="AN206" s="79"/>
      <c r="AO206" s="79"/>
      <c r="AP206" s="91" t="s">
        <v>179</v>
      </c>
      <c r="AQ206" s="79"/>
      <c r="AR206" s="79"/>
      <c r="AS206" s="79"/>
      <c r="AT206" s="91" t="s">
        <v>179</v>
      </c>
      <c r="AU206" s="79"/>
      <c r="AV206" s="79"/>
    </row>
    <row r="207" spans="1:48" ht="24.75" customHeight="1">
      <c r="A207" s="85" t="s">
        <v>503</v>
      </c>
      <c r="B207" s="79"/>
      <c r="C207" s="91" t="s">
        <v>179</v>
      </c>
      <c r="D207" s="79"/>
      <c r="E207" s="79"/>
      <c r="F207" s="91" t="s">
        <v>179</v>
      </c>
      <c r="G207" s="79"/>
      <c r="H207" s="79"/>
      <c r="I207" s="91" t="s">
        <v>179</v>
      </c>
      <c r="J207" s="79"/>
      <c r="K207" s="79"/>
      <c r="L207" s="91" t="s">
        <v>179</v>
      </c>
      <c r="M207" s="79"/>
      <c r="N207" s="79"/>
      <c r="O207" s="91" t="s">
        <v>179</v>
      </c>
      <c r="P207" s="79"/>
      <c r="Q207" s="79"/>
      <c r="R207" s="91" t="s">
        <v>179</v>
      </c>
      <c r="S207" s="79"/>
      <c r="T207" s="79"/>
      <c r="U207" s="91" t="s">
        <v>179</v>
      </c>
      <c r="V207" s="79"/>
      <c r="W207" s="79"/>
      <c r="X207" s="91" t="s">
        <v>179</v>
      </c>
      <c r="Y207" s="79"/>
      <c r="Z207" s="79"/>
      <c r="AA207" s="91" t="s">
        <v>179</v>
      </c>
      <c r="AB207" s="79"/>
      <c r="AC207" s="79"/>
      <c r="AD207" s="91" t="s">
        <v>179</v>
      </c>
      <c r="AE207" s="79"/>
      <c r="AF207" s="79"/>
      <c r="AG207" s="91" t="s">
        <v>179</v>
      </c>
      <c r="AH207" s="79"/>
      <c r="AI207" s="79"/>
      <c r="AJ207" s="91" t="s">
        <v>179</v>
      </c>
      <c r="AK207" s="79"/>
      <c r="AL207" s="79"/>
      <c r="AM207" s="91" t="s">
        <v>179</v>
      </c>
      <c r="AN207" s="79"/>
      <c r="AO207" s="79"/>
      <c r="AP207" s="91" t="s">
        <v>179</v>
      </c>
      <c r="AQ207" s="79"/>
      <c r="AR207" s="79"/>
      <c r="AS207" s="79"/>
      <c r="AT207" s="91" t="s">
        <v>179</v>
      </c>
      <c r="AU207" s="79"/>
      <c r="AV207" s="79"/>
    </row>
    <row r="208" spans="1:48" ht="12.75" customHeight="1">
      <c r="A208" s="85" t="s">
        <v>504</v>
      </c>
      <c r="B208" s="79"/>
      <c r="C208" s="91" t="s">
        <v>179</v>
      </c>
      <c r="D208" s="79"/>
      <c r="E208" s="79"/>
      <c r="F208" s="91" t="s">
        <v>179</v>
      </c>
      <c r="G208" s="79"/>
      <c r="H208" s="79"/>
      <c r="I208" s="91" t="s">
        <v>179</v>
      </c>
      <c r="J208" s="79"/>
      <c r="K208" s="79"/>
      <c r="L208" s="91" t="s">
        <v>179</v>
      </c>
      <c r="M208" s="79"/>
      <c r="N208" s="79"/>
      <c r="O208" s="91" t="s">
        <v>179</v>
      </c>
      <c r="P208" s="79"/>
      <c r="Q208" s="79"/>
      <c r="R208" s="91" t="s">
        <v>179</v>
      </c>
      <c r="S208" s="79"/>
      <c r="T208" s="79"/>
      <c r="U208" s="91" t="s">
        <v>179</v>
      </c>
      <c r="V208" s="79"/>
      <c r="W208" s="79"/>
      <c r="X208" s="91" t="s">
        <v>179</v>
      </c>
      <c r="Y208" s="79"/>
      <c r="Z208" s="79"/>
      <c r="AA208" s="91" t="s">
        <v>179</v>
      </c>
      <c r="AB208" s="79"/>
      <c r="AC208" s="79"/>
      <c r="AD208" s="91" t="s">
        <v>179</v>
      </c>
      <c r="AE208" s="79"/>
      <c r="AF208" s="79"/>
      <c r="AG208" s="91" t="s">
        <v>179</v>
      </c>
      <c r="AH208" s="79"/>
      <c r="AI208" s="79"/>
      <c r="AJ208" s="91" t="s">
        <v>179</v>
      </c>
      <c r="AK208" s="79"/>
      <c r="AL208" s="79"/>
      <c r="AM208" s="91" t="s">
        <v>179</v>
      </c>
      <c r="AN208" s="79"/>
      <c r="AO208" s="79"/>
      <c r="AP208" s="91" t="s">
        <v>179</v>
      </c>
      <c r="AQ208" s="79"/>
      <c r="AR208" s="79"/>
      <c r="AS208" s="79"/>
      <c r="AT208" s="91" t="s">
        <v>179</v>
      </c>
      <c r="AU208" s="79"/>
      <c r="AV208" s="79"/>
    </row>
    <row r="209" spans="1:48" ht="12.75" customHeight="1">
      <c r="A209" s="85" t="s">
        <v>505</v>
      </c>
      <c r="B209" s="79"/>
      <c r="C209" s="91" t="s">
        <v>179</v>
      </c>
      <c r="D209" s="79"/>
      <c r="E209" s="79"/>
      <c r="F209" s="91" t="s">
        <v>179</v>
      </c>
      <c r="G209" s="79"/>
      <c r="H209" s="79"/>
      <c r="I209" s="91" t="s">
        <v>179</v>
      </c>
      <c r="J209" s="79"/>
      <c r="K209" s="79"/>
      <c r="L209" s="91" t="s">
        <v>179</v>
      </c>
      <c r="M209" s="79"/>
      <c r="N209" s="79"/>
      <c r="O209" s="91" t="s">
        <v>179</v>
      </c>
      <c r="P209" s="79"/>
      <c r="Q209" s="79"/>
      <c r="R209" s="91" t="s">
        <v>179</v>
      </c>
      <c r="S209" s="79"/>
      <c r="T209" s="79"/>
      <c r="U209" s="91" t="s">
        <v>179</v>
      </c>
      <c r="V209" s="79"/>
      <c r="W209" s="79"/>
      <c r="X209" s="91" t="s">
        <v>179</v>
      </c>
      <c r="Y209" s="79"/>
      <c r="Z209" s="79"/>
      <c r="AA209" s="91" t="s">
        <v>179</v>
      </c>
      <c r="AB209" s="79"/>
      <c r="AC209" s="79"/>
      <c r="AD209" s="91" t="s">
        <v>179</v>
      </c>
      <c r="AE209" s="79"/>
      <c r="AF209" s="79"/>
      <c r="AG209" s="91" t="s">
        <v>179</v>
      </c>
      <c r="AH209" s="79"/>
      <c r="AI209" s="79"/>
      <c r="AJ209" s="91" t="s">
        <v>179</v>
      </c>
      <c r="AK209" s="79"/>
      <c r="AL209" s="79"/>
      <c r="AM209" s="91" t="s">
        <v>179</v>
      </c>
      <c r="AN209" s="79"/>
      <c r="AO209" s="79"/>
      <c r="AP209" s="91" t="s">
        <v>179</v>
      </c>
      <c r="AQ209" s="79"/>
      <c r="AR209" s="79"/>
      <c r="AS209" s="79"/>
      <c r="AT209" s="91" t="s">
        <v>179</v>
      </c>
      <c r="AU209" s="79"/>
      <c r="AV209" s="79"/>
    </row>
    <row r="210" spans="1:48" ht="12.75" customHeight="1">
      <c r="A210" s="85" t="s">
        <v>506</v>
      </c>
      <c r="B210" s="79"/>
      <c r="C210" s="91" t="s">
        <v>179</v>
      </c>
      <c r="D210" s="79"/>
      <c r="E210" s="79"/>
      <c r="F210" s="91" t="s">
        <v>179</v>
      </c>
      <c r="G210" s="79"/>
      <c r="H210" s="79"/>
      <c r="I210" s="91" t="s">
        <v>179</v>
      </c>
      <c r="J210" s="79"/>
      <c r="K210" s="79"/>
      <c r="L210" s="91" t="s">
        <v>179</v>
      </c>
      <c r="M210" s="79"/>
      <c r="N210" s="79"/>
      <c r="O210" s="91" t="s">
        <v>179</v>
      </c>
      <c r="P210" s="79"/>
      <c r="Q210" s="79"/>
      <c r="R210" s="91" t="s">
        <v>179</v>
      </c>
      <c r="S210" s="79"/>
      <c r="T210" s="79"/>
      <c r="U210" s="91" t="s">
        <v>179</v>
      </c>
      <c r="V210" s="79"/>
      <c r="W210" s="79"/>
      <c r="X210" s="91" t="s">
        <v>179</v>
      </c>
      <c r="Y210" s="79"/>
      <c r="Z210" s="79"/>
      <c r="AA210" s="91" t="s">
        <v>179</v>
      </c>
      <c r="AB210" s="79"/>
      <c r="AC210" s="79"/>
      <c r="AD210" s="91" t="s">
        <v>179</v>
      </c>
      <c r="AE210" s="79"/>
      <c r="AF210" s="79"/>
      <c r="AG210" s="91" t="s">
        <v>179</v>
      </c>
      <c r="AH210" s="79"/>
      <c r="AI210" s="79"/>
      <c r="AJ210" s="91" t="s">
        <v>179</v>
      </c>
      <c r="AK210" s="79"/>
      <c r="AL210" s="79"/>
      <c r="AM210" s="91" t="s">
        <v>179</v>
      </c>
      <c r="AN210" s="79"/>
      <c r="AO210" s="79"/>
      <c r="AP210" s="91" t="s">
        <v>179</v>
      </c>
      <c r="AQ210" s="79"/>
      <c r="AR210" s="79"/>
      <c r="AS210" s="79"/>
      <c r="AT210" s="91" t="s">
        <v>179</v>
      </c>
      <c r="AU210" s="79"/>
      <c r="AV210" s="79"/>
    </row>
    <row r="211" spans="1:48" ht="12.75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</row>
    <row r="212" spans="1:48" ht="12.75" customHeight="1">
      <c r="A212" s="85" t="s">
        <v>507</v>
      </c>
      <c r="B212" s="79"/>
      <c r="C212" s="91" t="s">
        <v>179</v>
      </c>
      <c r="D212" s="79"/>
      <c r="E212" s="79"/>
      <c r="F212" s="91" t="s">
        <v>179</v>
      </c>
      <c r="G212" s="79"/>
      <c r="H212" s="79"/>
      <c r="I212" s="91" t="s">
        <v>179</v>
      </c>
      <c r="J212" s="79"/>
      <c r="K212" s="79"/>
      <c r="L212" s="91" t="s">
        <v>179</v>
      </c>
      <c r="M212" s="79"/>
      <c r="N212" s="79"/>
      <c r="O212" s="91" t="s">
        <v>179</v>
      </c>
      <c r="P212" s="79"/>
      <c r="Q212" s="79"/>
      <c r="R212" s="91" t="s">
        <v>179</v>
      </c>
      <c r="S212" s="79"/>
      <c r="T212" s="79"/>
      <c r="U212" s="91" t="s">
        <v>179</v>
      </c>
      <c r="V212" s="79"/>
      <c r="W212" s="79"/>
      <c r="X212" s="91" t="s">
        <v>179</v>
      </c>
      <c r="Y212" s="79"/>
      <c r="Z212" s="79"/>
      <c r="AA212" s="91" t="s">
        <v>179</v>
      </c>
      <c r="AB212" s="79"/>
      <c r="AC212" s="79"/>
      <c r="AD212" s="91" t="s">
        <v>179</v>
      </c>
      <c r="AE212" s="79"/>
      <c r="AF212" s="79"/>
      <c r="AG212" s="91" t="s">
        <v>179</v>
      </c>
      <c r="AH212" s="79"/>
      <c r="AI212" s="79"/>
      <c r="AJ212" s="91" t="s">
        <v>179</v>
      </c>
      <c r="AK212" s="79"/>
      <c r="AL212" s="79"/>
      <c r="AM212" s="91" t="s">
        <v>179</v>
      </c>
      <c r="AN212" s="79"/>
      <c r="AO212" s="79"/>
      <c r="AP212" s="91" t="s">
        <v>179</v>
      </c>
      <c r="AQ212" s="79"/>
      <c r="AR212" s="79"/>
      <c r="AS212" s="79"/>
      <c r="AT212" s="91" t="s">
        <v>179</v>
      </c>
      <c r="AU212" s="79"/>
      <c r="AV212" s="79"/>
    </row>
    <row r="213" spans="1:48" ht="12.75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</row>
    <row r="214" spans="1:48" ht="12.75" customHeight="1">
      <c r="A214" s="85" t="s">
        <v>508</v>
      </c>
      <c r="B214" s="79"/>
      <c r="C214" s="91" t="s">
        <v>179</v>
      </c>
      <c r="D214" s="79"/>
      <c r="E214" s="79"/>
      <c r="F214" s="91" t="s">
        <v>179</v>
      </c>
      <c r="G214" s="79"/>
      <c r="H214" s="79"/>
      <c r="I214" s="91" t="s">
        <v>179</v>
      </c>
      <c r="J214" s="79"/>
      <c r="K214" s="79"/>
      <c r="L214" s="91" t="s">
        <v>179</v>
      </c>
      <c r="M214" s="79"/>
      <c r="N214" s="79"/>
      <c r="O214" s="91" t="s">
        <v>179</v>
      </c>
      <c r="P214" s="79"/>
      <c r="Q214" s="79"/>
      <c r="R214" s="91" t="s">
        <v>179</v>
      </c>
      <c r="S214" s="79"/>
      <c r="T214" s="79"/>
      <c r="U214" s="91" t="s">
        <v>179</v>
      </c>
      <c r="V214" s="79"/>
      <c r="W214" s="79"/>
      <c r="X214" s="91" t="s">
        <v>179</v>
      </c>
      <c r="Y214" s="79"/>
      <c r="Z214" s="79"/>
      <c r="AA214" s="91" t="s">
        <v>179</v>
      </c>
      <c r="AB214" s="79"/>
      <c r="AC214" s="79"/>
      <c r="AD214" s="91" t="s">
        <v>179</v>
      </c>
      <c r="AE214" s="79"/>
      <c r="AF214" s="79"/>
      <c r="AG214" s="91" t="s">
        <v>179</v>
      </c>
      <c r="AH214" s="79"/>
      <c r="AI214" s="79"/>
      <c r="AJ214" s="91" t="s">
        <v>179</v>
      </c>
      <c r="AK214" s="79"/>
      <c r="AL214" s="79"/>
      <c r="AM214" s="91" t="s">
        <v>179</v>
      </c>
      <c r="AN214" s="79"/>
      <c r="AO214" s="79"/>
      <c r="AP214" s="91" t="s">
        <v>179</v>
      </c>
      <c r="AQ214" s="79"/>
      <c r="AR214" s="79"/>
      <c r="AS214" s="79"/>
      <c r="AT214" s="91" t="s">
        <v>179</v>
      </c>
      <c r="AU214" s="79"/>
      <c r="AV214" s="79"/>
    </row>
    <row r="215" spans="1:48" ht="12.75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</row>
    <row r="216" spans="1:48" ht="12.75" customHeight="1">
      <c r="A216" s="85" t="s">
        <v>509</v>
      </c>
      <c r="B216" s="79"/>
      <c r="C216" s="91" t="s">
        <v>179</v>
      </c>
      <c r="D216" s="79"/>
      <c r="E216" s="79"/>
      <c r="F216" s="91" t="s">
        <v>179</v>
      </c>
      <c r="G216" s="79"/>
      <c r="H216" s="79"/>
      <c r="I216" s="91" t="s">
        <v>179</v>
      </c>
      <c r="J216" s="79"/>
      <c r="K216" s="79"/>
      <c r="L216" s="93">
        <v>5.022</v>
      </c>
      <c r="M216" s="79"/>
      <c r="N216" s="79"/>
      <c r="O216" s="93">
        <v>16.687</v>
      </c>
      <c r="P216" s="79"/>
      <c r="Q216" s="79"/>
      <c r="R216" s="93">
        <v>-21.437</v>
      </c>
      <c r="S216" s="79"/>
      <c r="T216" s="79"/>
      <c r="U216" s="93">
        <v>11.927</v>
      </c>
      <c r="V216" s="79"/>
      <c r="W216" s="79"/>
      <c r="X216" s="93">
        <v>5.343</v>
      </c>
      <c r="Y216" s="79"/>
      <c r="Z216" s="79"/>
      <c r="AA216" s="93">
        <v>6.51</v>
      </c>
      <c r="AB216" s="79"/>
      <c r="AC216" s="79"/>
      <c r="AD216" s="93">
        <v>6.59</v>
      </c>
      <c r="AE216" s="79"/>
      <c r="AF216" s="79"/>
      <c r="AG216" s="93">
        <v>5.78</v>
      </c>
      <c r="AH216" s="79"/>
      <c r="AI216" s="79"/>
      <c r="AJ216" s="93">
        <v>5.35</v>
      </c>
      <c r="AK216" s="79"/>
      <c r="AL216" s="79"/>
      <c r="AM216" s="93">
        <v>13.17</v>
      </c>
      <c r="AN216" s="79"/>
      <c r="AO216" s="79"/>
      <c r="AP216" s="93">
        <v>3.59</v>
      </c>
      <c r="AQ216" s="79"/>
      <c r="AR216" s="79"/>
      <c r="AS216" s="79"/>
      <c r="AT216" s="93">
        <v>0.03</v>
      </c>
      <c r="AU216" s="79"/>
      <c r="AV216" s="79"/>
    </row>
    <row r="217" spans="1:48" ht="12.75" customHeight="1">
      <c r="A217" s="85" t="s">
        <v>510</v>
      </c>
      <c r="B217" s="79"/>
      <c r="C217" s="91" t="s">
        <v>179</v>
      </c>
      <c r="D217" s="79"/>
      <c r="E217" s="79"/>
      <c r="F217" s="91" t="s">
        <v>179</v>
      </c>
      <c r="G217" s="79"/>
      <c r="H217" s="79"/>
      <c r="I217" s="91" t="s">
        <v>179</v>
      </c>
      <c r="J217" s="79"/>
      <c r="K217" s="79"/>
      <c r="L217" s="91" t="s">
        <v>179</v>
      </c>
      <c r="M217" s="79"/>
      <c r="N217" s="79"/>
      <c r="O217" s="91" t="s">
        <v>179</v>
      </c>
      <c r="P217" s="79"/>
      <c r="Q217" s="79"/>
      <c r="R217" s="91" t="s">
        <v>179</v>
      </c>
      <c r="S217" s="79"/>
      <c r="T217" s="79"/>
      <c r="U217" s="91" t="s">
        <v>179</v>
      </c>
      <c r="V217" s="79"/>
      <c r="W217" s="79"/>
      <c r="X217" s="91" t="s">
        <v>179</v>
      </c>
      <c r="Y217" s="79"/>
      <c r="Z217" s="79"/>
      <c r="AA217" s="91" t="s">
        <v>179</v>
      </c>
      <c r="AB217" s="79"/>
      <c r="AC217" s="79"/>
      <c r="AD217" s="91" t="s">
        <v>179</v>
      </c>
      <c r="AE217" s="79"/>
      <c r="AF217" s="79"/>
      <c r="AG217" s="91" t="s">
        <v>179</v>
      </c>
      <c r="AH217" s="79"/>
      <c r="AI217" s="79"/>
      <c r="AJ217" s="91" t="s">
        <v>179</v>
      </c>
      <c r="AK217" s="79"/>
      <c r="AL217" s="79"/>
      <c r="AM217" s="91" t="s">
        <v>179</v>
      </c>
      <c r="AN217" s="79"/>
      <c r="AO217" s="79"/>
      <c r="AP217" s="91" t="s">
        <v>179</v>
      </c>
      <c r="AQ217" s="79"/>
      <c r="AR217" s="79"/>
      <c r="AS217" s="79"/>
      <c r="AT217" s="91" t="s">
        <v>179</v>
      </c>
      <c r="AU217" s="79"/>
      <c r="AV217" s="79"/>
    </row>
    <row r="218" spans="1:48" ht="12.75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</row>
    <row r="219" spans="1:48" ht="12.75" customHeight="1">
      <c r="A219" s="85" t="s">
        <v>511</v>
      </c>
      <c r="B219" s="79"/>
      <c r="C219" s="91" t="s">
        <v>179</v>
      </c>
      <c r="D219" s="79"/>
      <c r="E219" s="79"/>
      <c r="F219" s="91" t="s">
        <v>179</v>
      </c>
      <c r="G219" s="79"/>
      <c r="H219" s="79"/>
      <c r="I219" s="91" t="s">
        <v>179</v>
      </c>
      <c r="J219" s="79"/>
      <c r="K219" s="79"/>
      <c r="L219" s="91" t="s">
        <v>179</v>
      </c>
      <c r="M219" s="79"/>
      <c r="N219" s="79"/>
      <c r="O219" s="91" t="s">
        <v>179</v>
      </c>
      <c r="P219" s="79"/>
      <c r="Q219" s="79"/>
      <c r="R219" s="91" t="s">
        <v>179</v>
      </c>
      <c r="S219" s="79"/>
      <c r="T219" s="79"/>
      <c r="U219" s="91" t="s">
        <v>179</v>
      </c>
      <c r="V219" s="79"/>
      <c r="W219" s="79"/>
      <c r="X219" s="91" t="s">
        <v>179</v>
      </c>
      <c r="Y219" s="79"/>
      <c r="Z219" s="79"/>
      <c r="AA219" s="91" t="s">
        <v>179</v>
      </c>
      <c r="AB219" s="79"/>
      <c r="AC219" s="79"/>
      <c r="AD219" s="91" t="s">
        <v>179</v>
      </c>
      <c r="AE219" s="79"/>
      <c r="AF219" s="79"/>
      <c r="AG219" s="91" t="s">
        <v>179</v>
      </c>
      <c r="AH219" s="79"/>
      <c r="AI219" s="79"/>
      <c r="AJ219" s="91" t="s">
        <v>179</v>
      </c>
      <c r="AK219" s="79"/>
      <c r="AL219" s="79"/>
      <c r="AM219" s="91" t="s">
        <v>179</v>
      </c>
      <c r="AN219" s="79"/>
      <c r="AO219" s="79"/>
      <c r="AP219" s="91" t="s">
        <v>179</v>
      </c>
      <c r="AQ219" s="79"/>
      <c r="AR219" s="79"/>
      <c r="AS219" s="79"/>
      <c r="AT219" s="91" t="s">
        <v>179</v>
      </c>
      <c r="AU219" s="79"/>
      <c r="AV219" s="79"/>
    </row>
    <row r="220" spans="1:48" ht="12.7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</row>
    <row r="221" spans="1:48" ht="12.75" customHeight="1">
      <c r="A221" s="85" t="s">
        <v>512</v>
      </c>
      <c r="B221" s="79"/>
      <c r="C221" s="91" t="s">
        <v>179</v>
      </c>
      <c r="D221" s="79"/>
      <c r="E221" s="79"/>
      <c r="F221" s="91" t="s">
        <v>179</v>
      </c>
      <c r="G221" s="79"/>
      <c r="H221" s="79"/>
      <c r="I221" s="91" t="s">
        <v>179</v>
      </c>
      <c r="J221" s="79"/>
      <c r="K221" s="79"/>
      <c r="L221" s="91" t="s">
        <v>179</v>
      </c>
      <c r="M221" s="79"/>
      <c r="N221" s="79"/>
      <c r="O221" s="91" t="s">
        <v>179</v>
      </c>
      <c r="P221" s="79"/>
      <c r="Q221" s="79"/>
      <c r="R221" s="91" t="s">
        <v>179</v>
      </c>
      <c r="S221" s="79"/>
      <c r="T221" s="79"/>
      <c r="U221" s="91" t="s">
        <v>179</v>
      </c>
      <c r="V221" s="79"/>
      <c r="W221" s="79"/>
      <c r="X221" s="91" t="s">
        <v>179</v>
      </c>
      <c r="Y221" s="79"/>
      <c r="Z221" s="79"/>
      <c r="AA221" s="91" t="s">
        <v>179</v>
      </c>
      <c r="AB221" s="79"/>
      <c r="AC221" s="79"/>
      <c r="AD221" s="91" t="s">
        <v>179</v>
      </c>
      <c r="AE221" s="79"/>
      <c r="AF221" s="79"/>
      <c r="AG221" s="91" t="s">
        <v>179</v>
      </c>
      <c r="AH221" s="79"/>
      <c r="AI221" s="79"/>
      <c r="AJ221" s="91" t="s">
        <v>179</v>
      </c>
      <c r="AK221" s="79"/>
      <c r="AL221" s="79"/>
      <c r="AM221" s="91" t="s">
        <v>179</v>
      </c>
      <c r="AN221" s="79"/>
      <c r="AO221" s="79"/>
      <c r="AP221" s="91" t="s">
        <v>179</v>
      </c>
      <c r="AQ221" s="79"/>
      <c r="AR221" s="79"/>
      <c r="AS221" s="79"/>
      <c r="AT221" s="91" t="s">
        <v>179</v>
      </c>
      <c r="AU221" s="79"/>
      <c r="AV221" s="79"/>
    </row>
    <row r="222" spans="1:48" ht="12.75" customHeight="1">
      <c r="A222" s="85" t="s">
        <v>513</v>
      </c>
      <c r="B222" s="79"/>
      <c r="C222" s="93">
        <v>3214.465</v>
      </c>
      <c r="D222" s="79"/>
      <c r="E222" s="79"/>
      <c r="F222" s="93">
        <v>2677.186</v>
      </c>
      <c r="G222" s="79"/>
      <c r="H222" s="79"/>
      <c r="I222" s="93">
        <v>2023.515</v>
      </c>
      <c r="J222" s="79"/>
      <c r="K222" s="79"/>
      <c r="L222" s="93">
        <v>1687.125</v>
      </c>
      <c r="M222" s="79"/>
      <c r="N222" s="79"/>
      <c r="O222" s="93">
        <v>1635.314</v>
      </c>
      <c r="P222" s="79"/>
      <c r="Q222" s="79"/>
      <c r="R222" s="93">
        <v>1521.932</v>
      </c>
      <c r="S222" s="79"/>
      <c r="T222" s="79"/>
      <c r="U222" s="93">
        <v>1379.878</v>
      </c>
      <c r="V222" s="79"/>
      <c r="W222" s="79"/>
      <c r="X222" s="93">
        <v>1204.573</v>
      </c>
      <c r="Y222" s="79"/>
      <c r="Z222" s="79"/>
      <c r="AA222" s="93">
        <v>866.19</v>
      </c>
      <c r="AB222" s="79"/>
      <c r="AC222" s="79"/>
      <c r="AD222" s="93">
        <v>785.2</v>
      </c>
      <c r="AE222" s="79"/>
      <c r="AF222" s="79"/>
      <c r="AG222" s="93">
        <v>692.71</v>
      </c>
      <c r="AH222" s="79"/>
      <c r="AI222" s="79"/>
      <c r="AJ222" s="93">
        <v>578.84</v>
      </c>
      <c r="AK222" s="79"/>
      <c r="AL222" s="79"/>
      <c r="AM222" s="93">
        <v>77.13</v>
      </c>
      <c r="AN222" s="79"/>
      <c r="AO222" s="79"/>
      <c r="AP222" s="93">
        <v>452.95</v>
      </c>
      <c r="AQ222" s="79"/>
      <c r="AR222" s="79"/>
      <c r="AS222" s="79"/>
      <c r="AT222" s="93">
        <v>445.42</v>
      </c>
      <c r="AU222" s="79"/>
      <c r="AV222" s="79"/>
    </row>
    <row r="223" spans="1:48" ht="12.75" customHeight="1">
      <c r="A223" s="85" t="s">
        <v>514</v>
      </c>
      <c r="B223" s="79"/>
      <c r="C223" s="91" t="s">
        <v>179</v>
      </c>
      <c r="D223" s="79"/>
      <c r="E223" s="79"/>
      <c r="F223" s="91" t="s">
        <v>179</v>
      </c>
      <c r="G223" s="79"/>
      <c r="H223" s="79"/>
      <c r="I223" s="91" t="s">
        <v>179</v>
      </c>
      <c r="J223" s="79"/>
      <c r="K223" s="79"/>
      <c r="L223" s="91" t="s">
        <v>179</v>
      </c>
      <c r="M223" s="79"/>
      <c r="N223" s="79"/>
      <c r="O223" s="91" t="s">
        <v>179</v>
      </c>
      <c r="P223" s="79"/>
      <c r="Q223" s="79"/>
      <c r="R223" s="91" t="s">
        <v>179</v>
      </c>
      <c r="S223" s="79"/>
      <c r="T223" s="79"/>
      <c r="U223" s="91" t="s">
        <v>179</v>
      </c>
      <c r="V223" s="79"/>
      <c r="W223" s="79"/>
      <c r="X223" s="91" t="s">
        <v>179</v>
      </c>
      <c r="Y223" s="79"/>
      <c r="Z223" s="79"/>
      <c r="AA223" s="91" t="s">
        <v>179</v>
      </c>
      <c r="AB223" s="79"/>
      <c r="AC223" s="79"/>
      <c r="AD223" s="91" t="s">
        <v>179</v>
      </c>
      <c r="AE223" s="79"/>
      <c r="AF223" s="79"/>
      <c r="AG223" s="91" t="s">
        <v>179</v>
      </c>
      <c r="AH223" s="79"/>
      <c r="AI223" s="79"/>
      <c r="AJ223" s="91" t="s">
        <v>179</v>
      </c>
      <c r="AK223" s="79"/>
      <c r="AL223" s="79"/>
      <c r="AM223" s="91" t="s">
        <v>179</v>
      </c>
      <c r="AN223" s="79"/>
      <c r="AO223" s="79"/>
      <c r="AP223" s="91" t="s">
        <v>179</v>
      </c>
      <c r="AQ223" s="79"/>
      <c r="AR223" s="79"/>
      <c r="AS223" s="79"/>
      <c r="AT223" s="91" t="s">
        <v>179</v>
      </c>
      <c r="AU223" s="79"/>
      <c r="AV223" s="79"/>
    </row>
    <row r="224" spans="1:48" ht="12.75" customHeight="1">
      <c r="A224" s="85" t="s">
        <v>515</v>
      </c>
      <c r="B224" s="79"/>
      <c r="C224" s="91" t="s">
        <v>179</v>
      </c>
      <c r="D224" s="79"/>
      <c r="E224" s="79"/>
      <c r="F224" s="91" t="s">
        <v>179</v>
      </c>
      <c r="G224" s="79"/>
      <c r="H224" s="79"/>
      <c r="I224" s="91" t="s">
        <v>179</v>
      </c>
      <c r="J224" s="79"/>
      <c r="K224" s="79"/>
      <c r="L224" s="91" t="s">
        <v>179</v>
      </c>
      <c r="M224" s="79"/>
      <c r="N224" s="79"/>
      <c r="O224" s="91" t="s">
        <v>179</v>
      </c>
      <c r="P224" s="79"/>
      <c r="Q224" s="79"/>
      <c r="R224" s="91" t="s">
        <v>179</v>
      </c>
      <c r="S224" s="79"/>
      <c r="T224" s="79"/>
      <c r="U224" s="91" t="s">
        <v>179</v>
      </c>
      <c r="V224" s="79"/>
      <c r="W224" s="79"/>
      <c r="X224" s="91" t="s">
        <v>179</v>
      </c>
      <c r="Y224" s="79"/>
      <c r="Z224" s="79"/>
      <c r="AA224" s="91" t="s">
        <v>179</v>
      </c>
      <c r="AB224" s="79"/>
      <c r="AC224" s="79"/>
      <c r="AD224" s="91" t="s">
        <v>179</v>
      </c>
      <c r="AE224" s="79"/>
      <c r="AF224" s="79"/>
      <c r="AG224" s="91" t="s">
        <v>179</v>
      </c>
      <c r="AH224" s="79"/>
      <c r="AI224" s="79"/>
      <c r="AJ224" s="91" t="s">
        <v>179</v>
      </c>
      <c r="AK224" s="79"/>
      <c r="AL224" s="79"/>
      <c r="AM224" s="91" t="s">
        <v>179</v>
      </c>
      <c r="AN224" s="79"/>
      <c r="AO224" s="79"/>
      <c r="AP224" s="91" t="s">
        <v>179</v>
      </c>
      <c r="AQ224" s="79"/>
      <c r="AR224" s="79"/>
      <c r="AS224" s="79"/>
      <c r="AT224" s="91" t="s">
        <v>179</v>
      </c>
      <c r="AU224" s="79"/>
      <c r="AV224" s="79"/>
    </row>
    <row r="225" spans="1:48" ht="12.75" customHeight="1">
      <c r="A225" s="85" t="s">
        <v>516</v>
      </c>
      <c r="B225" s="79"/>
      <c r="C225" s="91" t="s">
        <v>179</v>
      </c>
      <c r="D225" s="79"/>
      <c r="E225" s="79"/>
      <c r="F225" s="91" t="s">
        <v>179</v>
      </c>
      <c r="G225" s="79"/>
      <c r="H225" s="79"/>
      <c r="I225" s="91" t="s">
        <v>179</v>
      </c>
      <c r="J225" s="79"/>
      <c r="K225" s="79"/>
      <c r="L225" s="91" t="s">
        <v>179</v>
      </c>
      <c r="M225" s="79"/>
      <c r="N225" s="79"/>
      <c r="O225" s="91" t="s">
        <v>179</v>
      </c>
      <c r="P225" s="79"/>
      <c r="Q225" s="79"/>
      <c r="R225" s="91" t="s">
        <v>179</v>
      </c>
      <c r="S225" s="79"/>
      <c r="T225" s="79"/>
      <c r="U225" s="91" t="s">
        <v>179</v>
      </c>
      <c r="V225" s="79"/>
      <c r="W225" s="79"/>
      <c r="X225" s="91" t="s">
        <v>179</v>
      </c>
      <c r="Y225" s="79"/>
      <c r="Z225" s="79"/>
      <c r="AA225" s="91" t="s">
        <v>179</v>
      </c>
      <c r="AB225" s="79"/>
      <c r="AC225" s="79"/>
      <c r="AD225" s="91" t="s">
        <v>179</v>
      </c>
      <c r="AE225" s="79"/>
      <c r="AF225" s="79"/>
      <c r="AG225" s="91" t="s">
        <v>179</v>
      </c>
      <c r="AH225" s="79"/>
      <c r="AI225" s="79"/>
      <c r="AJ225" s="91" t="s">
        <v>179</v>
      </c>
      <c r="AK225" s="79"/>
      <c r="AL225" s="79"/>
      <c r="AM225" s="91" t="s">
        <v>179</v>
      </c>
      <c r="AN225" s="79"/>
      <c r="AO225" s="79"/>
      <c r="AP225" s="91" t="s">
        <v>179</v>
      </c>
      <c r="AQ225" s="79"/>
      <c r="AR225" s="79"/>
      <c r="AS225" s="79"/>
      <c r="AT225" s="91" t="s">
        <v>179</v>
      </c>
      <c r="AU225" s="79"/>
      <c r="AV225" s="79"/>
    </row>
    <row r="226" spans="1:48" ht="12.75" customHeight="1">
      <c r="A226" s="85" t="s">
        <v>517</v>
      </c>
      <c r="B226" s="79"/>
      <c r="C226" s="91" t="s">
        <v>179</v>
      </c>
      <c r="D226" s="79"/>
      <c r="E226" s="79"/>
      <c r="F226" s="91" t="s">
        <v>179</v>
      </c>
      <c r="G226" s="79"/>
      <c r="H226" s="79"/>
      <c r="I226" s="91" t="s">
        <v>179</v>
      </c>
      <c r="J226" s="79"/>
      <c r="K226" s="79"/>
      <c r="L226" s="91" t="s">
        <v>179</v>
      </c>
      <c r="M226" s="79"/>
      <c r="N226" s="79"/>
      <c r="O226" s="91" t="s">
        <v>179</v>
      </c>
      <c r="P226" s="79"/>
      <c r="Q226" s="79"/>
      <c r="R226" s="91" t="s">
        <v>179</v>
      </c>
      <c r="S226" s="79"/>
      <c r="T226" s="79"/>
      <c r="U226" s="91" t="s">
        <v>179</v>
      </c>
      <c r="V226" s="79"/>
      <c r="W226" s="79"/>
      <c r="X226" s="91" t="s">
        <v>179</v>
      </c>
      <c r="Y226" s="79"/>
      <c r="Z226" s="79"/>
      <c r="AA226" s="91" t="s">
        <v>179</v>
      </c>
      <c r="AB226" s="79"/>
      <c r="AC226" s="79"/>
      <c r="AD226" s="91" t="s">
        <v>179</v>
      </c>
      <c r="AE226" s="79"/>
      <c r="AF226" s="79"/>
      <c r="AG226" s="91" t="s">
        <v>179</v>
      </c>
      <c r="AH226" s="79"/>
      <c r="AI226" s="79"/>
      <c r="AJ226" s="91" t="s">
        <v>179</v>
      </c>
      <c r="AK226" s="79"/>
      <c r="AL226" s="79"/>
      <c r="AM226" s="91" t="s">
        <v>179</v>
      </c>
      <c r="AN226" s="79"/>
      <c r="AO226" s="79"/>
      <c r="AP226" s="91" t="s">
        <v>179</v>
      </c>
      <c r="AQ226" s="79"/>
      <c r="AR226" s="79"/>
      <c r="AS226" s="79"/>
      <c r="AT226" s="91" t="s">
        <v>179</v>
      </c>
      <c r="AU226" s="79"/>
      <c r="AV226" s="79"/>
    </row>
    <row r="227" spans="1:48" ht="12.75" customHeight="1">
      <c r="A227" s="85" t="s">
        <v>518</v>
      </c>
      <c r="B227" s="79"/>
      <c r="C227" s="91" t="s">
        <v>179</v>
      </c>
      <c r="D227" s="79"/>
      <c r="E227" s="79"/>
      <c r="F227" s="91" t="s">
        <v>179</v>
      </c>
      <c r="G227" s="79"/>
      <c r="H227" s="79"/>
      <c r="I227" s="91" t="s">
        <v>179</v>
      </c>
      <c r="J227" s="79"/>
      <c r="K227" s="79"/>
      <c r="L227" s="91" t="s">
        <v>179</v>
      </c>
      <c r="M227" s="79"/>
      <c r="N227" s="79"/>
      <c r="O227" s="91" t="s">
        <v>179</v>
      </c>
      <c r="P227" s="79"/>
      <c r="Q227" s="79"/>
      <c r="R227" s="91" t="s">
        <v>179</v>
      </c>
      <c r="S227" s="79"/>
      <c r="T227" s="79"/>
      <c r="U227" s="91" t="s">
        <v>179</v>
      </c>
      <c r="V227" s="79"/>
      <c r="W227" s="79"/>
      <c r="X227" s="91" t="s">
        <v>179</v>
      </c>
      <c r="Y227" s="79"/>
      <c r="Z227" s="79"/>
      <c r="AA227" s="91" t="s">
        <v>179</v>
      </c>
      <c r="AB227" s="79"/>
      <c r="AC227" s="79"/>
      <c r="AD227" s="91" t="s">
        <v>179</v>
      </c>
      <c r="AE227" s="79"/>
      <c r="AF227" s="79"/>
      <c r="AG227" s="91" t="s">
        <v>179</v>
      </c>
      <c r="AH227" s="79"/>
      <c r="AI227" s="79"/>
      <c r="AJ227" s="91" t="s">
        <v>179</v>
      </c>
      <c r="AK227" s="79"/>
      <c r="AL227" s="79"/>
      <c r="AM227" s="91" t="s">
        <v>179</v>
      </c>
      <c r="AN227" s="79"/>
      <c r="AO227" s="79"/>
      <c r="AP227" s="91" t="s">
        <v>179</v>
      </c>
      <c r="AQ227" s="79"/>
      <c r="AR227" s="79"/>
      <c r="AS227" s="79"/>
      <c r="AT227" s="91" t="s">
        <v>179</v>
      </c>
      <c r="AU227" s="79"/>
      <c r="AV227" s="79"/>
    </row>
    <row r="228" spans="1:48" ht="12.75" customHeight="1">
      <c r="A228" s="85" t="s">
        <v>519</v>
      </c>
      <c r="B228" s="79"/>
      <c r="C228" s="91" t="s">
        <v>179</v>
      </c>
      <c r="D228" s="79"/>
      <c r="E228" s="79"/>
      <c r="F228" s="91" t="s">
        <v>179</v>
      </c>
      <c r="G228" s="79"/>
      <c r="H228" s="79"/>
      <c r="I228" s="91" t="s">
        <v>179</v>
      </c>
      <c r="J228" s="79"/>
      <c r="K228" s="79"/>
      <c r="L228" s="91" t="s">
        <v>179</v>
      </c>
      <c r="M228" s="79"/>
      <c r="N228" s="79"/>
      <c r="O228" s="91" t="s">
        <v>179</v>
      </c>
      <c r="P228" s="79"/>
      <c r="Q228" s="79"/>
      <c r="R228" s="91" t="s">
        <v>179</v>
      </c>
      <c r="S228" s="79"/>
      <c r="T228" s="79"/>
      <c r="U228" s="91" t="s">
        <v>179</v>
      </c>
      <c r="V228" s="79"/>
      <c r="W228" s="79"/>
      <c r="X228" s="91" t="s">
        <v>179</v>
      </c>
      <c r="Y228" s="79"/>
      <c r="Z228" s="79"/>
      <c r="AA228" s="91" t="s">
        <v>179</v>
      </c>
      <c r="AB228" s="79"/>
      <c r="AC228" s="79"/>
      <c r="AD228" s="91" t="s">
        <v>179</v>
      </c>
      <c r="AE228" s="79"/>
      <c r="AF228" s="79"/>
      <c r="AG228" s="91" t="s">
        <v>179</v>
      </c>
      <c r="AH228" s="79"/>
      <c r="AI228" s="79"/>
      <c r="AJ228" s="91" t="s">
        <v>179</v>
      </c>
      <c r="AK228" s="79"/>
      <c r="AL228" s="79"/>
      <c r="AM228" s="91" t="s">
        <v>179</v>
      </c>
      <c r="AN228" s="79"/>
      <c r="AO228" s="79"/>
      <c r="AP228" s="91" t="s">
        <v>179</v>
      </c>
      <c r="AQ228" s="79"/>
      <c r="AR228" s="79"/>
      <c r="AS228" s="79"/>
      <c r="AT228" s="91" t="s">
        <v>179</v>
      </c>
      <c r="AU228" s="79"/>
      <c r="AV228" s="79"/>
    </row>
    <row r="229" spans="1:48" ht="12.75" customHeight="1">
      <c r="A229" s="85" t="s">
        <v>520</v>
      </c>
      <c r="B229" s="79"/>
      <c r="C229" s="91" t="s">
        <v>179</v>
      </c>
      <c r="D229" s="79"/>
      <c r="E229" s="79"/>
      <c r="F229" s="91" t="s">
        <v>179</v>
      </c>
      <c r="G229" s="79"/>
      <c r="H229" s="79"/>
      <c r="I229" s="91" t="s">
        <v>179</v>
      </c>
      <c r="J229" s="79"/>
      <c r="K229" s="79"/>
      <c r="L229" s="91" t="s">
        <v>179</v>
      </c>
      <c r="M229" s="79"/>
      <c r="N229" s="79"/>
      <c r="O229" s="91" t="s">
        <v>179</v>
      </c>
      <c r="P229" s="79"/>
      <c r="Q229" s="79"/>
      <c r="R229" s="91" t="s">
        <v>179</v>
      </c>
      <c r="S229" s="79"/>
      <c r="T229" s="79"/>
      <c r="U229" s="91" t="s">
        <v>179</v>
      </c>
      <c r="V229" s="79"/>
      <c r="W229" s="79"/>
      <c r="X229" s="91" t="s">
        <v>179</v>
      </c>
      <c r="Y229" s="79"/>
      <c r="Z229" s="79"/>
      <c r="AA229" s="91" t="s">
        <v>179</v>
      </c>
      <c r="AB229" s="79"/>
      <c r="AC229" s="79"/>
      <c r="AD229" s="91" t="s">
        <v>179</v>
      </c>
      <c r="AE229" s="79"/>
      <c r="AF229" s="79"/>
      <c r="AG229" s="91" t="s">
        <v>179</v>
      </c>
      <c r="AH229" s="79"/>
      <c r="AI229" s="79"/>
      <c r="AJ229" s="91" t="s">
        <v>179</v>
      </c>
      <c r="AK229" s="79"/>
      <c r="AL229" s="79"/>
      <c r="AM229" s="91" t="s">
        <v>179</v>
      </c>
      <c r="AN229" s="79"/>
      <c r="AO229" s="79"/>
      <c r="AP229" s="91" t="s">
        <v>179</v>
      </c>
      <c r="AQ229" s="79"/>
      <c r="AR229" s="79"/>
      <c r="AS229" s="79"/>
      <c r="AT229" s="91" t="s">
        <v>179</v>
      </c>
      <c r="AU229" s="79"/>
      <c r="AV229" s="79"/>
    </row>
    <row r="230" spans="1:48" ht="12.75" customHeight="1">
      <c r="A230" s="85" t="s">
        <v>521</v>
      </c>
      <c r="B230" s="79"/>
      <c r="C230" s="91" t="s">
        <v>179</v>
      </c>
      <c r="D230" s="79"/>
      <c r="E230" s="79"/>
      <c r="F230" s="91" t="s">
        <v>179</v>
      </c>
      <c r="G230" s="79"/>
      <c r="H230" s="79"/>
      <c r="I230" s="91" t="s">
        <v>179</v>
      </c>
      <c r="J230" s="79"/>
      <c r="K230" s="79"/>
      <c r="L230" s="91" t="s">
        <v>179</v>
      </c>
      <c r="M230" s="79"/>
      <c r="N230" s="79"/>
      <c r="O230" s="91" t="s">
        <v>179</v>
      </c>
      <c r="P230" s="79"/>
      <c r="Q230" s="79"/>
      <c r="R230" s="91" t="s">
        <v>179</v>
      </c>
      <c r="S230" s="79"/>
      <c r="T230" s="79"/>
      <c r="U230" s="91" t="s">
        <v>179</v>
      </c>
      <c r="V230" s="79"/>
      <c r="W230" s="79"/>
      <c r="X230" s="91" t="s">
        <v>179</v>
      </c>
      <c r="Y230" s="79"/>
      <c r="Z230" s="79"/>
      <c r="AA230" s="91" t="s">
        <v>179</v>
      </c>
      <c r="AB230" s="79"/>
      <c r="AC230" s="79"/>
      <c r="AD230" s="91" t="s">
        <v>179</v>
      </c>
      <c r="AE230" s="79"/>
      <c r="AF230" s="79"/>
      <c r="AG230" s="91" t="s">
        <v>179</v>
      </c>
      <c r="AH230" s="79"/>
      <c r="AI230" s="79"/>
      <c r="AJ230" s="91" t="s">
        <v>179</v>
      </c>
      <c r="AK230" s="79"/>
      <c r="AL230" s="79"/>
      <c r="AM230" s="91" t="s">
        <v>179</v>
      </c>
      <c r="AN230" s="79"/>
      <c r="AO230" s="79"/>
      <c r="AP230" s="91" t="s">
        <v>179</v>
      </c>
      <c r="AQ230" s="79"/>
      <c r="AR230" s="79"/>
      <c r="AS230" s="79"/>
      <c r="AT230" s="91" t="s">
        <v>179</v>
      </c>
      <c r="AU230" s="79"/>
      <c r="AV230" s="79"/>
    </row>
    <row r="231" spans="1:48" ht="12.75" customHeight="1">
      <c r="A231" s="85" t="s">
        <v>522</v>
      </c>
      <c r="B231" s="79"/>
      <c r="C231" s="91" t="s">
        <v>179</v>
      </c>
      <c r="D231" s="79"/>
      <c r="E231" s="79"/>
      <c r="F231" s="91" t="s">
        <v>179</v>
      </c>
      <c r="G231" s="79"/>
      <c r="H231" s="79"/>
      <c r="I231" s="91" t="s">
        <v>179</v>
      </c>
      <c r="J231" s="79"/>
      <c r="K231" s="79"/>
      <c r="L231" s="91" t="s">
        <v>179</v>
      </c>
      <c r="M231" s="79"/>
      <c r="N231" s="79"/>
      <c r="O231" s="91" t="s">
        <v>179</v>
      </c>
      <c r="P231" s="79"/>
      <c r="Q231" s="79"/>
      <c r="R231" s="91" t="s">
        <v>179</v>
      </c>
      <c r="S231" s="79"/>
      <c r="T231" s="79"/>
      <c r="U231" s="91" t="s">
        <v>179</v>
      </c>
      <c r="V231" s="79"/>
      <c r="W231" s="79"/>
      <c r="X231" s="91" t="s">
        <v>179</v>
      </c>
      <c r="Y231" s="79"/>
      <c r="Z231" s="79"/>
      <c r="AA231" s="91" t="s">
        <v>179</v>
      </c>
      <c r="AB231" s="79"/>
      <c r="AC231" s="79"/>
      <c r="AD231" s="91" t="s">
        <v>179</v>
      </c>
      <c r="AE231" s="79"/>
      <c r="AF231" s="79"/>
      <c r="AG231" s="91" t="s">
        <v>179</v>
      </c>
      <c r="AH231" s="79"/>
      <c r="AI231" s="79"/>
      <c r="AJ231" s="91" t="s">
        <v>179</v>
      </c>
      <c r="AK231" s="79"/>
      <c r="AL231" s="79"/>
      <c r="AM231" s="91" t="s">
        <v>179</v>
      </c>
      <c r="AN231" s="79"/>
      <c r="AO231" s="79"/>
      <c r="AP231" s="91" t="s">
        <v>179</v>
      </c>
      <c r="AQ231" s="79"/>
      <c r="AR231" s="79"/>
      <c r="AS231" s="79"/>
      <c r="AT231" s="91" t="s">
        <v>179</v>
      </c>
      <c r="AU231" s="79"/>
      <c r="AV231" s="79"/>
    </row>
    <row r="232" spans="1:48" ht="12.7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</row>
    <row r="233" spans="1:48" ht="12.75" customHeight="1">
      <c r="A233" s="85" t="s">
        <v>523</v>
      </c>
      <c r="B233" s="79"/>
      <c r="C233" s="91" t="s">
        <v>179</v>
      </c>
      <c r="D233" s="79"/>
      <c r="E233" s="79"/>
      <c r="F233" s="91" t="s">
        <v>179</v>
      </c>
      <c r="G233" s="79"/>
      <c r="H233" s="79"/>
      <c r="I233" s="91" t="s">
        <v>179</v>
      </c>
      <c r="J233" s="79"/>
      <c r="K233" s="79"/>
      <c r="L233" s="91" t="s">
        <v>179</v>
      </c>
      <c r="M233" s="79"/>
      <c r="N233" s="79"/>
      <c r="O233" s="91" t="s">
        <v>179</v>
      </c>
      <c r="P233" s="79"/>
      <c r="Q233" s="79"/>
      <c r="R233" s="91" t="s">
        <v>179</v>
      </c>
      <c r="S233" s="79"/>
      <c r="T233" s="79"/>
      <c r="U233" s="91" t="s">
        <v>179</v>
      </c>
      <c r="V233" s="79"/>
      <c r="W233" s="79"/>
      <c r="X233" s="91" t="s">
        <v>179</v>
      </c>
      <c r="Y233" s="79"/>
      <c r="Z233" s="79"/>
      <c r="AA233" s="91" t="s">
        <v>179</v>
      </c>
      <c r="AB233" s="79"/>
      <c r="AC233" s="79"/>
      <c r="AD233" s="91" t="s">
        <v>179</v>
      </c>
      <c r="AE233" s="79"/>
      <c r="AF233" s="79"/>
      <c r="AG233" s="91" t="s">
        <v>179</v>
      </c>
      <c r="AH233" s="79"/>
      <c r="AI233" s="79"/>
      <c r="AJ233" s="91" t="s">
        <v>179</v>
      </c>
      <c r="AK233" s="79"/>
      <c r="AL233" s="79"/>
      <c r="AM233" s="91" t="s">
        <v>179</v>
      </c>
      <c r="AN233" s="79"/>
      <c r="AO233" s="79"/>
      <c r="AP233" s="91" t="s">
        <v>179</v>
      </c>
      <c r="AQ233" s="79"/>
      <c r="AR233" s="79"/>
      <c r="AS233" s="79"/>
      <c r="AT233" s="91" t="s">
        <v>179</v>
      </c>
      <c r="AU233" s="79"/>
      <c r="AV233" s="79"/>
    </row>
    <row r="234" spans="1:48" ht="12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</row>
    <row r="235" spans="1:48" ht="12.75" customHeight="1">
      <c r="A235" s="85" t="s">
        <v>524</v>
      </c>
      <c r="B235" s="79"/>
      <c r="C235" s="91" t="s">
        <v>179</v>
      </c>
      <c r="D235" s="79"/>
      <c r="E235" s="79"/>
      <c r="F235" s="91" t="s">
        <v>179</v>
      </c>
      <c r="G235" s="79"/>
      <c r="H235" s="79"/>
      <c r="I235" s="91" t="s">
        <v>179</v>
      </c>
      <c r="J235" s="79"/>
      <c r="K235" s="79"/>
      <c r="L235" s="91" t="s">
        <v>179</v>
      </c>
      <c r="M235" s="79"/>
      <c r="N235" s="79"/>
      <c r="O235" s="91" t="s">
        <v>179</v>
      </c>
      <c r="P235" s="79"/>
      <c r="Q235" s="79"/>
      <c r="R235" s="91" t="s">
        <v>179</v>
      </c>
      <c r="S235" s="79"/>
      <c r="T235" s="79"/>
      <c r="U235" s="91" t="s">
        <v>179</v>
      </c>
      <c r="V235" s="79"/>
      <c r="W235" s="79"/>
      <c r="X235" s="91" t="s">
        <v>179</v>
      </c>
      <c r="Y235" s="79"/>
      <c r="Z235" s="79"/>
      <c r="AA235" s="91" t="s">
        <v>179</v>
      </c>
      <c r="AB235" s="79"/>
      <c r="AC235" s="79"/>
      <c r="AD235" s="91" t="s">
        <v>179</v>
      </c>
      <c r="AE235" s="79"/>
      <c r="AF235" s="79"/>
      <c r="AG235" s="91" t="s">
        <v>179</v>
      </c>
      <c r="AH235" s="79"/>
      <c r="AI235" s="79"/>
      <c r="AJ235" s="91" t="s">
        <v>179</v>
      </c>
      <c r="AK235" s="79"/>
      <c r="AL235" s="79"/>
      <c r="AM235" s="91" t="s">
        <v>179</v>
      </c>
      <c r="AN235" s="79"/>
      <c r="AO235" s="79"/>
      <c r="AP235" s="91" t="s">
        <v>179</v>
      </c>
      <c r="AQ235" s="79"/>
      <c r="AR235" s="79"/>
      <c r="AS235" s="79"/>
      <c r="AT235" s="91" t="s">
        <v>179</v>
      </c>
      <c r="AU235" s="79"/>
      <c r="AV235" s="79"/>
    </row>
    <row r="236" spans="1:48" ht="12.75" customHeight="1">
      <c r="A236" s="85" t="s">
        <v>525</v>
      </c>
      <c r="B236" s="79"/>
      <c r="C236" s="91" t="s">
        <v>179</v>
      </c>
      <c r="D236" s="79"/>
      <c r="E236" s="79"/>
      <c r="F236" s="91" t="s">
        <v>179</v>
      </c>
      <c r="G236" s="79"/>
      <c r="H236" s="79"/>
      <c r="I236" s="91" t="s">
        <v>179</v>
      </c>
      <c r="J236" s="79"/>
      <c r="K236" s="79"/>
      <c r="L236" s="91" t="s">
        <v>179</v>
      </c>
      <c r="M236" s="79"/>
      <c r="N236" s="79"/>
      <c r="O236" s="91" t="s">
        <v>179</v>
      </c>
      <c r="P236" s="79"/>
      <c r="Q236" s="79"/>
      <c r="R236" s="91" t="s">
        <v>179</v>
      </c>
      <c r="S236" s="79"/>
      <c r="T236" s="79"/>
      <c r="U236" s="91" t="s">
        <v>179</v>
      </c>
      <c r="V236" s="79"/>
      <c r="W236" s="79"/>
      <c r="X236" s="91" t="s">
        <v>179</v>
      </c>
      <c r="Y236" s="79"/>
      <c r="Z236" s="79"/>
      <c r="AA236" s="91" t="s">
        <v>179</v>
      </c>
      <c r="AB236" s="79"/>
      <c r="AC236" s="79"/>
      <c r="AD236" s="91" t="s">
        <v>179</v>
      </c>
      <c r="AE236" s="79"/>
      <c r="AF236" s="79"/>
      <c r="AG236" s="91" t="s">
        <v>179</v>
      </c>
      <c r="AH236" s="79"/>
      <c r="AI236" s="79"/>
      <c r="AJ236" s="91" t="s">
        <v>179</v>
      </c>
      <c r="AK236" s="79"/>
      <c r="AL236" s="79"/>
      <c r="AM236" s="91" t="s">
        <v>179</v>
      </c>
      <c r="AN236" s="79"/>
      <c r="AO236" s="79"/>
      <c r="AP236" s="91" t="s">
        <v>179</v>
      </c>
      <c r="AQ236" s="79"/>
      <c r="AR236" s="79"/>
      <c r="AS236" s="79"/>
      <c r="AT236" s="91" t="s">
        <v>179</v>
      </c>
      <c r="AU236" s="79"/>
      <c r="AV236" s="79"/>
    </row>
    <row r="237" spans="1:48" ht="12.75" customHeight="1">
      <c r="A237" s="85" t="s">
        <v>526</v>
      </c>
      <c r="B237" s="79"/>
      <c r="C237" s="91" t="s">
        <v>179</v>
      </c>
      <c r="D237" s="79"/>
      <c r="E237" s="79"/>
      <c r="F237" s="91" t="s">
        <v>179</v>
      </c>
      <c r="G237" s="79"/>
      <c r="H237" s="79"/>
      <c r="I237" s="91" t="s">
        <v>179</v>
      </c>
      <c r="J237" s="79"/>
      <c r="K237" s="79"/>
      <c r="L237" s="91" t="s">
        <v>179</v>
      </c>
      <c r="M237" s="79"/>
      <c r="N237" s="79"/>
      <c r="O237" s="91" t="s">
        <v>179</v>
      </c>
      <c r="P237" s="79"/>
      <c r="Q237" s="79"/>
      <c r="R237" s="91" t="s">
        <v>179</v>
      </c>
      <c r="S237" s="79"/>
      <c r="T237" s="79"/>
      <c r="U237" s="91" t="s">
        <v>179</v>
      </c>
      <c r="V237" s="79"/>
      <c r="W237" s="79"/>
      <c r="X237" s="91" t="s">
        <v>179</v>
      </c>
      <c r="Y237" s="79"/>
      <c r="Z237" s="79"/>
      <c r="AA237" s="91" t="s">
        <v>179</v>
      </c>
      <c r="AB237" s="79"/>
      <c r="AC237" s="79"/>
      <c r="AD237" s="91" t="s">
        <v>179</v>
      </c>
      <c r="AE237" s="79"/>
      <c r="AF237" s="79"/>
      <c r="AG237" s="91" t="s">
        <v>179</v>
      </c>
      <c r="AH237" s="79"/>
      <c r="AI237" s="79"/>
      <c r="AJ237" s="91" t="s">
        <v>179</v>
      </c>
      <c r="AK237" s="79"/>
      <c r="AL237" s="79"/>
      <c r="AM237" s="91" t="s">
        <v>179</v>
      </c>
      <c r="AN237" s="79"/>
      <c r="AO237" s="79"/>
      <c r="AP237" s="91" t="s">
        <v>179</v>
      </c>
      <c r="AQ237" s="79"/>
      <c r="AR237" s="79"/>
      <c r="AS237" s="79"/>
      <c r="AT237" s="91" t="s">
        <v>179</v>
      </c>
      <c r="AU237" s="79"/>
      <c r="AV237" s="79"/>
    </row>
    <row r="238" spans="1:48" ht="12.75" customHeight="1">
      <c r="A238" s="85" t="s">
        <v>527</v>
      </c>
      <c r="B238" s="79"/>
      <c r="C238" s="91" t="s">
        <v>179</v>
      </c>
      <c r="D238" s="79"/>
      <c r="E238" s="79"/>
      <c r="F238" s="91" t="s">
        <v>179</v>
      </c>
      <c r="G238" s="79"/>
      <c r="H238" s="79"/>
      <c r="I238" s="91" t="s">
        <v>179</v>
      </c>
      <c r="J238" s="79"/>
      <c r="K238" s="79"/>
      <c r="L238" s="91" t="s">
        <v>179</v>
      </c>
      <c r="M238" s="79"/>
      <c r="N238" s="79"/>
      <c r="O238" s="91" t="s">
        <v>179</v>
      </c>
      <c r="P238" s="79"/>
      <c r="Q238" s="79"/>
      <c r="R238" s="91" t="s">
        <v>179</v>
      </c>
      <c r="S238" s="79"/>
      <c r="T238" s="79"/>
      <c r="U238" s="91" t="s">
        <v>179</v>
      </c>
      <c r="V238" s="79"/>
      <c r="W238" s="79"/>
      <c r="X238" s="91" t="s">
        <v>179</v>
      </c>
      <c r="Y238" s="79"/>
      <c r="Z238" s="79"/>
      <c r="AA238" s="91" t="s">
        <v>179</v>
      </c>
      <c r="AB238" s="79"/>
      <c r="AC238" s="79"/>
      <c r="AD238" s="91" t="s">
        <v>179</v>
      </c>
      <c r="AE238" s="79"/>
      <c r="AF238" s="79"/>
      <c r="AG238" s="91" t="s">
        <v>179</v>
      </c>
      <c r="AH238" s="79"/>
      <c r="AI238" s="79"/>
      <c r="AJ238" s="91" t="s">
        <v>179</v>
      </c>
      <c r="AK238" s="79"/>
      <c r="AL238" s="79"/>
      <c r="AM238" s="91" t="s">
        <v>179</v>
      </c>
      <c r="AN238" s="79"/>
      <c r="AO238" s="79"/>
      <c r="AP238" s="91" t="s">
        <v>179</v>
      </c>
      <c r="AQ238" s="79"/>
      <c r="AR238" s="79"/>
      <c r="AS238" s="79"/>
      <c r="AT238" s="91" t="s">
        <v>179</v>
      </c>
      <c r="AU238" s="79"/>
      <c r="AV238" s="79"/>
    </row>
    <row r="239" spans="1:48" ht="12.75" customHeight="1">
      <c r="A239" s="85" t="s">
        <v>528</v>
      </c>
      <c r="B239" s="79"/>
      <c r="C239" s="91" t="s">
        <v>179</v>
      </c>
      <c r="D239" s="79"/>
      <c r="E239" s="79"/>
      <c r="F239" s="91" t="s">
        <v>179</v>
      </c>
      <c r="G239" s="79"/>
      <c r="H239" s="79"/>
      <c r="I239" s="91" t="s">
        <v>179</v>
      </c>
      <c r="J239" s="79"/>
      <c r="K239" s="79"/>
      <c r="L239" s="91" t="s">
        <v>179</v>
      </c>
      <c r="M239" s="79"/>
      <c r="N239" s="79"/>
      <c r="O239" s="91" t="s">
        <v>179</v>
      </c>
      <c r="P239" s="79"/>
      <c r="Q239" s="79"/>
      <c r="R239" s="91" t="s">
        <v>179</v>
      </c>
      <c r="S239" s="79"/>
      <c r="T239" s="79"/>
      <c r="U239" s="91" t="s">
        <v>179</v>
      </c>
      <c r="V239" s="79"/>
      <c r="W239" s="79"/>
      <c r="X239" s="91" t="s">
        <v>179</v>
      </c>
      <c r="Y239" s="79"/>
      <c r="Z239" s="79"/>
      <c r="AA239" s="91" t="s">
        <v>179</v>
      </c>
      <c r="AB239" s="79"/>
      <c r="AC239" s="79"/>
      <c r="AD239" s="91" t="s">
        <v>179</v>
      </c>
      <c r="AE239" s="79"/>
      <c r="AF239" s="79"/>
      <c r="AG239" s="91" t="s">
        <v>179</v>
      </c>
      <c r="AH239" s="79"/>
      <c r="AI239" s="79"/>
      <c r="AJ239" s="91" t="s">
        <v>179</v>
      </c>
      <c r="AK239" s="79"/>
      <c r="AL239" s="79"/>
      <c r="AM239" s="91" t="s">
        <v>179</v>
      </c>
      <c r="AN239" s="79"/>
      <c r="AO239" s="79"/>
      <c r="AP239" s="91" t="s">
        <v>179</v>
      </c>
      <c r="AQ239" s="79"/>
      <c r="AR239" s="79"/>
      <c r="AS239" s="79"/>
      <c r="AT239" s="91" t="s">
        <v>179</v>
      </c>
      <c r="AU239" s="79"/>
      <c r="AV239" s="79"/>
    </row>
    <row r="240" spans="1:48" ht="12.75" customHeight="1">
      <c r="A240" s="85" t="s">
        <v>529</v>
      </c>
      <c r="B240" s="79"/>
      <c r="C240" s="91" t="s">
        <v>179</v>
      </c>
      <c r="D240" s="79"/>
      <c r="E240" s="79"/>
      <c r="F240" s="91" t="s">
        <v>179</v>
      </c>
      <c r="G240" s="79"/>
      <c r="H240" s="79"/>
      <c r="I240" s="91" t="s">
        <v>179</v>
      </c>
      <c r="J240" s="79"/>
      <c r="K240" s="79"/>
      <c r="L240" s="91" t="s">
        <v>179</v>
      </c>
      <c r="M240" s="79"/>
      <c r="N240" s="79"/>
      <c r="O240" s="91" t="s">
        <v>179</v>
      </c>
      <c r="P240" s="79"/>
      <c r="Q240" s="79"/>
      <c r="R240" s="91" t="s">
        <v>179</v>
      </c>
      <c r="S240" s="79"/>
      <c r="T240" s="79"/>
      <c r="U240" s="91" t="s">
        <v>179</v>
      </c>
      <c r="V240" s="79"/>
      <c r="W240" s="79"/>
      <c r="X240" s="91" t="s">
        <v>179</v>
      </c>
      <c r="Y240" s="79"/>
      <c r="Z240" s="79"/>
      <c r="AA240" s="91" t="s">
        <v>179</v>
      </c>
      <c r="AB240" s="79"/>
      <c r="AC240" s="79"/>
      <c r="AD240" s="91" t="s">
        <v>179</v>
      </c>
      <c r="AE240" s="79"/>
      <c r="AF240" s="79"/>
      <c r="AG240" s="91" t="s">
        <v>179</v>
      </c>
      <c r="AH240" s="79"/>
      <c r="AI240" s="79"/>
      <c r="AJ240" s="91" t="s">
        <v>179</v>
      </c>
      <c r="AK240" s="79"/>
      <c r="AL240" s="79"/>
      <c r="AM240" s="91" t="s">
        <v>179</v>
      </c>
      <c r="AN240" s="79"/>
      <c r="AO240" s="79"/>
      <c r="AP240" s="91" t="s">
        <v>179</v>
      </c>
      <c r="AQ240" s="79"/>
      <c r="AR240" s="79"/>
      <c r="AS240" s="79"/>
      <c r="AT240" s="91" t="s">
        <v>179</v>
      </c>
      <c r="AU240" s="79"/>
      <c r="AV240" s="79"/>
    </row>
    <row r="241" spans="1:48" ht="12.75" customHeight="1">
      <c r="A241" s="85" t="s">
        <v>530</v>
      </c>
      <c r="B241" s="79"/>
      <c r="C241" s="91" t="s">
        <v>179</v>
      </c>
      <c r="D241" s="79"/>
      <c r="E241" s="79"/>
      <c r="F241" s="91" t="s">
        <v>179</v>
      </c>
      <c r="G241" s="79"/>
      <c r="H241" s="79"/>
      <c r="I241" s="91" t="s">
        <v>179</v>
      </c>
      <c r="J241" s="79"/>
      <c r="K241" s="79"/>
      <c r="L241" s="91" t="s">
        <v>179</v>
      </c>
      <c r="M241" s="79"/>
      <c r="N241" s="79"/>
      <c r="O241" s="91" t="s">
        <v>179</v>
      </c>
      <c r="P241" s="79"/>
      <c r="Q241" s="79"/>
      <c r="R241" s="91" t="s">
        <v>179</v>
      </c>
      <c r="S241" s="79"/>
      <c r="T241" s="79"/>
      <c r="U241" s="91" t="s">
        <v>179</v>
      </c>
      <c r="V241" s="79"/>
      <c r="W241" s="79"/>
      <c r="X241" s="91" t="s">
        <v>179</v>
      </c>
      <c r="Y241" s="79"/>
      <c r="Z241" s="79"/>
      <c r="AA241" s="91" t="s">
        <v>179</v>
      </c>
      <c r="AB241" s="79"/>
      <c r="AC241" s="79"/>
      <c r="AD241" s="91" t="s">
        <v>179</v>
      </c>
      <c r="AE241" s="79"/>
      <c r="AF241" s="79"/>
      <c r="AG241" s="91" t="s">
        <v>179</v>
      </c>
      <c r="AH241" s="79"/>
      <c r="AI241" s="79"/>
      <c r="AJ241" s="91" t="s">
        <v>179</v>
      </c>
      <c r="AK241" s="79"/>
      <c r="AL241" s="79"/>
      <c r="AM241" s="91" t="s">
        <v>179</v>
      </c>
      <c r="AN241" s="79"/>
      <c r="AO241" s="79"/>
      <c r="AP241" s="91" t="s">
        <v>179</v>
      </c>
      <c r="AQ241" s="79"/>
      <c r="AR241" s="79"/>
      <c r="AS241" s="79"/>
      <c r="AT241" s="91" t="s">
        <v>179</v>
      </c>
      <c r="AU241" s="79"/>
      <c r="AV241" s="79"/>
    </row>
    <row r="242" spans="1:48" ht="12.75" customHeight="1">
      <c r="A242" s="85" t="s">
        <v>531</v>
      </c>
      <c r="B242" s="79"/>
      <c r="C242" s="91" t="s">
        <v>179</v>
      </c>
      <c r="D242" s="79"/>
      <c r="E242" s="79"/>
      <c r="F242" s="91" t="s">
        <v>179</v>
      </c>
      <c r="G242" s="79"/>
      <c r="H242" s="79"/>
      <c r="I242" s="91" t="s">
        <v>179</v>
      </c>
      <c r="J242" s="79"/>
      <c r="K242" s="79"/>
      <c r="L242" s="91" t="s">
        <v>179</v>
      </c>
      <c r="M242" s="79"/>
      <c r="N242" s="79"/>
      <c r="O242" s="91" t="s">
        <v>179</v>
      </c>
      <c r="P242" s="79"/>
      <c r="Q242" s="79"/>
      <c r="R242" s="91" t="s">
        <v>179</v>
      </c>
      <c r="S242" s="79"/>
      <c r="T242" s="79"/>
      <c r="U242" s="91" t="s">
        <v>179</v>
      </c>
      <c r="V242" s="79"/>
      <c r="W242" s="79"/>
      <c r="X242" s="91" t="s">
        <v>179</v>
      </c>
      <c r="Y242" s="79"/>
      <c r="Z242" s="79"/>
      <c r="AA242" s="91" t="s">
        <v>179</v>
      </c>
      <c r="AB242" s="79"/>
      <c r="AC242" s="79"/>
      <c r="AD242" s="91" t="s">
        <v>179</v>
      </c>
      <c r="AE242" s="79"/>
      <c r="AF242" s="79"/>
      <c r="AG242" s="91" t="s">
        <v>179</v>
      </c>
      <c r="AH242" s="79"/>
      <c r="AI242" s="79"/>
      <c r="AJ242" s="91" t="s">
        <v>179</v>
      </c>
      <c r="AK242" s="79"/>
      <c r="AL242" s="79"/>
      <c r="AM242" s="91" t="s">
        <v>179</v>
      </c>
      <c r="AN242" s="79"/>
      <c r="AO242" s="79"/>
      <c r="AP242" s="91" t="s">
        <v>179</v>
      </c>
      <c r="AQ242" s="79"/>
      <c r="AR242" s="79"/>
      <c r="AS242" s="79"/>
      <c r="AT242" s="91" t="s">
        <v>179</v>
      </c>
      <c r="AU242" s="79"/>
      <c r="AV242" s="79"/>
    </row>
    <row r="243" spans="1:48" ht="12.75" customHeight="1">
      <c r="A243" s="85" t="s">
        <v>532</v>
      </c>
      <c r="B243" s="79"/>
      <c r="C243" s="91" t="s">
        <v>179</v>
      </c>
      <c r="D243" s="79"/>
      <c r="E243" s="79"/>
      <c r="F243" s="91" t="s">
        <v>179</v>
      </c>
      <c r="G243" s="79"/>
      <c r="H243" s="79"/>
      <c r="I243" s="91" t="s">
        <v>179</v>
      </c>
      <c r="J243" s="79"/>
      <c r="K243" s="79"/>
      <c r="L243" s="91" t="s">
        <v>179</v>
      </c>
      <c r="M243" s="79"/>
      <c r="N243" s="79"/>
      <c r="O243" s="91" t="s">
        <v>179</v>
      </c>
      <c r="P243" s="79"/>
      <c r="Q243" s="79"/>
      <c r="R243" s="91" t="s">
        <v>179</v>
      </c>
      <c r="S243" s="79"/>
      <c r="T243" s="79"/>
      <c r="U243" s="91" t="s">
        <v>179</v>
      </c>
      <c r="V243" s="79"/>
      <c r="W243" s="79"/>
      <c r="X243" s="91" t="s">
        <v>179</v>
      </c>
      <c r="Y243" s="79"/>
      <c r="Z243" s="79"/>
      <c r="AA243" s="91" t="s">
        <v>179</v>
      </c>
      <c r="AB243" s="79"/>
      <c r="AC243" s="79"/>
      <c r="AD243" s="91" t="s">
        <v>179</v>
      </c>
      <c r="AE243" s="79"/>
      <c r="AF243" s="79"/>
      <c r="AG243" s="91" t="s">
        <v>179</v>
      </c>
      <c r="AH243" s="79"/>
      <c r="AI243" s="79"/>
      <c r="AJ243" s="91" t="s">
        <v>179</v>
      </c>
      <c r="AK243" s="79"/>
      <c r="AL243" s="79"/>
      <c r="AM243" s="91" t="s">
        <v>179</v>
      </c>
      <c r="AN243" s="79"/>
      <c r="AO243" s="79"/>
      <c r="AP243" s="91" t="s">
        <v>179</v>
      </c>
      <c r="AQ243" s="79"/>
      <c r="AR243" s="79"/>
      <c r="AS243" s="79"/>
      <c r="AT243" s="91" t="s">
        <v>179</v>
      </c>
      <c r="AU243" s="79"/>
      <c r="AV243" s="79"/>
    </row>
    <row r="244" spans="1:48" ht="12.75" customHeight="1">
      <c r="A244" s="85" t="s">
        <v>529</v>
      </c>
      <c r="B244" s="79"/>
      <c r="C244" s="91" t="s">
        <v>179</v>
      </c>
      <c r="D244" s="79"/>
      <c r="E244" s="79"/>
      <c r="F244" s="91" t="s">
        <v>179</v>
      </c>
      <c r="G244" s="79"/>
      <c r="H244" s="79"/>
      <c r="I244" s="91" t="s">
        <v>179</v>
      </c>
      <c r="J244" s="79"/>
      <c r="K244" s="79"/>
      <c r="L244" s="91" t="s">
        <v>179</v>
      </c>
      <c r="M244" s="79"/>
      <c r="N244" s="79"/>
      <c r="O244" s="91" t="s">
        <v>179</v>
      </c>
      <c r="P244" s="79"/>
      <c r="Q244" s="79"/>
      <c r="R244" s="91" t="s">
        <v>179</v>
      </c>
      <c r="S244" s="79"/>
      <c r="T244" s="79"/>
      <c r="U244" s="91" t="s">
        <v>179</v>
      </c>
      <c r="V244" s="79"/>
      <c r="W244" s="79"/>
      <c r="X244" s="91" t="s">
        <v>179</v>
      </c>
      <c r="Y244" s="79"/>
      <c r="Z244" s="79"/>
      <c r="AA244" s="91" t="s">
        <v>179</v>
      </c>
      <c r="AB244" s="79"/>
      <c r="AC244" s="79"/>
      <c r="AD244" s="91" t="s">
        <v>179</v>
      </c>
      <c r="AE244" s="79"/>
      <c r="AF244" s="79"/>
      <c r="AG244" s="91" t="s">
        <v>179</v>
      </c>
      <c r="AH244" s="79"/>
      <c r="AI244" s="79"/>
      <c r="AJ244" s="91" t="s">
        <v>179</v>
      </c>
      <c r="AK244" s="79"/>
      <c r="AL244" s="79"/>
      <c r="AM244" s="91" t="s">
        <v>179</v>
      </c>
      <c r="AN244" s="79"/>
      <c r="AO244" s="79"/>
      <c r="AP244" s="91" t="s">
        <v>179</v>
      </c>
      <c r="AQ244" s="79"/>
      <c r="AR244" s="79"/>
      <c r="AS244" s="79"/>
      <c r="AT244" s="91" t="s">
        <v>179</v>
      </c>
      <c r="AU244" s="79"/>
      <c r="AV244" s="79"/>
    </row>
    <row r="245" spans="1:48" ht="12.75" customHeight="1">
      <c r="A245" s="85" t="s">
        <v>530</v>
      </c>
      <c r="B245" s="79"/>
      <c r="C245" s="91" t="s">
        <v>179</v>
      </c>
      <c r="D245" s="79"/>
      <c r="E245" s="79"/>
      <c r="F245" s="91" t="s">
        <v>179</v>
      </c>
      <c r="G245" s="79"/>
      <c r="H245" s="79"/>
      <c r="I245" s="91" t="s">
        <v>179</v>
      </c>
      <c r="J245" s="79"/>
      <c r="K245" s="79"/>
      <c r="L245" s="91" t="s">
        <v>179</v>
      </c>
      <c r="M245" s="79"/>
      <c r="N245" s="79"/>
      <c r="O245" s="91" t="s">
        <v>179</v>
      </c>
      <c r="P245" s="79"/>
      <c r="Q245" s="79"/>
      <c r="R245" s="91" t="s">
        <v>179</v>
      </c>
      <c r="S245" s="79"/>
      <c r="T245" s="79"/>
      <c r="U245" s="91" t="s">
        <v>179</v>
      </c>
      <c r="V245" s="79"/>
      <c r="W245" s="79"/>
      <c r="X245" s="91" t="s">
        <v>179</v>
      </c>
      <c r="Y245" s="79"/>
      <c r="Z245" s="79"/>
      <c r="AA245" s="91" t="s">
        <v>179</v>
      </c>
      <c r="AB245" s="79"/>
      <c r="AC245" s="79"/>
      <c r="AD245" s="91" t="s">
        <v>179</v>
      </c>
      <c r="AE245" s="79"/>
      <c r="AF245" s="79"/>
      <c r="AG245" s="91" t="s">
        <v>179</v>
      </c>
      <c r="AH245" s="79"/>
      <c r="AI245" s="79"/>
      <c r="AJ245" s="91" t="s">
        <v>179</v>
      </c>
      <c r="AK245" s="79"/>
      <c r="AL245" s="79"/>
      <c r="AM245" s="91" t="s">
        <v>179</v>
      </c>
      <c r="AN245" s="79"/>
      <c r="AO245" s="79"/>
      <c r="AP245" s="91" t="s">
        <v>179</v>
      </c>
      <c r="AQ245" s="79"/>
      <c r="AR245" s="79"/>
      <c r="AS245" s="79"/>
      <c r="AT245" s="91" t="s">
        <v>179</v>
      </c>
      <c r="AU245" s="79"/>
      <c r="AV245" s="79"/>
    </row>
    <row r="246" spans="1:48" ht="12.75" customHeight="1">
      <c r="A246" s="85" t="s">
        <v>533</v>
      </c>
      <c r="B246" s="79"/>
      <c r="C246" s="91" t="s">
        <v>179</v>
      </c>
      <c r="D246" s="79"/>
      <c r="E246" s="79"/>
      <c r="F246" s="91" t="s">
        <v>179</v>
      </c>
      <c r="G246" s="79"/>
      <c r="H246" s="79"/>
      <c r="I246" s="91" t="s">
        <v>179</v>
      </c>
      <c r="J246" s="79"/>
      <c r="K246" s="79"/>
      <c r="L246" s="91" t="s">
        <v>179</v>
      </c>
      <c r="M246" s="79"/>
      <c r="N246" s="79"/>
      <c r="O246" s="91" t="s">
        <v>179</v>
      </c>
      <c r="P246" s="79"/>
      <c r="Q246" s="79"/>
      <c r="R246" s="91" t="s">
        <v>179</v>
      </c>
      <c r="S246" s="79"/>
      <c r="T246" s="79"/>
      <c r="U246" s="91" t="s">
        <v>179</v>
      </c>
      <c r="V246" s="79"/>
      <c r="W246" s="79"/>
      <c r="X246" s="91" t="s">
        <v>179</v>
      </c>
      <c r="Y246" s="79"/>
      <c r="Z246" s="79"/>
      <c r="AA246" s="91" t="s">
        <v>179</v>
      </c>
      <c r="AB246" s="79"/>
      <c r="AC246" s="79"/>
      <c r="AD246" s="91" t="s">
        <v>179</v>
      </c>
      <c r="AE246" s="79"/>
      <c r="AF246" s="79"/>
      <c r="AG246" s="91" t="s">
        <v>179</v>
      </c>
      <c r="AH246" s="79"/>
      <c r="AI246" s="79"/>
      <c r="AJ246" s="91" t="s">
        <v>179</v>
      </c>
      <c r="AK246" s="79"/>
      <c r="AL246" s="79"/>
      <c r="AM246" s="91" t="s">
        <v>179</v>
      </c>
      <c r="AN246" s="79"/>
      <c r="AO246" s="79"/>
      <c r="AP246" s="91" t="s">
        <v>179</v>
      </c>
      <c r="AQ246" s="79"/>
      <c r="AR246" s="79"/>
      <c r="AS246" s="79"/>
      <c r="AT246" s="91" t="s">
        <v>179</v>
      </c>
      <c r="AU246" s="79"/>
      <c r="AV246" s="79"/>
    </row>
    <row r="247" spans="1:48" ht="12.75" customHeight="1">
      <c r="A247" s="85" t="s">
        <v>534</v>
      </c>
      <c r="B247" s="79"/>
      <c r="C247" s="91" t="s">
        <v>179</v>
      </c>
      <c r="D247" s="79"/>
      <c r="E247" s="79"/>
      <c r="F247" s="91" t="s">
        <v>179</v>
      </c>
      <c r="G247" s="79"/>
      <c r="H247" s="79"/>
      <c r="I247" s="91" t="s">
        <v>179</v>
      </c>
      <c r="J247" s="79"/>
      <c r="K247" s="79"/>
      <c r="L247" s="91" t="s">
        <v>179</v>
      </c>
      <c r="M247" s="79"/>
      <c r="N247" s="79"/>
      <c r="O247" s="91" t="s">
        <v>179</v>
      </c>
      <c r="P247" s="79"/>
      <c r="Q247" s="79"/>
      <c r="R247" s="91" t="s">
        <v>179</v>
      </c>
      <c r="S247" s="79"/>
      <c r="T247" s="79"/>
      <c r="U247" s="91" t="s">
        <v>179</v>
      </c>
      <c r="V247" s="79"/>
      <c r="W247" s="79"/>
      <c r="X247" s="91" t="s">
        <v>179</v>
      </c>
      <c r="Y247" s="79"/>
      <c r="Z247" s="79"/>
      <c r="AA247" s="91" t="s">
        <v>179</v>
      </c>
      <c r="AB247" s="79"/>
      <c r="AC247" s="79"/>
      <c r="AD247" s="91" t="s">
        <v>179</v>
      </c>
      <c r="AE247" s="79"/>
      <c r="AF247" s="79"/>
      <c r="AG247" s="91" t="s">
        <v>179</v>
      </c>
      <c r="AH247" s="79"/>
      <c r="AI247" s="79"/>
      <c r="AJ247" s="91" t="s">
        <v>179</v>
      </c>
      <c r="AK247" s="79"/>
      <c r="AL247" s="79"/>
      <c r="AM247" s="91" t="s">
        <v>179</v>
      </c>
      <c r="AN247" s="79"/>
      <c r="AO247" s="79"/>
      <c r="AP247" s="91" t="s">
        <v>179</v>
      </c>
      <c r="AQ247" s="79"/>
      <c r="AR247" s="79"/>
      <c r="AS247" s="79"/>
      <c r="AT247" s="91" t="s">
        <v>179</v>
      </c>
      <c r="AU247" s="79"/>
      <c r="AV247" s="79"/>
    </row>
    <row r="248" spans="1:48" ht="12.75" customHeight="1">
      <c r="A248" s="85" t="s">
        <v>535</v>
      </c>
      <c r="B248" s="79"/>
      <c r="C248" s="91" t="s">
        <v>179</v>
      </c>
      <c r="D248" s="79"/>
      <c r="E248" s="79"/>
      <c r="F248" s="91" t="s">
        <v>179</v>
      </c>
      <c r="G248" s="79"/>
      <c r="H248" s="79"/>
      <c r="I248" s="91" t="s">
        <v>179</v>
      </c>
      <c r="J248" s="79"/>
      <c r="K248" s="79"/>
      <c r="L248" s="93">
        <v>18.18</v>
      </c>
      <c r="M248" s="79"/>
      <c r="N248" s="79"/>
      <c r="O248" s="93">
        <v>11.464</v>
      </c>
      <c r="P248" s="79"/>
      <c r="Q248" s="79"/>
      <c r="R248" s="93">
        <v>13.202</v>
      </c>
      <c r="S248" s="79"/>
      <c r="T248" s="79"/>
      <c r="U248" s="93">
        <v>10.972</v>
      </c>
      <c r="V248" s="79"/>
      <c r="W248" s="79"/>
      <c r="X248" s="93">
        <v>7.254</v>
      </c>
      <c r="Y248" s="79"/>
      <c r="Z248" s="79"/>
      <c r="AA248" s="93">
        <v>5.34</v>
      </c>
      <c r="AB248" s="79"/>
      <c r="AC248" s="79"/>
      <c r="AD248" s="93">
        <v>4.13</v>
      </c>
      <c r="AE248" s="79"/>
      <c r="AF248" s="79"/>
      <c r="AG248" s="93">
        <v>1.94</v>
      </c>
      <c r="AH248" s="79"/>
      <c r="AI248" s="79"/>
      <c r="AJ248" s="93">
        <v>2.28</v>
      </c>
      <c r="AK248" s="79"/>
      <c r="AL248" s="79"/>
      <c r="AM248" s="91" t="s">
        <v>179</v>
      </c>
      <c r="AN248" s="79"/>
      <c r="AO248" s="79"/>
      <c r="AP248" s="93">
        <v>2.85</v>
      </c>
      <c r="AQ248" s="79"/>
      <c r="AR248" s="79"/>
      <c r="AS248" s="79"/>
      <c r="AT248" s="93">
        <v>2.46</v>
      </c>
      <c r="AU248" s="79"/>
      <c r="AV248" s="79"/>
    </row>
    <row r="249" spans="1:48" ht="12.7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</row>
    <row r="250" spans="1:48" ht="12.75" customHeight="1">
      <c r="A250" s="85" t="s">
        <v>536</v>
      </c>
      <c r="B250" s="79"/>
      <c r="C250" s="91" t="s">
        <v>179</v>
      </c>
      <c r="D250" s="79"/>
      <c r="E250" s="79"/>
      <c r="F250" s="91" t="s">
        <v>179</v>
      </c>
      <c r="G250" s="79"/>
      <c r="H250" s="79"/>
      <c r="I250" s="91" t="s">
        <v>179</v>
      </c>
      <c r="J250" s="79"/>
      <c r="K250" s="79"/>
      <c r="L250" s="91" t="s">
        <v>179</v>
      </c>
      <c r="M250" s="79"/>
      <c r="N250" s="79"/>
      <c r="O250" s="91" t="s">
        <v>179</v>
      </c>
      <c r="P250" s="79"/>
      <c r="Q250" s="79"/>
      <c r="R250" s="91" t="s">
        <v>179</v>
      </c>
      <c r="S250" s="79"/>
      <c r="T250" s="79"/>
      <c r="U250" s="91" t="s">
        <v>179</v>
      </c>
      <c r="V250" s="79"/>
      <c r="W250" s="79"/>
      <c r="X250" s="91" t="s">
        <v>179</v>
      </c>
      <c r="Y250" s="79"/>
      <c r="Z250" s="79"/>
      <c r="AA250" s="91" t="s">
        <v>179</v>
      </c>
      <c r="AB250" s="79"/>
      <c r="AC250" s="79"/>
      <c r="AD250" s="91" t="s">
        <v>179</v>
      </c>
      <c r="AE250" s="79"/>
      <c r="AF250" s="79"/>
      <c r="AG250" s="91" t="s">
        <v>179</v>
      </c>
      <c r="AH250" s="79"/>
      <c r="AI250" s="79"/>
      <c r="AJ250" s="91" t="s">
        <v>179</v>
      </c>
      <c r="AK250" s="79"/>
      <c r="AL250" s="79"/>
      <c r="AM250" s="91" t="s">
        <v>179</v>
      </c>
      <c r="AN250" s="79"/>
      <c r="AO250" s="79"/>
      <c r="AP250" s="91" t="s">
        <v>179</v>
      </c>
      <c r="AQ250" s="79"/>
      <c r="AR250" s="79"/>
      <c r="AS250" s="79"/>
      <c r="AT250" s="91" t="s">
        <v>179</v>
      </c>
      <c r="AU250" s="79"/>
      <c r="AV250" s="79"/>
    </row>
    <row r="251" spans="1:48" ht="12.7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</row>
    <row r="252" spans="1:48" ht="12.75" customHeight="1">
      <c r="A252" s="85" t="s">
        <v>537</v>
      </c>
      <c r="B252" s="79"/>
      <c r="C252" s="91" t="s">
        <v>179</v>
      </c>
      <c r="D252" s="79"/>
      <c r="E252" s="79"/>
      <c r="F252" s="91" t="s">
        <v>179</v>
      </c>
      <c r="G252" s="79"/>
      <c r="H252" s="79"/>
      <c r="I252" s="91" t="s">
        <v>179</v>
      </c>
      <c r="J252" s="79"/>
      <c r="K252" s="79"/>
      <c r="L252" s="91" t="s">
        <v>179</v>
      </c>
      <c r="M252" s="79"/>
      <c r="N252" s="79"/>
      <c r="O252" s="91" t="s">
        <v>179</v>
      </c>
      <c r="P252" s="79"/>
      <c r="Q252" s="79"/>
      <c r="R252" s="91" t="s">
        <v>179</v>
      </c>
      <c r="S252" s="79"/>
      <c r="T252" s="79"/>
      <c r="U252" s="91" t="s">
        <v>179</v>
      </c>
      <c r="V252" s="79"/>
      <c r="W252" s="79"/>
      <c r="X252" s="91" t="s">
        <v>179</v>
      </c>
      <c r="Y252" s="79"/>
      <c r="Z252" s="79"/>
      <c r="AA252" s="91" t="s">
        <v>179</v>
      </c>
      <c r="AB252" s="79"/>
      <c r="AC252" s="79"/>
      <c r="AD252" s="91" t="s">
        <v>179</v>
      </c>
      <c r="AE252" s="79"/>
      <c r="AF252" s="79"/>
      <c r="AG252" s="91" t="s">
        <v>179</v>
      </c>
      <c r="AH252" s="79"/>
      <c r="AI252" s="79"/>
      <c r="AJ252" s="91" t="s">
        <v>179</v>
      </c>
      <c r="AK252" s="79"/>
      <c r="AL252" s="79"/>
      <c r="AM252" s="91" t="s">
        <v>179</v>
      </c>
      <c r="AN252" s="79"/>
      <c r="AO252" s="79"/>
      <c r="AP252" s="91" t="s">
        <v>179</v>
      </c>
      <c r="AQ252" s="79"/>
      <c r="AR252" s="79"/>
      <c r="AS252" s="79"/>
      <c r="AT252" s="91" t="s">
        <v>179</v>
      </c>
      <c r="AU252" s="79"/>
      <c r="AV252" s="79"/>
    </row>
    <row r="253" spans="1:48" ht="12.7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</row>
    <row r="254" spans="1:48" ht="24.75" customHeight="1">
      <c r="A254" s="85" t="s">
        <v>538</v>
      </c>
      <c r="B254" s="79"/>
      <c r="C254" s="91" t="s">
        <v>179</v>
      </c>
      <c r="D254" s="79"/>
      <c r="E254" s="79"/>
      <c r="F254" s="91" t="s">
        <v>179</v>
      </c>
      <c r="G254" s="79"/>
      <c r="H254" s="79"/>
      <c r="I254" s="91" t="s">
        <v>179</v>
      </c>
      <c r="J254" s="79"/>
      <c r="K254" s="79"/>
      <c r="L254" s="91" t="s">
        <v>179</v>
      </c>
      <c r="M254" s="79"/>
      <c r="N254" s="79"/>
      <c r="O254" s="91" t="s">
        <v>179</v>
      </c>
      <c r="P254" s="79"/>
      <c r="Q254" s="79"/>
      <c r="R254" s="91" t="s">
        <v>179</v>
      </c>
      <c r="S254" s="79"/>
      <c r="T254" s="79"/>
      <c r="U254" s="91" t="s">
        <v>179</v>
      </c>
      <c r="V254" s="79"/>
      <c r="W254" s="79"/>
      <c r="X254" s="91" t="s">
        <v>179</v>
      </c>
      <c r="Y254" s="79"/>
      <c r="Z254" s="79"/>
      <c r="AA254" s="91" t="s">
        <v>179</v>
      </c>
      <c r="AB254" s="79"/>
      <c r="AC254" s="79"/>
      <c r="AD254" s="91" t="s">
        <v>179</v>
      </c>
      <c r="AE254" s="79"/>
      <c r="AF254" s="79"/>
      <c r="AG254" s="91" t="s">
        <v>179</v>
      </c>
      <c r="AH254" s="79"/>
      <c r="AI254" s="79"/>
      <c r="AJ254" s="91" t="s">
        <v>179</v>
      </c>
      <c r="AK254" s="79"/>
      <c r="AL254" s="79"/>
      <c r="AM254" s="91" t="s">
        <v>179</v>
      </c>
      <c r="AN254" s="79"/>
      <c r="AO254" s="79"/>
      <c r="AP254" s="91" t="s">
        <v>179</v>
      </c>
      <c r="AQ254" s="79"/>
      <c r="AR254" s="79"/>
      <c r="AS254" s="79"/>
      <c r="AT254" s="91" t="s">
        <v>179</v>
      </c>
      <c r="AU254" s="79"/>
      <c r="AV254" s="79"/>
    </row>
    <row r="255" spans="1:48" ht="12.75" customHeight="1">
      <c r="A255" s="85" t="s">
        <v>539</v>
      </c>
      <c r="B255" s="79"/>
      <c r="C255" s="91" t="s">
        <v>179</v>
      </c>
      <c r="D255" s="79"/>
      <c r="E255" s="79"/>
      <c r="F255" s="91" t="s">
        <v>179</v>
      </c>
      <c r="G255" s="79"/>
      <c r="H255" s="79"/>
      <c r="I255" s="91" t="s">
        <v>179</v>
      </c>
      <c r="J255" s="79"/>
      <c r="K255" s="79"/>
      <c r="L255" s="91" t="s">
        <v>179</v>
      </c>
      <c r="M255" s="79"/>
      <c r="N255" s="79"/>
      <c r="O255" s="91" t="s">
        <v>179</v>
      </c>
      <c r="P255" s="79"/>
      <c r="Q255" s="79"/>
      <c r="R255" s="91" t="s">
        <v>179</v>
      </c>
      <c r="S255" s="79"/>
      <c r="T255" s="79"/>
      <c r="U255" s="91" t="s">
        <v>179</v>
      </c>
      <c r="V255" s="79"/>
      <c r="W255" s="79"/>
      <c r="X255" s="91" t="s">
        <v>179</v>
      </c>
      <c r="Y255" s="79"/>
      <c r="Z255" s="79"/>
      <c r="AA255" s="91" t="s">
        <v>179</v>
      </c>
      <c r="AB255" s="79"/>
      <c r="AC255" s="79"/>
      <c r="AD255" s="91" t="s">
        <v>179</v>
      </c>
      <c r="AE255" s="79"/>
      <c r="AF255" s="79"/>
      <c r="AG255" s="91" t="s">
        <v>179</v>
      </c>
      <c r="AH255" s="79"/>
      <c r="AI255" s="79"/>
      <c r="AJ255" s="91" t="s">
        <v>179</v>
      </c>
      <c r="AK255" s="79"/>
      <c r="AL255" s="79"/>
      <c r="AM255" s="91" t="s">
        <v>179</v>
      </c>
      <c r="AN255" s="79"/>
      <c r="AO255" s="79"/>
      <c r="AP255" s="91" t="s">
        <v>179</v>
      </c>
      <c r="AQ255" s="79"/>
      <c r="AR255" s="79"/>
      <c r="AS255" s="79"/>
      <c r="AT255" s="91" t="s">
        <v>179</v>
      </c>
      <c r="AU255" s="79"/>
      <c r="AV255" s="79"/>
    </row>
    <row r="256" spans="1:48" ht="12.75" customHeight="1">
      <c r="A256" s="85" t="s">
        <v>540</v>
      </c>
      <c r="B256" s="79"/>
      <c r="C256" s="91" t="s">
        <v>179</v>
      </c>
      <c r="D256" s="79"/>
      <c r="E256" s="79"/>
      <c r="F256" s="91" t="s">
        <v>179</v>
      </c>
      <c r="G256" s="79"/>
      <c r="H256" s="79"/>
      <c r="I256" s="91" t="s">
        <v>179</v>
      </c>
      <c r="J256" s="79"/>
      <c r="K256" s="79"/>
      <c r="L256" s="91" t="s">
        <v>179</v>
      </c>
      <c r="M256" s="79"/>
      <c r="N256" s="79"/>
      <c r="O256" s="91" t="s">
        <v>179</v>
      </c>
      <c r="P256" s="79"/>
      <c r="Q256" s="79"/>
      <c r="R256" s="91" t="s">
        <v>179</v>
      </c>
      <c r="S256" s="79"/>
      <c r="T256" s="79"/>
      <c r="U256" s="91" t="s">
        <v>179</v>
      </c>
      <c r="V256" s="79"/>
      <c r="W256" s="79"/>
      <c r="X256" s="91" t="s">
        <v>179</v>
      </c>
      <c r="Y256" s="79"/>
      <c r="Z256" s="79"/>
      <c r="AA256" s="91" t="s">
        <v>179</v>
      </c>
      <c r="AB256" s="79"/>
      <c r="AC256" s="79"/>
      <c r="AD256" s="91" t="s">
        <v>179</v>
      </c>
      <c r="AE256" s="79"/>
      <c r="AF256" s="79"/>
      <c r="AG256" s="91" t="s">
        <v>179</v>
      </c>
      <c r="AH256" s="79"/>
      <c r="AI256" s="79"/>
      <c r="AJ256" s="91" t="s">
        <v>179</v>
      </c>
      <c r="AK256" s="79"/>
      <c r="AL256" s="79"/>
      <c r="AM256" s="91" t="s">
        <v>179</v>
      </c>
      <c r="AN256" s="79"/>
      <c r="AO256" s="79"/>
      <c r="AP256" s="91" t="s">
        <v>179</v>
      </c>
      <c r="AQ256" s="79"/>
      <c r="AR256" s="79"/>
      <c r="AS256" s="79"/>
      <c r="AT256" s="91" t="s">
        <v>179</v>
      </c>
      <c r="AU256" s="79"/>
      <c r="AV256" s="79"/>
    </row>
    <row r="257" spans="1:48" ht="12.75" customHeight="1">
      <c r="A257" s="85" t="s">
        <v>541</v>
      </c>
      <c r="B257" s="79"/>
      <c r="C257" s="91" t="s">
        <v>179</v>
      </c>
      <c r="D257" s="79"/>
      <c r="E257" s="79"/>
      <c r="F257" s="91" t="s">
        <v>179</v>
      </c>
      <c r="G257" s="79"/>
      <c r="H257" s="79"/>
      <c r="I257" s="91" t="s">
        <v>179</v>
      </c>
      <c r="J257" s="79"/>
      <c r="K257" s="79"/>
      <c r="L257" s="91" t="s">
        <v>179</v>
      </c>
      <c r="M257" s="79"/>
      <c r="N257" s="79"/>
      <c r="O257" s="91" t="s">
        <v>179</v>
      </c>
      <c r="P257" s="79"/>
      <c r="Q257" s="79"/>
      <c r="R257" s="91" t="s">
        <v>179</v>
      </c>
      <c r="S257" s="79"/>
      <c r="T257" s="79"/>
      <c r="U257" s="91" t="s">
        <v>179</v>
      </c>
      <c r="V257" s="79"/>
      <c r="W257" s="79"/>
      <c r="X257" s="91" t="s">
        <v>179</v>
      </c>
      <c r="Y257" s="79"/>
      <c r="Z257" s="79"/>
      <c r="AA257" s="91" t="s">
        <v>179</v>
      </c>
      <c r="AB257" s="79"/>
      <c r="AC257" s="79"/>
      <c r="AD257" s="91" t="s">
        <v>179</v>
      </c>
      <c r="AE257" s="79"/>
      <c r="AF257" s="79"/>
      <c r="AG257" s="91" t="s">
        <v>179</v>
      </c>
      <c r="AH257" s="79"/>
      <c r="AI257" s="79"/>
      <c r="AJ257" s="91" t="s">
        <v>179</v>
      </c>
      <c r="AK257" s="79"/>
      <c r="AL257" s="79"/>
      <c r="AM257" s="91" t="s">
        <v>179</v>
      </c>
      <c r="AN257" s="79"/>
      <c r="AO257" s="79"/>
      <c r="AP257" s="91" t="s">
        <v>179</v>
      </c>
      <c r="AQ257" s="79"/>
      <c r="AR257" s="79"/>
      <c r="AS257" s="79"/>
      <c r="AT257" s="91" t="s">
        <v>179</v>
      </c>
      <c r="AU257" s="79"/>
      <c r="AV257" s="79"/>
    </row>
    <row r="258" spans="1:48" ht="12.75" customHeight="1">
      <c r="A258" s="85" t="s">
        <v>542</v>
      </c>
      <c r="B258" s="79"/>
      <c r="C258" s="91" t="s">
        <v>179</v>
      </c>
      <c r="D258" s="79"/>
      <c r="E258" s="79"/>
      <c r="F258" s="91" t="s">
        <v>179</v>
      </c>
      <c r="G258" s="79"/>
      <c r="H258" s="79"/>
      <c r="I258" s="91" t="s">
        <v>179</v>
      </c>
      <c r="J258" s="79"/>
      <c r="K258" s="79"/>
      <c r="L258" s="91" t="s">
        <v>179</v>
      </c>
      <c r="M258" s="79"/>
      <c r="N258" s="79"/>
      <c r="O258" s="91" t="s">
        <v>179</v>
      </c>
      <c r="P258" s="79"/>
      <c r="Q258" s="79"/>
      <c r="R258" s="91" t="s">
        <v>179</v>
      </c>
      <c r="S258" s="79"/>
      <c r="T258" s="79"/>
      <c r="U258" s="91" t="s">
        <v>179</v>
      </c>
      <c r="V258" s="79"/>
      <c r="W258" s="79"/>
      <c r="X258" s="91" t="s">
        <v>179</v>
      </c>
      <c r="Y258" s="79"/>
      <c r="Z258" s="79"/>
      <c r="AA258" s="91" t="s">
        <v>179</v>
      </c>
      <c r="AB258" s="79"/>
      <c r="AC258" s="79"/>
      <c r="AD258" s="91" t="s">
        <v>179</v>
      </c>
      <c r="AE258" s="79"/>
      <c r="AF258" s="79"/>
      <c r="AG258" s="91" t="s">
        <v>179</v>
      </c>
      <c r="AH258" s="79"/>
      <c r="AI258" s="79"/>
      <c r="AJ258" s="91" t="s">
        <v>179</v>
      </c>
      <c r="AK258" s="79"/>
      <c r="AL258" s="79"/>
      <c r="AM258" s="91" t="s">
        <v>179</v>
      </c>
      <c r="AN258" s="79"/>
      <c r="AO258" s="79"/>
      <c r="AP258" s="91" t="s">
        <v>179</v>
      </c>
      <c r="AQ258" s="79"/>
      <c r="AR258" s="79"/>
      <c r="AS258" s="79"/>
      <c r="AT258" s="91" t="s">
        <v>179</v>
      </c>
      <c r="AU258" s="79"/>
      <c r="AV258" s="79"/>
    </row>
    <row r="259" spans="1:48" ht="12.7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</row>
    <row r="260" spans="1:48" ht="12.75" customHeight="1">
      <c r="A260" s="85" t="s">
        <v>543</v>
      </c>
      <c r="B260" s="79"/>
      <c r="C260" s="91" t="s">
        <v>179</v>
      </c>
      <c r="D260" s="79"/>
      <c r="E260" s="79"/>
      <c r="F260" s="91" t="s">
        <v>179</v>
      </c>
      <c r="G260" s="79"/>
      <c r="H260" s="79"/>
      <c r="I260" s="91" t="s">
        <v>179</v>
      </c>
      <c r="J260" s="79"/>
      <c r="K260" s="79"/>
      <c r="L260" s="91" t="s">
        <v>179</v>
      </c>
      <c r="M260" s="79"/>
      <c r="N260" s="79"/>
      <c r="O260" s="91" t="s">
        <v>179</v>
      </c>
      <c r="P260" s="79"/>
      <c r="Q260" s="79"/>
      <c r="R260" s="91" t="s">
        <v>179</v>
      </c>
      <c r="S260" s="79"/>
      <c r="T260" s="79"/>
      <c r="U260" s="91" t="s">
        <v>179</v>
      </c>
      <c r="V260" s="79"/>
      <c r="W260" s="79"/>
      <c r="X260" s="91" t="s">
        <v>179</v>
      </c>
      <c r="Y260" s="79"/>
      <c r="Z260" s="79"/>
      <c r="AA260" s="91" t="s">
        <v>179</v>
      </c>
      <c r="AB260" s="79"/>
      <c r="AC260" s="79"/>
      <c r="AD260" s="91" t="s">
        <v>179</v>
      </c>
      <c r="AE260" s="79"/>
      <c r="AF260" s="79"/>
      <c r="AG260" s="91" t="s">
        <v>179</v>
      </c>
      <c r="AH260" s="79"/>
      <c r="AI260" s="79"/>
      <c r="AJ260" s="91" t="s">
        <v>179</v>
      </c>
      <c r="AK260" s="79"/>
      <c r="AL260" s="79"/>
      <c r="AM260" s="91" t="s">
        <v>179</v>
      </c>
      <c r="AN260" s="79"/>
      <c r="AO260" s="79"/>
      <c r="AP260" s="91" t="s">
        <v>179</v>
      </c>
      <c r="AQ260" s="79"/>
      <c r="AR260" s="79"/>
      <c r="AS260" s="79"/>
      <c r="AT260" s="91" t="s">
        <v>179</v>
      </c>
      <c r="AU260" s="79"/>
      <c r="AV260" s="79"/>
    </row>
    <row r="261" spans="1:48" ht="12.7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</row>
    <row r="262" spans="1:48" ht="12.75" customHeight="1">
      <c r="A262" s="85" t="s">
        <v>544</v>
      </c>
      <c r="B262" s="79"/>
      <c r="C262" s="91" t="s">
        <v>179</v>
      </c>
      <c r="D262" s="79"/>
      <c r="E262" s="79"/>
      <c r="F262" s="91" t="s">
        <v>179</v>
      </c>
      <c r="G262" s="79"/>
      <c r="H262" s="79"/>
      <c r="I262" s="91" t="s">
        <v>179</v>
      </c>
      <c r="J262" s="79"/>
      <c r="K262" s="79"/>
      <c r="L262" s="91" t="s">
        <v>179</v>
      </c>
      <c r="M262" s="79"/>
      <c r="N262" s="79"/>
      <c r="O262" s="91" t="s">
        <v>179</v>
      </c>
      <c r="P262" s="79"/>
      <c r="Q262" s="79"/>
      <c r="R262" s="91" t="s">
        <v>179</v>
      </c>
      <c r="S262" s="79"/>
      <c r="T262" s="79"/>
      <c r="U262" s="91" t="s">
        <v>179</v>
      </c>
      <c r="V262" s="79"/>
      <c r="W262" s="79"/>
      <c r="X262" s="91" t="s">
        <v>179</v>
      </c>
      <c r="Y262" s="79"/>
      <c r="Z262" s="79"/>
      <c r="AA262" s="91" t="s">
        <v>179</v>
      </c>
      <c r="AB262" s="79"/>
      <c r="AC262" s="79"/>
      <c r="AD262" s="91" t="s">
        <v>179</v>
      </c>
      <c r="AE262" s="79"/>
      <c r="AF262" s="79"/>
      <c r="AG262" s="91" t="s">
        <v>179</v>
      </c>
      <c r="AH262" s="79"/>
      <c r="AI262" s="79"/>
      <c r="AJ262" s="91" t="s">
        <v>179</v>
      </c>
      <c r="AK262" s="79"/>
      <c r="AL262" s="79"/>
      <c r="AM262" s="91" t="s">
        <v>179</v>
      </c>
      <c r="AN262" s="79"/>
      <c r="AO262" s="79"/>
      <c r="AP262" s="91" t="s">
        <v>179</v>
      </c>
      <c r="AQ262" s="79"/>
      <c r="AR262" s="79"/>
      <c r="AS262" s="79"/>
      <c r="AT262" s="91" t="s">
        <v>179</v>
      </c>
      <c r="AU262" s="79"/>
      <c r="AV262" s="79"/>
    </row>
    <row r="263" spans="1:48" ht="12.7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</row>
    <row r="264" spans="1:48" ht="12.75" customHeight="1">
      <c r="A264" s="85" t="s">
        <v>545</v>
      </c>
      <c r="B264" s="79"/>
      <c r="C264" s="91" t="s">
        <v>179</v>
      </c>
      <c r="D264" s="79"/>
      <c r="E264" s="79"/>
      <c r="F264" s="91" t="s">
        <v>179</v>
      </c>
      <c r="G264" s="79"/>
      <c r="H264" s="79"/>
      <c r="I264" s="91" t="s">
        <v>179</v>
      </c>
      <c r="J264" s="79"/>
      <c r="K264" s="79"/>
      <c r="L264" s="91" t="s">
        <v>179</v>
      </c>
      <c r="M264" s="79"/>
      <c r="N264" s="79"/>
      <c r="O264" s="91" t="s">
        <v>179</v>
      </c>
      <c r="P264" s="79"/>
      <c r="Q264" s="79"/>
      <c r="R264" s="91" t="s">
        <v>179</v>
      </c>
      <c r="S264" s="79"/>
      <c r="T264" s="79"/>
      <c r="U264" s="91" t="s">
        <v>179</v>
      </c>
      <c r="V264" s="79"/>
      <c r="W264" s="79"/>
      <c r="X264" s="91" t="s">
        <v>179</v>
      </c>
      <c r="Y264" s="79"/>
      <c r="Z264" s="79"/>
      <c r="AA264" s="91" t="s">
        <v>179</v>
      </c>
      <c r="AB264" s="79"/>
      <c r="AC264" s="79"/>
      <c r="AD264" s="91" t="s">
        <v>179</v>
      </c>
      <c r="AE264" s="79"/>
      <c r="AF264" s="79"/>
      <c r="AG264" s="91" t="s">
        <v>179</v>
      </c>
      <c r="AH264" s="79"/>
      <c r="AI264" s="79"/>
      <c r="AJ264" s="91" t="s">
        <v>179</v>
      </c>
      <c r="AK264" s="79"/>
      <c r="AL264" s="79"/>
      <c r="AM264" s="91" t="s">
        <v>179</v>
      </c>
      <c r="AN264" s="79"/>
      <c r="AO264" s="79"/>
      <c r="AP264" s="91" t="s">
        <v>179</v>
      </c>
      <c r="AQ264" s="79"/>
      <c r="AR264" s="79"/>
      <c r="AS264" s="79"/>
      <c r="AT264" s="91" t="s">
        <v>179</v>
      </c>
      <c r="AU264" s="79"/>
      <c r="AV264" s="79"/>
    </row>
  </sheetData>
  <sheetProtection/>
  <mergeCells count="4152">
    <mergeCell ref="C1:AV1"/>
    <mergeCell ref="AS2:AV4"/>
    <mergeCell ref="A3:AR3"/>
    <mergeCell ref="AQ5:AS5"/>
    <mergeCell ref="AT5:AT6"/>
    <mergeCell ref="AU5:AV5"/>
    <mergeCell ref="AQ6:AS6"/>
    <mergeCell ref="AU6:AV6"/>
    <mergeCell ref="M6:N6"/>
    <mergeCell ref="P6:Q6"/>
    <mergeCell ref="AG264:AI264"/>
    <mergeCell ref="AJ264:AL264"/>
    <mergeCell ref="AM264:AO264"/>
    <mergeCell ref="AP264:AS264"/>
    <mergeCell ref="AT264:AV264"/>
    <mergeCell ref="O264:Q264"/>
    <mergeCell ref="R264:T264"/>
    <mergeCell ref="U264:W264"/>
    <mergeCell ref="X264:Z264"/>
    <mergeCell ref="AA264:AC264"/>
    <mergeCell ref="A264:B264"/>
    <mergeCell ref="AD264:AF264"/>
    <mergeCell ref="C264:E264"/>
    <mergeCell ref="F264:H264"/>
    <mergeCell ref="I264:K264"/>
    <mergeCell ref="L264:N264"/>
    <mergeCell ref="R263:T263"/>
    <mergeCell ref="AM263:AO263"/>
    <mergeCell ref="AP263:AS263"/>
    <mergeCell ref="AT263:AV263"/>
    <mergeCell ref="U263:W263"/>
    <mergeCell ref="X263:Z263"/>
    <mergeCell ref="AA263:AC263"/>
    <mergeCell ref="AD263:AF263"/>
    <mergeCell ref="AG263:AI263"/>
    <mergeCell ref="AJ263:AL263"/>
    <mergeCell ref="A263:B263"/>
    <mergeCell ref="C263:E263"/>
    <mergeCell ref="F263:H263"/>
    <mergeCell ref="I263:K263"/>
    <mergeCell ref="L263:N263"/>
    <mergeCell ref="O263:Q263"/>
    <mergeCell ref="AM262:AO262"/>
    <mergeCell ref="AP262:AS262"/>
    <mergeCell ref="C262:E262"/>
    <mergeCell ref="F262:H262"/>
    <mergeCell ref="I262:K262"/>
    <mergeCell ref="L262:N262"/>
    <mergeCell ref="A262:B262"/>
    <mergeCell ref="AT262:AV262"/>
    <mergeCell ref="O262:Q262"/>
    <mergeCell ref="R262:T262"/>
    <mergeCell ref="U262:W262"/>
    <mergeCell ref="X262:Z262"/>
    <mergeCell ref="AA262:AC262"/>
    <mergeCell ref="AD262:AF262"/>
    <mergeCell ref="AG262:AI262"/>
    <mergeCell ref="AJ262:AL262"/>
    <mergeCell ref="R261:T261"/>
    <mergeCell ref="AM261:AO261"/>
    <mergeCell ref="AP261:AS261"/>
    <mergeCell ref="AT261:AV261"/>
    <mergeCell ref="U261:W261"/>
    <mergeCell ref="X261:Z261"/>
    <mergeCell ref="AA261:AC261"/>
    <mergeCell ref="AD261:AF261"/>
    <mergeCell ref="AG261:AI261"/>
    <mergeCell ref="AJ261:AL261"/>
    <mergeCell ref="A261:B261"/>
    <mergeCell ref="C261:E261"/>
    <mergeCell ref="F261:H261"/>
    <mergeCell ref="I261:K261"/>
    <mergeCell ref="L261:N261"/>
    <mergeCell ref="O261:Q261"/>
    <mergeCell ref="AM260:AO260"/>
    <mergeCell ref="AP260:AS260"/>
    <mergeCell ref="C260:E260"/>
    <mergeCell ref="F260:H260"/>
    <mergeCell ref="I260:K260"/>
    <mergeCell ref="L260:N260"/>
    <mergeCell ref="A260:B260"/>
    <mergeCell ref="AT260:AV260"/>
    <mergeCell ref="O260:Q260"/>
    <mergeCell ref="R260:T260"/>
    <mergeCell ref="U260:W260"/>
    <mergeCell ref="X260:Z260"/>
    <mergeCell ref="AA260:AC260"/>
    <mergeCell ref="AD260:AF260"/>
    <mergeCell ref="AG260:AI260"/>
    <mergeCell ref="AJ260:AL260"/>
    <mergeCell ref="R259:T259"/>
    <mergeCell ref="AM259:AO259"/>
    <mergeCell ref="AP259:AS259"/>
    <mergeCell ref="AT259:AV259"/>
    <mergeCell ref="U259:W259"/>
    <mergeCell ref="X259:Z259"/>
    <mergeCell ref="AA259:AC259"/>
    <mergeCell ref="AD259:AF259"/>
    <mergeCell ref="AG259:AI259"/>
    <mergeCell ref="AJ259:AL259"/>
    <mergeCell ref="A259:B259"/>
    <mergeCell ref="C259:E259"/>
    <mergeCell ref="F259:H259"/>
    <mergeCell ref="I259:K259"/>
    <mergeCell ref="L259:N259"/>
    <mergeCell ref="O259:Q259"/>
    <mergeCell ref="AM258:AO258"/>
    <mergeCell ref="AP258:AS258"/>
    <mergeCell ref="C258:E258"/>
    <mergeCell ref="F258:H258"/>
    <mergeCell ref="I258:K258"/>
    <mergeCell ref="L258:N258"/>
    <mergeCell ref="A258:B258"/>
    <mergeCell ref="AT258:AV258"/>
    <mergeCell ref="O258:Q258"/>
    <mergeCell ref="R258:T258"/>
    <mergeCell ref="U258:W258"/>
    <mergeCell ref="X258:Z258"/>
    <mergeCell ref="AA258:AC258"/>
    <mergeCell ref="AD258:AF258"/>
    <mergeCell ref="AG258:AI258"/>
    <mergeCell ref="AJ258:AL258"/>
    <mergeCell ref="R257:T257"/>
    <mergeCell ref="AM257:AO257"/>
    <mergeCell ref="AP257:AS257"/>
    <mergeCell ref="AT257:AV257"/>
    <mergeCell ref="U257:W257"/>
    <mergeCell ref="X257:Z257"/>
    <mergeCell ref="AA257:AC257"/>
    <mergeCell ref="AD257:AF257"/>
    <mergeCell ref="AG257:AI257"/>
    <mergeCell ref="AJ257:AL257"/>
    <mergeCell ref="A257:B257"/>
    <mergeCell ref="C257:E257"/>
    <mergeCell ref="F257:H257"/>
    <mergeCell ref="I257:K257"/>
    <mergeCell ref="L257:N257"/>
    <mergeCell ref="O257:Q257"/>
    <mergeCell ref="AM256:AO256"/>
    <mergeCell ref="AP256:AS256"/>
    <mergeCell ref="C256:E256"/>
    <mergeCell ref="F256:H256"/>
    <mergeCell ref="I256:K256"/>
    <mergeCell ref="L256:N256"/>
    <mergeCell ref="A256:B256"/>
    <mergeCell ref="AT256:AV256"/>
    <mergeCell ref="O256:Q256"/>
    <mergeCell ref="R256:T256"/>
    <mergeCell ref="U256:W256"/>
    <mergeCell ref="X256:Z256"/>
    <mergeCell ref="AA256:AC256"/>
    <mergeCell ref="AD256:AF256"/>
    <mergeCell ref="AG256:AI256"/>
    <mergeCell ref="AJ256:AL256"/>
    <mergeCell ref="R255:T255"/>
    <mergeCell ref="AM255:AO255"/>
    <mergeCell ref="AP255:AS255"/>
    <mergeCell ref="AT255:AV255"/>
    <mergeCell ref="U255:W255"/>
    <mergeCell ref="X255:Z255"/>
    <mergeCell ref="AA255:AC255"/>
    <mergeCell ref="AD255:AF255"/>
    <mergeCell ref="AG255:AI255"/>
    <mergeCell ref="AJ255:AL255"/>
    <mergeCell ref="A255:B255"/>
    <mergeCell ref="C255:E255"/>
    <mergeCell ref="F255:H255"/>
    <mergeCell ref="I255:K255"/>
    <mergeCell ref="L255:N255"/>
    <mergeCell ref="O255:Q255"/>
    <mergeCell ref="AM254:AO254"/>
    <mergeCell ref="AP254:AS254"/>
    <mergeCell ref="C254:E254"/>
    <mergeCell ref="F254:H254"/>
    <mergeCell ref="I254:K254"/>
    <mergeCell ref="L254:N254"/>
    <mergeCell ref="A254:B254"/>
    <mergeCell ref="AT254:AV254"/>
    <mergeCell ref="O254:Q254"/>
    <mergeCell ref="R254:T254"/>
    <mergeCell ref="U254:W254"/>
    <mergeCell ref="X254:Z254"/>
    <mergeCell ref="AA254:AC254"/>
    <mergeCell ref="AD254:AF254"/>
    <mergeCell ref="AG254:AI254"/>
    <mergeCell ref="AJ254:AL254"/>
    <mergeCell ref="R253:T253"/>
    <mergeCell ref="AM253:AO253"/>
    <mergeCell ref="AP253:AS253"/>
    <mergeCell ref="AT253:AV253"/>
    <mergeCell ref="U253:W253"/>
    <mergeCell ref="X253:Z253"/>
    <mergeCell ref="AA253:AC253"/>
    <mergeCell ref="AD253:AF253"/>
    <mergeCell ref="AG253:AI253"/>
    <mergeCell ref="AJ253:AL253"/>
    <mergeCell ref="A253:B253"/>
    <mergeCell ref="C253:E253"/>
    <mergeCell ref="F253:H253"/>
    <mergeCell ref="I253:K253"/>
    <mergeCell ref="L253:N253"/>
    <mergeCell ref="O253:Q253"/>
    <mergeCell ref="AM252:AO252"/>
    <mergeCell ref="AP252:AS252"/>
    <mergeCell ref="C252:E252"/>
    <mergeCell ref="F252:H252"/>
    <mergeCell ref="I252:K252"/>
    <mergeCell ref="L252:N252"/>
    <mergeCell ref="A252:B252"/>
    <mergeCell ref="AT252:AV252"/>
    <mergeCell ref="O252:Q252"/>
    <mergeCell ref="R252:T252"/>
    <mergeCell ref="U252:W252"/>
    <mergeCell ref="X252:Z252"/>
    <mergeCell ref="AA252:AC252"/>
    <mergeCell ref="AD252:AF252"/>
    <mergeCell ref="AG252:AI252"/>
    <mergeCell ref="AJ252:AL252"/>
    <mergeCell ref="R251:T251"/>
    <mergeCell ref="AM251:AO251"/>
    <mergeCell ref="AP251:AS251"/>
    <mergeCell ref="AT251:AV251"/>
    <mergeCell ref="U251:W251"/>
    <mergeCell ref="X251:Z251"/>
    <mergeCell ref="AA251:AC251"/>
    <mergeCell ref="AD251:AF251"/>
    <mergeCell ref="AG251:AI251"/>
    <mergeCell ref="AJ251:AL251"/>
    <mergeCell ref="A251:B251"/>
    <mergeCell ref="C251:E251"/>
    <mergeCell ref="F251:H251"/>
    <mergeCell ref="I251:K251"/>
    <mergeCell ref="L251:N251"/>
    <mergeCell ref="O251:Q251"/>
    <mergeCell ref="AM250:AO250"/>
    <mergeCell ref="AP250:AS250"/>
    <mergeCell ref="C250:E250"/>
    <mergeCell ref="F250:H250"/>
    <mergeCell ref="I250:K250"/>
    <mergeCell ref="L250:N250"/>
    <mergeCell ref="A250:B250"/>
    <mergeCell ref="AT250:AV250"/>
    <mergeCell ref="O250:Q250"/>
    <mergeCell ref="R250:T250"/>
    <mergeCell ref="U250:W250"/>
    <mergeCell ref="X250:Z250"/>
    <mergeCell ref="AA250:AC250"/>
    <mergeCell ref="AD250:AF250"/>
    <mergeCell ref="AG250:AI250"/>
    <mergeCell ref="AJ250:AL250"/>
    <mergeCell ref="R249:T249"/>
    <mergeCell ref="AM249:AO249"/>
    <mergeCell ref="AP249:AS249"/>
    <mergeCell ref="AT249:AV249"/>
    <mergeCell ref="U249:W249"/>
    <mergeCell ref="X249:Z249"/>
    <mergeCell ref="AA249:AC249"/>
    <mergeCell ref="AD249:AF249"/>
    <mergeCell ref="AG249:AI249"/>
    <mergeCell ref="AJ249:AL249"/>
    <mergeCell ref="A249:B249"/>
    <mergeCell ref="C249:E249"/>
    <mergeCell ref="F249:H249"/>
    <mergeCell ref="I249:K249"/>
    <mergeCell ref="L249:N249"/>
    <mergeCell ref="O249:Q249"/>
    <mergeCell ref="AM248:AO248"/>
    <mergeCell ref="AP248:AS248"/>
    <mergeCell ref="C248:E248"/>
    <mergeCell ref="F248:H248"/>
    <mergeCell ref="I248:K248"/>
    <mergeCell ref="L248:N248"/>
    <mergeCell ref="A248:B248"/>
    <mergeCell ref="AT248:AV248"/>
    <mergeCell ref="O248:Q248"/>
    <mergeCell ref="R248:T248"/>
    <mergeCell ref="U248:W248"/>
    <mergeCell ref="X248:Z248"/>
    <mergeCell ref="AA248:AC248"/>
    <mergeCell ref="AD248:AF248"/>
    <mergeCell ref="AG248:AI248"/>
    <mergeCell ref="AJ248:AL248"/>
    <mergeCell ref="R247:T247"/>
    <mergeCell ref="AM247:AO247"/>
    <mergeCell ref="AP247:AS247"/>
    <mergeCell ref="AT247:AV247"/>
    <mergeCell ref="U247:W247"/>
    <mergeCell ref="X247:Z247"/>
    <mergeCell ref="AA247:AC247"/>
    <mergeCell ref="AD247:AF247"/>
    <mergeCell ref="AG247:AI247"/>
    <mergeCell ref="AJ247:AL247"/>
    <mergeCell ref="A247:B247"/>
    <mergeCell ref="C247:E247"/>
    <mergeCell ref="F247:H247"/>
    <mergeCell ref="I247:K247"/>
    <mergeCell ref="L247:N247"/>
    <mergeCell ref="O247:Q247"/>
    <mergeCell ref="AM246:AO246"/>
    <mergeCell ref="AP246:AS246"/>
    <mergeCell ref="C246:E246"/>
    <mergeCell ref="F246:H246"/>
    <mergeCell ref="I246:K246"/>
    <mergeCell ref="L246:N246"/>
    <mergeCell ref="A246:B246"/>
    <mergeCell ref="AT246:AV246"/>
    <mergeCell ref="O246:Q246"/>
    <mergeCell ref="R246:T246"/>
    <mergeCell ref="U246:W246"/>
    <mergeCell ref="X246:Z246"/>
    <mergeCell ref="AA246:AC246"/>
    <mergeCell ref="AD246:AF246"/>
    <mergeCell ref="AG246:AI246"/>
    <mergeCell ref="AJ246:AL246"/>
    <mergeCell ref="R245:T245"/>
    <mergeCell ref="AM245:AO245"/>
    <mergeCell ref="AP245:AS245"/>
    <mergeCell ref="AT245:AV245"/>
    <mergeCell ref="U245:W245"/>
    <mergeCell ref="X245:Z245"/>
    <mergeCell ref="AA245:AC245"/>
    <mergeCell ref="AD245:AF245"/>
    <mergeCell ref="AG245:AI245"/>
    <mergeCell ref="AJ245:AL245"/>
    <mergeCell ref="A245:B245"/>
    <mergeCell ref="C245:E245"/>
    <mergeCell ref="F245:H245"/>
    <mergeCell ref="I245:K245"/>
    <mergeCell ref="L245:N245"/>
    <mergeCell ref="O245:Q245"/>
    <mergeCell ref="AM244:AO244"/>
    <mergeCell ref="AP244:AS244"/>
    <mergeCell ref="C244:E244"/>
    <mergeCell ref="F244:H244"/>
    <mergeCell ref="I244:K244"/>
    <mergeCell ref="L244:N244"/>
    <mergeCell ref="A244:B244"/>
    <mergeCell ref="AT244:AV244"/>
    <mergeCell ref="O244:Q244"/>
    <mergeCell ref="R244:T244"/>
    <mergeCell ref="U244:W244"/>
    <mergeCell ref="X244:Z244"/>
    <mergeCell ref="AA244:AC244"/>
    <mergeCell ref="AD244:AF244"/>
    <mergeCell ref="AG244:AI244"/>
    <mergeCell ref="AJ244:AL244"/>
    <mergeCell ref="R243:T243"/>
    <mergeCell ref="AM243:AO243"/>
    <mergeCell ref="AP243:AS243"/>
    <mergeCell ref="AT243:AV243"/>
    <mergeCell ref="U243:W243"/>
    <mergeCell ref="X243:Z243"/>
    <mergeCell ref="AA243:AC243"/>
    <mergeCell ref="AD243:AF243"/>
    <mergeCell ref="AG243:AI243"/>
    <mergeCell ref="AJ243:AL243"/>
    <mergeCell ref="A243:B243"/>
    <mergeCell ref="C243:E243"/>
    <mergeCell ref="F243:H243"/>
    <mergeCell ref="I243:K243"/>
    <mergeCell ref="L243:N243"/>
    <mergeCell ref="O243:Q243"/>
    <mergeCell ref="AM242:AO242"/>
    <mergeCell ref="AP242:AS242"/>
    <mergeCell ref="C242:E242"/>
    <mergeCell ref="F242:H242"/>
    <mergeCell ref="I242:K242"/>
    <mergeCell ref="L242:N242"/>
    <mergeCell ref="A242:B242"/>
    <mergeCell ref="AT242:AV242"/>
    <mergeCell ref="O242:Q242"/>
    <mergeCell ref="R242:T242"/>
    <mergeCell ref="U242:W242"/>
    <mergeCell ref="X242:Z242"/>
    <mergeCell ref="AA242:AC242"/>
    <mergeCell ref="AD242:AF242"/>
    <mergeCell ref="AG242:AI242"/>
    <mergeCell ref="AJ242:AL242"/>
    <mergeCell ref="R241:T241"/>
    <mergeCell ref="AM241:AO241"/>
    <mergeCell ref="AP241:AS241"/>
    <mergeCell ref="AT241:AV241"/>
    <mergeCell ref="U241:W241"/>
    <mergeCell ref="X241:Z241"/>
    <mergeCell ref="AA241:AC241"/>
    <mergeCell ref="AD241:AF241"/>
    <mergeCell ref="AG241:AI241"/>
    <mergeCell ref="AJ241:AL241"/>
    <mergeCell ref="A241:B241"/>
    <mergeCell ref="C241:E241"/>
    <mergeCell ref="F241:H241"/>
    <mergeCell ref="I241:K241"/>
    <mergeCell ref="L241:N241"/>
    <mergeCell ref="O241:Q241"/>
    <mergeCell ref="AM240:AO240"/>
    <mergeCell ref="AP240:AS240"/>
    <mergeCell ref="C240:E240"/>
    <mergeCell ref="F240:H240"/>
    <mergeCell ref="I240:K240"/>
    <mergeCell ref="L240:N240"/>
    <mergeCell ref="A240:B240"/>
    <mergeCell ref="AT240:AV240"/>
    <mergeCell ref="O240:Q240"/>
    <mergeCell ref="R240:T240"/>
    <mergeCell ref="U240:W240"/>
    <mergeCell ref="X240:Z240"/>
    <mergeCell ref="AA240:AC240"/>
    <mergeCell ref="AD240:AF240"/>
    <mergeCell ref="AG240:AI240"/>
    <mergeCell ref="AJ240:AL240"/>
    <mergeCell ref="R239:T239"/>
    <mergeCell ref="AM239:AO239"/>
    <mergeCell ref="AP239:AS239"/>
    <mergeCell ref="AT239:AV239"/>
    <mergeCell ref="U239:W239"/>
    <mergeCell ref="X239:Z239"/>
    <mergeCell ref="AA239:AC239"/>
    <mergeCell ref="AD239:AF239"/>
    <mergeCell ref="AG239:AI239"/>
    <mergeCell ref="AJ239:AL239"/>
    <mergeCell ref="A239:B239"/>
    <mergeCell ref="C239:E239"/>
    <mergeCell ref="F239:H239"/>
    <mergeCell ref="I239:K239"/>
    <mergeCell ref="L239:N239"/>
    <mergeCell ref="O239:Q239"/>
    <mergeCell ref="AM238:AO238"/>
    <mergeCell ref="AP238:AS238"/>
    <mergeCell ref="C238:E238"/>
    <mergeCell ref="F238:H238"/>
    <mergeCell ref="I238:K238"/>
    <mergeCell ref="L238:N238"/>
    <mergeCell ref="A238:B238"/>
    <mergeCell ref="AT238:AV238"/>
    <mergeCell ref="O238:Q238"/>
    <mergeCell ref="R238:T238"/>
    <mergeCell ref="U238:W238"/>
    <mergeCell ref="X238:Z238"/>
    <mergeCell ref="AA238:AC238"/>
    <mergeCell ref="AD238:AF238"/>
    <mergeCell ref="AG238:AI238"/>
    <mergeCell ref="AJ238:AL238"/>
    <mergeCell ref="R237:T237"/>
    <mergeCell ref="AM237:AO237"/>
    <mergeCell ref="AP237:AS237"/>
    <mergeCell ref="AT237:AV237"/>
    <mergeCell ref="U237:W237"/>
    <mergeCell ref="X237:Z237"/>
    <mergeCell ref="AA237:AC237"/>
    <mergeCell ref="AD237:AF237"/>
    <mergeCell ref="AG237:AI237"/>
    <mergeCell ref="AJ237:AL237"/>
    <mergeCell ref="A237:B237"/>
    <mergeCell ref="C237:E237"/>
    <mergeCell ref="F237:H237"/>
    <mergeCell ref="I237:K237"/>
    <mergeCell ref="L237:N237"/>
    <mergeCell ref="O237:Q237"/>
    <mergeCell ref="AM236:AO236"/>
    <mergeCell ref="AP236:AS236"/>
    <mergeCell ref="C236:E236"/>
    <mergeCell ref="F236:H236"/>
    <mergeCell ref="I236:K236"/>
    <mergeCell ref="L236:N236"/>
    <mergeCell ref="A236:B236"/>
    <mergeCell ref="AT236:AV236"/>
    <mergeCell ref="O236:Q236"/>
    <mergeCell ref="R236:T236"/>
    <mergeCell ref="U236:W236"/>
    <mergeCell ref="X236:Z236"/>
    <mergeCell ref="AA236:AC236"/>
    <mergeCell ref="AD236:AF236"/>
    <mergeCell ref="AG236:AI236"/>
    <mergeCell ref="AJ236:AL236"/>
    <mergeCell ref="R235:T235"/>
    <mergeCell ref="AM235:AO235"/>
    <mergeCell ref="AP235:AS235"/>
    <mergeCell ref="AT235:AV235"/>
    <mergeCell ref="U235:W235"/>
    <mergeCell ref="X235:Z235"/>
    <mergeCell ref="AA235:AC235"/>
    <mergeCell ref="AD235:AF235"/>
    <mergeCell ref="AG235:AI235"/>
    <mergeCell ref="AJ235:AL235"/>
    <mergeCell ref="A235:B235"/>
    <mergeCell ref="C235:E235"/>
    <mergeCell ref="F235:H235"/>
    <mergeCell ref="I235:K235"/>
    <mergeCell ref="L235:N235"/>
    <mergeCell ref="O235:Q235"/>
    <mergeCell ref="AM234:AO234"/>
    <mergeCell ref="AP234:AS234"/>
    <mergeCell ref="C234:E234"/>
    <mergeCell ref="F234:H234"/>
    <mergeCell ref="I234:K234"/>
    <mergeCell ref="L234:N234"/>
    <mergeCell ref="A234:B234"/>
    <mergeCell ref="AT234:AV234"/>
    <mergeCell ref="O234:Q234"/>
    <mergeCell ref="R234:T234"/>
    <mergeCell ref="U234:W234"/>
    <mergeCell ref="X234:Z234"/>
    <mergeCell ref="AA234:AC234"/>
    <mergeCell ref="AD234:AF234"/>
    <mergeCell ref="AG234:AI234"/>
    <mergeCell ref="AJ234:AL234"/>
    <mergeCell ref="R233:T233"/>
    <mergeCell ref="AM233:AO233"/>
    <mergeCell ref="AP233:AS233"/>
    <mergeCell ref="AT233:AV233"/>
    <mergeCell ref="U233:W233"/>
    <mergeCell ref="X233:Z233"/>
    <mergeCell ref="AA233:AC233"/>
    <mergeCell ref="AD233:AF233"/>
    <mergeCell ref="AG233:AI233"/>
    <mergeCell ref="AJ233:AL233"/>
    <mergeCell ref="A233:B233"/>
    <mergeCell ref="C233:E233"/>
    <mergeCell ref="F233:H233"/>
    <mergeCell ref="I233:K233"/>
    <mergeCell ref="L233:N233"/>
    <mergeCell ref="O233:Q233"/>
    <mergeCell ref="AM232:AO232"/>
    <mergeCell ref="AP232:AS232"/>
    <mergeCell ref="C232:E232"/>
    <mergeCell ref="F232:H232"/>
    <mergeCell ref="I232:K232"/>
    <mergeCell ref="L232:N232"/>
    <mergeCell ref="A232:B232"/>
    <mergeCell ref="AT232:AV232"/>
    <mergeCell ref="O232:Q232"/>
    <mergeCell ref="R232:T232"/>
    <mergeCell ref="U232:W232"/>
    <mergeCell ref="X232:Z232"/>
    <mergeCell ref="AA232:AC232"/>
    <mergeCell ref="AD232:AF232"/>
    <mergeCell ref="AG232:AI232"/>
    <mergeCell ref="AJ232:AL232"/>
    <mergeCell ref="R231:T231"/>
    <mergeCell ref="AM231:AO231"/>
    <mergeCell ref="AP231:AS231"/>
    <mergeCell ref="AT231:AV231"/>
    <mergeCell ref="U231:W231"/>
    <mergeCell ref="X231:Z231"/>
    <mergeCell ref="AA231:AC231"/>
    <mergeCell ref="AD231:AF231"/>
    <mergeCell ref="AG231:AI231"/>
    <mergeCell ref="AJ231:AL231"/>
    <mergeCell ref="A231:B231"/>
    <mergeCell ref="C231:E231"/>
    <mergeCell ref="F231:H231"/>
    <mergeCell ref="I231:K231"/>
    <mergeCell ref="L231:N231"/>
    <mergeCell ref="O231:Q231"/>
    <mergeCell ref="AM230:AO230"/>
    <mergeCell ref="AP230:AS230"/>
    <mergeCell ref="C230:E230"/>
    <mergeCell ref="F230:H230"/>
    <mergeCell ref="I230:K230"/>
    <mergeCell ref="L230:N230"/>
    <mergeCell ref="A230:B230"/>
    <mergeCell ref="AT230:AV230"/>
    <mergeCell ref="O230:Q230"/>
    <mergeCell ref="R230:T230"/>
    <mergeCell ref="U230:W230"/>
    <mergeCell ref="X230:Z230"/>
    <mergeCell ref="AA230:AC230"/>
    <mergeCell ref="AD230:AF230"/>
    <mergeCell ref="AG230:AI230"/>
    <mergeCell ref="AJ230:AL230"/>
    <mergeCell ref="R229:T229"/>
    <mergeCell ref="AM229:AO229"/>
    <mergeCell ref="AP229:AS229"/>
    <mergeCell ref="AT229:AV229"/>
    <mergeCell ref="U229:W229"/>
    <mergeCell ref="X229:Z229"/>
    <mergeCell ref="AA229:AC229"/>
    <mergeCell ref="AD229:AF229"/>
    <mergeCell ref="AG229:AI229"/>
    <mergeCell ref="AJ229:AL229"/>
    <mergeCell ref="A229:B229"/>
    <mergeCell ref="C229:E229"/>
    <mergeCell ref="F229:H229"/>
    <mergeCell ref="I229:K229"/>
    <mergeCell ref="L229:N229"/>
    <mergeCell ref="O229:Q229"/>
    <mergeCell ref="AM228:AO228"/>
    <mergeCell ref="AP228:AS228"/>
    <mergeCell ref="C228:E228"/>
    <mergeCell ref="F228:H228"/>
    <mergeCell ref="I228:K228"/>
    <mergeCell ref="L228:N228"/>
    <mergeCell ref="A228:B228"/>
    <mergeCell ref="AT228:AV228"/>
    <mergeCell ref="O228:Q228"/>
    <mergeCell ref="R228:T228"/>
    <mergeCell ref="U228:W228"/>
    <mergeCell ref="X228:Z228"/>
    <mergeCell ref="AA228:AC228"/>
    <mergeCell ref="AD228:AF228"/>
    <mergeCell ref="AG228:AI228"/>
    <mergeCell ref="AJ228:AL228"/>
    <mergeCell ref="R227:T227"/>
    <mergeCell ref="AM227:AO227"/>
    <mergeCell ref="AP227:AS227"/>
    <mergeCell ref="AT227:AV227"/>
    <mergeCell ref="U227:W227"/>
    <mergeCell ref="X227:Z227"/>
    <mergeCell ref="AA227:AC227"/>
    <mergeCell ref="AD227:AF227"/>
    <mergeCell ref="AG227:AI227"/>
    <mergeCell ref="AJ227:AL227"/>
    <mergeCell ref="A227:B227"/>
    <mergeCell ref="C227:E227"/>
    <mergeCell ref="F227:H227"/>
    <mergeCell ref="I227:K227"/>
    <mergeCell ref="L227:N227"/>
    <mergeCell ref="O227:Q227"/>
    <mergeCell ref="AM226:AO226"/>
    <mergeCell ref="AP226:AS226"/>
    <mergeCell ref="C226:E226"/>
    <mergeCell ref="F226:H226"/>
    <mergeCell ref="I226:K226"/>
    <mergeCell ref="L226:N226"/>
    <mergeCell ref="A226:B226"/>
    <mergeCell ref="AT226:AV226"/>
    <mergeCell ref="O226:Q226"/>
    <mergeCell ref="R226:T226"/>
    <mergeCell ref="U226:W226"/>
    <mergeCell ref="X226:Z226"/>
    <mergeCell ref="AA226:AC226"/>
    <mergeCell ref="AD226:AF226"/>
    <mergeCell ref="AG226:AI226"/>
    <mergeCell ref="AJ226:AL226"/>
    <mergeCell ref="R225:T225"/>
    <mergeCell ref="AM225:AO225"/>
    <mergeCell ref="AP225:AS225"/>
    <mergeCell ref="AT225:AV225"/>
    <mergeCell ref="U225:W225"/>
    <mergeCell ref="X225:Z225"/>
    <mergeCell ref="AA225:AC225"/>
    <mergeCell ref="AD225:AF225"/>
    <mergeCell ref="AG225:AI225"/>
    <mergeCell ref="AJ225:AL225"/>
    <mergeCell ref="A225:B225"/>
    <mergeCell ref="C225:E225"/>
    <mergeCell ref="F225:H225"/>
    <mergeCell ref="I225:K225"/>
    <mergeCell ref="L225:N225"/>
    <mergeCell ref="O225:Q225"/>
    <mergeCell ref="AM224:AO224"/>
    <mergeCell ref="AP224:AS224"/>
    <mergeCell ref="C224:E224"/>
    <mergeCell ref="F224:H224"/>
    <mergeCell ref="I224:K224"/>
    <mergeCell ref="L224:N224"/>
    <mergeCell ref="A224:B224"/>
    <mergeCell ref="AT224:AV224"/>
    <mergeCell ref="O224:Q224"/>
    <mergeCell ref="R224:T224"/>
    <mergeCell ref="U224:W224"/>
    <mergeCell ref="X224:Z224"/>
    <mergeCell ref="AA224:AC224"/>
    <mergeCell ref="AD224:AF224"/>
    <mergeCell ref="AG224:AI224"/>
    <mergeCell ref="AJ224:AL224"/>
    <mergeCell ref="R223:T223"/>
    <mergeCell ref="AM223:AO223"/>
    <mergeCell ref="AP223:AS223"/>
    <mergeCell ref="AT223:AV223"/>
    <mergeCell ref="U223:W223"/>
    <mergeCell ref="X223:Z223"/>
    <mergeCell ref="AA223:AC223"/>
    <mergeCell ref="AD223:AF223"/>
    <mergeCell ref="AG223:AI223"/>
    <mergeCell ref="AJ223:AL223"/>
    <mergeCell ref="A223:B223"/>
    <mergeCell ref="C223:E223"/>
    <mergeCell ref="F223:H223"/>
    <mergeCell ref="I223:K223"/>
    <mergeCell ref="L223:N223"/>
    <mergeCell ref="O223:Q223"/>
    <mergeCell ref="AM222:AO222"/>
    <mergeCell ref="AP222:AS222"/>
    <mergeCell ref="C222:E222"/>
    <mergeCell ref="F222:H222"/>
    <mergeCell ref="I222:K222"/>
    <mergeCell ref="L222:N222"/>
    <mergeCell ref="A222:B222"/>
    <mergeCell ref="AT222:AV222"/>
    <mergeCell ref="O222:Q222"/>
    <mergeCell ref="R222:T222"/>
    <mergeCell ref="U222:W222"/>
    <mergeCell ref="X222:Z222"/>
    <mergeCell ref="AA222:AC222"/>
    <mergeCell ref="AD222:AF222"/>
    <mergeCell ref="AG222:AI222"/>
    <mergeCell ref="AJ222:AL222"/>
    <mergeCell ref="R221:T221"/>
    <mergeCell ref="AM221:AO221"/>
    <mergeCell ref="AP221:AS221"/>
    <mergeCell ref="AT221:AV221"/>
    <mergeCell ref="U221:W221"/>
    <mergeCell ref="X221:Z221"/>
    <mergeCell ref="AA221:AC221"/>
    <mergeCell ref="AD221:AF221"/>
    <mergeCell ref="AG221:AI221"/>
    <mergeCell ref="AJ221:AL221"/>
    <mergeCell ref="A221:B221"/>
    <mergeCell ref="C221:E221"/>
    <mergeCell ref="F221:H221"/>
    <mergeCell ref="I221:K221"/>
    <mergeCell ref="L221:N221"/>
    <mergeCell ref="O221:Q221"/>
    <mergeCell ref="AM220:AO220"/>
    <mergeCell ref="AP220:AS220"/>
    <mergeCell ref="C220:E220"/>
    <mergeCell ref="F220:H220"/>
    <mergeCell ref="I220:K220"/>
    <mergeCell ref="L220:N220"/>
    <mergeCell ref="A220:B220"/>
    <mergeCell ref="AT220:AV220"/>
    <mergeCell ref="O220:Q220"/>
    <mergeCell ref="R220:T220"/>
    <mergeCell ref="U220:W220"/>
    <mergeCell ref="X220:Z220"/>
    <mergeCell ref="AA220:AC220"/>
    <mergeCell ref="AD220:AF220"/>
    <mergeCell ref="AG220:AI220"/>
    <mergeCell ref="AJ220:AL220"/>
    <mergeCell ref="R219:T219"/>
    <mergeCell ref="AM219:AO219"/>
    <mergeCell ref="AP219:AS219"/>
    <mergeCell ref="AT219:AV219"/>
    <mergeCell ref="U219:W219"/>
    <mergeCell ref="X219:Z219"/>
    <mergeCell ref="AA219:AC219"/>
    <mergeCell ref="AD219:AF219"/>
    <mergeCell ref="AG219:AI219"/>
    <mergeCell ref="AJ219:AL219"/>
    <mergeCell ref="A219:B219"/>
    <mergeCell ref="C219:E219"/>
    <mergeCell ref="F219:H219"/>
    <mergeCell ref="I219:K219"/>
    <mergeCell ref="L219:N219"/>
    <mergeCell ref="O219:Q219"/>
    <mergeCell ref="AM218:AO218"/>
    <mergeCell ref="AP218:AS218"/>
    <mergeCell ref="C218:E218"/>
    <mergeCell ref="F218:H218"/>
    <mergeCell ref="I218:K218"/>
    <mergeCell ref="L218:N218"/>
    <mergeCell ref="A218:B218"/>
    <mergeCell ref="AT218:AV218"/>
    <mergeCell ref="O218:Q218"/>
    <mergeCell ref="R218:T218"/>
    <mergeCell ref="U218:W218"/>
    <mergeCell ref="X218:Z218"/>
    <mergeCell ref="AA218:AC218"/>
    <mergeCell ref="AD218:AF218"/>
    <mergeCell ref="AG218:AI218"/>
    <mergeCell ref="AJ218:AL218"/>
    <mergeCell ref="R217:T217"/>
    <mergeCell ref="AM217:AO217"/>
    <mergeCell ref="AP217:AS217"/>
    <mergeCell ref="AT217:AV217"/>
    <mergeCell ref="U217:W217"/>
    <mergeCell ref="X217:Z217"/>
    <mergeCell ref="AA217:AC217"/>
    <mergeCell ref="AD217:AF217"/>
    <mergeCell ref="AG217:AI217"/>
    <mergeCell ref="AJ217:AL217"/>
    <mergeCell ref="A217:B217"/>
    <mergeCell ref="C217:E217"/>
    <mergeCell ref="F217:H217"/>
    <mergeCell ref="I217:K217"/>
    <mergeCell ref="L217:N217"/>
    <mergeCell ref="O217:Q217"/>
    <mergeCell ref="AM216:AO216"/>
    <mergeCell ref="AP216:AS216"/>
    <mergeCell ref="C216:E216"/>
    <mergeCell ref="F216:H216"/>
    <mergeCell ref="I216:K216"/>
    <mergeCell ref="L216:N216"/>
    <mergeCell ref="A216:B216"/>
    <mergeCell ref="AT216:AV216"/>
    <mergeCell ref="O216:Q216"/>
    <mergeCell ref="R216:T216"/>
    <mergeCell ref="U216:W216"/>
    <mergeCell ref="X216:Z216"/>
    <mergeCell ref="AA216:AC216"/>
    <mergeCell ref="AD216:AF216"/>
    <mergeCell ref="AG216:AI216"/>
    <mergeCell ref="AJ216:AL216"/>
    <mergeCell ref="R215:T215"/>
    <mergeCell ref="AM215:AO215"/>
    <mergeCell ref="AP215:AS215"/>
    <mergeCell ref="AT215:AV215"/>
    <mergeCell ref="U215:W215"/>
    <mergeCell ref="X215:Z215"/>
    <mergeCell ref="AA215:AC215"/>
    <mergeCell ref="AD215:AF215"/>
    <mergeCell ref="AG215:AI215"/>
    <mergeCell ref="AJ215:AL215"/>
    <mergeCell ref="A215:B215"/>
    <mergeCell ref="C215:E215"/>
    <mergeCell ref="F215:H215"/>
    <mergeCell ref="I215:K215"/>
    <mergeCell ref="L215:N215"/>
    <mergeCell ref="O215:Q215"/>
    <mergeCell ref="AM214:AO214"/>
    <mergeCell ref="AP214:AS214"/>
    <mergeCell ref="C214:E214"/>
    <mergeCell ref="F214:H214"/>
    <mergeCell ref="I214:K214"/>
    <mergeCell ref="L214:N214"/>
    <mergeCell ref="A214:B214"/>
    <mergeCell ref="AT214:AV214"/>
    <mergeCell ref="O214:Q214"/>
    <mergeCell ref="R214:T214"/>
    <mergeCell ref="U214:W214"/>
    <mergeCell ref="X214:Z214"/>
    <mergeCell ref="AA214:AC214"/>
    <mergeCell ref="AD214:AF214"/>
    <mergeCell ref="AG214:AI214"/>
    <mergeCell ref="AJ214:AL214"/>
    <mergeCell ref="R213:T213"/>
    <mergeCell ref="AM213:AO213"/>
    <mergeCell ref="AP213:AS213"/>
    <mergeCell ref="AT213:AV213"/>
    <mergeCell ref="U213:W213"/>
    <mergeCell ref="X213:Z213"/>
    <mergeCell ref="AA213:AC213"/>
    <mergeCell ref="AD213:AF213"/>
    <mergeCell ref="AG213:AI213"/>
    <mergeCell ref="AJ213:AL213"/>
    <mergeCell ref="A213:B213"/>
    <mergeCell ref="C213:E213"/>
    <mergeCell ref="F213:H213"/>
    <mergeCell ref="I213:K213"/>
    <mergeCell ref="L213:N213"/>
    <mergeCell ref="O213:Q213"/>
    <mergeCell ref="AM212:AO212"/>
    <mergeCell ref="AP212:AS212"/>
    <mergeCell ref="C212:E212"/>
    <mergeCell ref="F212:H212"/>
    <mergeCell ref="I212:K212"/>
    <mergeCell ref="L212:N212"/>
    <mergeCell ref="A212:B212"/>
    <mergeCell ref="AT212:AV212"/>
    <mergeCell ref="O212:Q212"/>
    <mergeCell ref="R212:T212"/>
    <mergeCell ref="U212:W212"/>
    <mergeCell ref="X212:Z212"/>
    <mergeCell ref="AA212:AC212"/>
    <mergeCell ref="AD212:AF212"/>
    <mergeCell ref="AG212:AI212"/>
    <mergeCell ref="AJ212:AL212"/>
    <mergeCell ref="R211:T211"/>
    <mergeCell ref="AM211:AO211"/>
    <mergeCell ref="AP211:AS211"/>
    <mergeCell ref="AT211:AV211"/>
    <mergeCell ref="U211:W211"/>
    <mergeCell ref="X211:Z211"/>
    <mergeCell ref="AA211:AC211"/>
    <mergeCell ref="AD211:AF211"/>
    <mergeCell ref="AG211:AI211"/>
    <mergeCell ref="AJ211:AL211"/>
    <mergeCell ref="A211:B211"/>
    <mergeCell ref="C211:E211"/>
    <mergeCell ref="F211:H211"/>
    <mergeCell ref="I211:K211"/>
    <mergeCell ref="L211:N211"/>
    <mergeCell ref="O211:Q211"/>
    <mergeCell ref="AM210:AO210"/>
    <mergeCell ref="AP210:AS210"/>
    <mergeCell ref="C210:E210"/>
    <mergeCell ref="F210:H210"/>
    <mergeCell ref="I210:K210"/>
    <mergeCell ref="L210:N210"/>
    <mergeCell ref="A210:B210"/>
    <mergeCell ref="AT210:AV210"/>
    <mergeCell ref="O210:Q210"/>
    <mergeCell ref="R210:T210"/>
    <mergeCell ref="U210:W210"/>
    <mergeCell ref="X210:Z210"/>
    <mergeCell ref="AA210:AC210"/>
    <mergeCell ref="AD210:AF210"/>
    <mergeCell ref="AG210:AI210"/>
    <mergeCell ref="AJ210:AL210"/>
    <mergeCell ref="R209:T209"/>
    <mergeCell ref="AM209:AO209"/>
    <mergeCell ref="AP209:AS209"/>
    <mergeCell ref="AT209:AV209"/>
    <mergeCell ref="U209:W209"/>
    <mergeCell ref="X209:Z209"/>
    <mergeCell ref="AA209:AC209"/>
    <mergeCell ref="AD209:AF209"/>
    <mergeCell ref="AG209:AI209"/>
    <mergeCell ref="AJ209:AL209"/>
    <mergeCell ref="A209:B209"/>
    <mergeCell ref="C209:E209"/>
    <mergeCell ref="F209:H209"/>
    <mergeCell ref="I209:K209"/>
    <mergeCell ref="L209:N209"/>
    <mergeCell ref="O209:Q209"/>
    <mergeCell ref="AM208:AO208"/>
    <mergeCell ref="AP208:AS208"/>
    <mergeCell ref="C208:E208"/>
    <mergeCell ref="F208:H208"/>
    <mergeCell ref="I208:K208"/>
    <mergeCell ref="L208:N208"/>
    <mergeCell ref="A208:B208"/>
    <mergeCell ref="AT208:AV208"/>
    <mergeCell ref="O208:Q208"/>
    <mergeCell ref="R208:T208"/>
    <mergeCell ref="U208:W208"/>
    <mergeCell ref="X208:Z208"/>
    <mergeCell ref="AA208:AC208"/>
    <mergeCell ref="AD208:AF208"/>
    <mergeCell ref="AG208:AI208"/>
    <mergeCell ref="AJ208:AL208"/>
    <mergeCell ref="R207:T207"/>
    <mergeCell ref="AM207:AO207"/>
    <mergeCell ref="AP207:AS207"/>
    <mergeCell ref="AT207:AV207"/>
    <mergeCell ref="U207:W207"/>
    <mergeCell ref="X207:Z207"/>
    <mergeCell ref="AA207:AC207"/>
    <mergeCell ref="AD207:AF207"/>
    <mergeCell ref="AG207:AI207"/>
    <mergeCell ref="AJ207:AL207"/>
    <mergeCell ref="A207:B207"/>
    <mergeCell ref="C207:E207"/>
    <mergeCell ref="F207:H207"/>
    <mergeCell ref="I207:K207"/>
    <mergeCell ref="L207:N207"/>
    <mergeCell ref="O207:Q207"/>
    <mergeCell ref="AM206:AO206"/>
    <mergeCell ref="AP206:AS206"/>
    <mergeCell ref="C206:E206"/>
    <mergeCell ref="F206:H206"/>
    <mergeCell ref="I206:K206"/>
    <mergeCell ref="L206:N206"/>
    <mergeCell ref="A206:B206"/>
    <mergeCell ref="AT206:AV206"/>
    <mergeCell ref="O206:Q206"/>
    <mergeCell ref="R206:T206"/>
    <mergeCell ref="U206:W206"/>
    <mergeCell ref="X206:Z206"/>
    <mergeCell ref="AA206:AC206"/>
    <mergeCell ref="AD206:AF206"/>
    <mergeCell ref="AG206:AI206"/>
    <mergeCell ref="AJ206:AL206"/>
    <mergeCell ref="R205:T205"/>
    <mergeCell ref="AM205:AO205"/>
    <mergeCell ref="AP205:AS205"/>
    <mergeCell ref="AT205:AV205"/>
    <mergeCell ref="U205:W205"/>
    <mergeCell ref="X205:Z205"/>
    <mergeCell ref="AA205:AC205"/>
    <mergeCell ref="AD205:AF205"/>
    <mergeCell ref="AG205:AI205"/>
    <mergeCell ref="AJ205:AL205"/>
    <mergeCell ref="A205:B205"/>
    <mergeCell ref="C205:E205"/>
    <mergeCell ref="F205:H205"/>
    <mergeCell ref="I205:K205"/>
    <mergeCell ref="L205:N205"/>
    <mergeCell ref="O205:Q205"/>
    <mergeCell ref="AM204:AO204"/>
    <mergeCell ref="AP204:AS204"/>
    <mergeCell ref="C204:E204"/>
    <mergeCell ref="F204:H204"/>
    <mergeCell ref="I204:K204"/>
    <mergeCell ref="L204:N204"/>
    <mergeCell ref="A204:B204"/>
    <mergeCell ref="AT204:AV204"/>
    <mergeCell ref="O204:Q204"/>
    <mergeCell ref="R204:T204"/>
    <mergeCell ref="U204:W204"/>
    <mergeCell ref="X204:Z204"/>
    <mergeCell ref="AA204:AC204"/>
    <mergeCell ref="AD204:AF204"/>
    <mergeCell ref="AG204:AI204"/>
    <mergeCell ref="AJ204:AL204"/>
    <mergeCell ref="R203:T203"/>
    <mergeCell ref="AM203:AO203"/>
    <mergeCell ref="AP203:AS203"/>
    <mergeCell ref="AT203:AV203"/>
    <mergeCell ref="U203:W203"/>
    <mergeCell ref="X203:Z203"/>
    <mergeCell ref="AA203:AC203"/>
    <mergeCell ref="AD203:AF203"/>
    <mergeCell ref="AG203:AI203"/>
    <mergeCell ref="AJ203:AL203"/>
    <mergeCell ref="A203:B203"/>
    <mergeCell ref="C203:E203"/>
    <mergeCell ref="F203:H203"/>
    <mergeCell ref="I203:K203"/>
    <mergeCell ref="L203:N203"/>
    <mergeCell ref="O203:Q203"/>
    <mergeCell ref="AM202:AO202"/>
    <mergeCell ref="AP202:AS202"/>
    <mergeCell ref="C202:E202"/>
    <mergeCell ref="F202:H202"/>
    <mergeCell ref="I202:K202"/>
    <mergeCell ref="L202:N202"/>
    <mergeCell ref="A202:B202"/>
    <mergeCell ref="AT202:AV202"/>
    <mergeCell ref="O202:Q202"/>
    <mergeCell ref="R202:T202"/>
    <mergeCell ref="U202:W202"/>
    <mergeCell ref="X202:Z202"/>
    <mergeCell ref="AA202:AC202"/>
    <mergeCell ref="AD202:AF202"/>
    <mergeCell ref="AG202:AI202"/>
    <mergeCell ref="AJ202:AL202"/>
    <mergeCell ref="R201:T201"/>
    <mergeCell ref="AM201:AO201"/>
    <mergeCell ref="AP201:AS201"/>
    <mergeCell ref="AT201:AV201"/>
    <mergeCell ref="U201:W201"/>
    <mergeCell ref="X201:Z201"/>
    <mergeCell ref="AA201:AC201"/>
    <mergeCell ref="AD201:AF201"/>
    <mergeCell ref="AG201:AI201"/>
    <mergeCell ref="AJ201:AL201"/>
    <mergeCell ref="A201:B201"/>
    <mergeCell ref="C201:E201"/>
    <mergeCell ref="F201:H201"/>
    <mergeCell ref="I201:K201"/>
    <mergeCell ref="L201:N201"/>
    <mergeCell ref="O201:Q201"/>
    <mergeCell ref="AM200:AO200"/>
    <mergeCell ref="AP200:AS200"/>
    <mergeCell ref="C200:E200"/>
    <mergeCell ref="F200:H200"/>
    <mergeCell ref="I200:K200"/>
    <mergeCell ref="L200:N200"/>
    <mergeCell ref="A200:B200"/>
    <mergeCell ref="AT200:AV200"/>
    <mergeCell ref="O200:Q200"/>
    <mergeCell ref="R200:T200"/>
    <mergeCell ref="U200:W200"/>
    <mergeCell ref="X200:Z200"/>
    <mergeCell ref="AA200:AC200"/>
    <mergeCell ref="AD200:AF200"/>
    <mergeCell ref="AG200:AI200"/>
    <mergeCell ref="AJ200:AL200"/>
    <mergeCell ref="R199:T199"/>
    <mergeCell ref="AM199:AO199"/>
    <mergeCell ref="AP199:AS199"/>
    <mergeCell ref="AT199:AV199"/>
    <mergeCell ref="U199:W199"/>
    <mergeCell ref="X199:Z199"/>
    <mergeCell ref="AA199:AC199"/>
    <mergeCell ref="AD199:AF199"/>
    <mergeCell ref="AG199:AI199"/>
    <mergeCell ref="AJ199:AL199"/>
    <mergeCell ref="A199:B199"/>
    <mergeCell ref="C199:E199"/>
    <mergeCell ref="F199:H199"/>
    <mergeCell ref="I199:K199"/>
    <mergeCell ref="L199:N199"/>
    <mergeCell ref="O199:Q199"/>
    <mergeCell ref="AM198:AO198"/>
    <mergeCell ref="AP198:AS198"/>
    <mergeCell ref="C198:E198"/>
    <mergeCell ref="F198:H198"/>
    <mergeCell ref="I198:K198"/>
    <mergeCell ref="L198:N198"/>
    <mergeCell ref="A198:B198"/>
    <mergeCell ref="AT198:AV198"/>
    <mergeCell ref="O198:Q198"/>
    <mergeCell ref="R198:T198"/>
    <mergeCell ref="U198:W198"/>
    <mergeCell ref="X198:Z198"/>
    <mergeCell ref="AA198:AC198"/>
    <mergeCell ref="AD198:AF198"/>
    <mergeCell ref="AG198:AI198"/>
    <mergeCell ref="AJ198:AL198"/>
    <mergeCell ref="R197:T197"/>
    <mergeCell ref="AM197:AO197"/>
    <mergeCell ref="AP197:AS197"/>
    <mergeCell ref="AT197:AV197"/>
    <mergeCell ref="U197:W197"/>
    <mergeCell ref="X197:Z197"/>
    <mergeCell ref="AA197:AC197"/>
    <mergeCell ref="AD197:AF197"/>
    <mergeCell ref="AG197:AI197"/>
    <mergeCell ref="AJ197:AL197"/>
    <mergeCell ref="A197:B197"/>
    <mergeCell ref="C197:E197"/>
    <mergeCell ref="F197:H197"/>
    <mergeCell ref="I197:K197"/>
    <mergeCell ref="L197:N197"/>
    <mergeCell ref="O197:Q197"/>
    <mergeCell ref="AM196:AO196"/>
    <mergeCell ref="AP196:AS196"/>
    <mergeCell ref="C196:E196"/>
    <mergeCell ref="F196:H196"/>
    <mergeCell ref="I196:K196"/>
    <mergeCell ref="L196:N196"/>
    <mergeCell ref="A196:B196"/>
    <mergeCell ref="AT196:AV196"/>
    <mergeCell ref="O196:Q196"/>
    <mergeCell ref="R196:T196"/>
    <mergeCell ref="U196:W196"/>
    <mergeCell ref="X196:Z196"/>
    <mergeCell ref="AA196:AC196"/>
    <mergeCell ref="AD196:AF196"/>
    <mergeCell ref="AG196:AI196"/>
    <mergeCell ref="AJ196:AL196"/>
    <mergeCell ref="R195:T195"/>
    <mergeCell ref="AM195:AO195"/>
    <mergeCell ref="AP195:AS195"/>
    <mergeCell ref="AT195:AV195"/>
    <mergeCell ref="U195:W195"/>
    <mergeCell ref="X195:Z195"/>
    <mergeCell ref="AA195:AC195"/>
    <mergeCell ref="AD195:AF195"/>
    <mergeCell ref="AG195:AI195"/>
    <mergeCell ref="AJ195:AL195"/>
    <mergeCell ref="A195:B195"/>
    <mergeCell ref="C195:E195"/>
    <mergeCell ref="F195:H195"/>
    <mergeCell ref="I195:K195"/>
    <mergeCell ref="L195:N195"/>
    <mergeCell ref="O195:Q195"/>
    <mergeCell ref="AM194:AO194"/>
    <mergeCell ref="AP194:AS194"/>
    <mergeCell ref="C194:E194"/>
    <mergeCell ref="F194:H194"/>
    <mergeCell ref="I194:K194"/>
    <mergeCell ref="L194:N194"/>
    <mergeCell ref="A194:B194"/>
    <mergeCell ref="AT194:AV194"/>
    <mergeCell ref="O194:Q194"/>
    <mergeCell ref="R194:T194"/>
    <mergeCell ref="U194:W194"/>
    <mergeCell ref="X194:Z194"/>
    <mergeCell ref="AA194:AC194"/>
    <mergeCell ref="AD194:AF194"/>
    <mergeCell ref="AG194:AI194"/>
    <mergeCell ref="AJ194:AL194"/>
    <mergeCell ref="R193:T193"/>
    <mergeCell ref="AM193:AO193"/>
    <mergeCell ref="AP193:AS193"/>
    <mergeCell ref="AT193:AV193"/>
    <mergeCell ref="U193:W193"/>
    <mergeCell ref="X193:Z193"/>
    <mergeCell ref="AA193:AC193"/>
    <mergeCell ref="AD193:AF193"/>
    <mergeCell ref="AG193:AI193"/>
    <mergeCell ref="AJ193:AL193"/>
    <mergeCell ref="A193:B193"/>
    <mergeCell ref="C193:E193"/>
    <mergeCell ref="F193:H193"/>
    <mergeCell ref="I193:K193"/>
    <mergeCell ref="L193:N193"/>
    <mergeCell ref="O193:Q193"/>
    <mergeCell ref="AM192:AO192"/>
    <mergeCell ref="AP192:AS192"/>
    <mergeCell ref="C192:E192"/>
    <mergeCell ref="F192:H192"/>
    <mergeCell ref="I192:K192"/>
    <mergeCell ref="L192:N192"/>
    <mergeCell ref="A192:B192"/>
    <mergeCell ref="AT192:AV192"/>
    <mergeCell ref="O192:Q192"/>
    <mergeCell ref="R192:T192"/>
    <mergeCell ref="U192:W192"/>
    <mergeCell ref="X192:Z192"/>
    <mergeCell ref="AA192:AC192"/>
    <mergeCell ref="AD192:AF192"/>
    <mergeCell ref="AG192:AI192"/>
    <mergeCell ref="AJ192:AL192"/>
    <mergeCell ref="R191:T191"/>
    <mergeCell ref="AM191:AO191"/>
    <mergeCell ref="AP191:AS191"/>
    <mergeCell ref="AT191:AV191"/>
    <mergeCell ref="U191:W191"/>
    <mergeCell ref="X191:Z191"/>
    <mergeCell ref="AA191:AC191"/>
    <mergeCell ref="AD191:AF191"/>
    <mergeCell ref="AG191:AI191"/>
    <mergeCell ref="AJ191:AL191"/>
    <mergeCell ref="A191:B191"/>
    <mergeCell ref="C191:E191"/>
    <mergeCell ref="F191:H191"/>
    <mergeCell ref="I191:K191"/>
    <mergeCell ref="L191:N191"/>
    <mergeCell ref="O191:Q191"/>
    <mergeCell ref="AM190:AO190"/>
    <mergeCell ref="AP190:AS190"/>
    <mergeCell ref="C190:E190"/>
    <mergeCell ref="F190:H190"/>
    <mergeCell ref="I190:K190"/>
    <mergeCell ref="L190:N190"/>
    <mergeCell ref="A190:B190"/>
    <mergeCell ref="AT190:AV190"/>
    <mergeCell ref="O190:Q190"/>
    <mergeCell ref="R190:T190"/>
    <mergeCell ref="U190:W190"/>
    <mergeCell ref="X190:Z190"/>
    <mergeCell ref="AA190:AC190"/>
    <mergeCell ref="AD190:AF190"/>
    <mergeCell ref="AG190:AI190"/>
    <mergeCell ref="AJ190:AL190"/>
    <mergeCell ref="R189:T189"/>
    <mergeCell ref="AM189:AO189"/>
    <mergeCell ref="AP189:AS189"/>
    <mergeCell ref="AT189:AV189"/>
    <mergeCell ref="U189:W189"/>
    <mergeCell ref="X189:Z189"/>
    <mergeCell ref="AA189:AC189"/>
    <mergeCell ref="AD189:AF189"/>
    <mergeCell ref="AG189:AI189"/>
    <mergeCell ref="AJ189:AL189"/>
    <mergeCell ref="A189:B189"/>
    <mergeCell ref="C189:E189"/>
    <mergeCell ref="F189:H189"/>
    <mergeCell ref="I189:K189"/>
    <mergeCell ref="L189:N189"/>
    <mergeCell ref="O189:Q189"/>
    <mergeCell ref="AM188:AO188"/>
    <mergeCell ref="AP188:AS188"/>
    <mergeCell ref="C188:E188"/>
    <mergeCell ref="F188:H188"/>
    <mergeCell ref="I188:K188"/>
    <mergeCell ref="L188:N188"/>
    <mergeCell ref="A188:B188"/>
    <mergeCell ref="AT188:AV188"/>
    <mergeCell ref="O188:Q188"/>
    <mergeCell ref="R188:T188"/>
    <mergeCell ref="U188:W188"/>
    <mergeCell ref="X188:Z188"/>
    <mergeCell ref="AA188:AC188"/>
    <mergeCell ref="AD188:AF188"/>
    <mergeCell ref="AG188:AI188"/>
    <mergeCell ref="AJ188:AL188"/>
    <mergeCell ref="R187:T187"/>
    <mergeCell ref="AM187:AO187"/>
    <mergeCell ref="AP187:AS187"/>
    <mergeCell ref="AT187:AV187"/>
    <mergeCell ref="U187:W187"/>
    <mergeCell ref="X187:Z187"/>
    <mergeCell ref="AA187:AC187"/>
    <mergeCell ref="AD187:AF187"/>
    <mergeCell ref="AG187:AI187"/>
    <mergeCell ref="AJ187:AL187"/>
    <mergeCell ref="A187:B187"/>
    <mergeCell ref="C187:E187"/>
    <mergeCell ref="F187:H187"/>
    <mergeCell ref="I187:K187"/>
    <mergeCell ref="L187:N187"/>
    <mergeCell ref="O187:Q187"/>
    <mergeCell ref="AM186:AO186"/>
    <mergeCell ref="AP186:AS186"/>
    <mergeCell ref="C186:E186"/>
    <mergeCell ref="F186:H186"/>
    <mergeCell ref="I186:K186"/>
    <mergeCell ref="L186:N186"/>
    <mergeCell ref="A186:B186"/>
    <mergeCell ref="AT186:AV186"/>
    <mergeCell ref="O186:Q186"/>
    <mergeCell ref="R186:T186"/>
    <mergeCell ref="U186:W186"/>
    <mergeCell ref="X186:Z186"/>
    <mergeCell ref="AA186:AC186"/>
    <mergeCell ref="AD186:AF186"/>
    <mergeCell ref="AG186:AI186"/>
    <mergeCell ref="AJ186:AL186"/>
    <mergeCell ref="R185:T185"/>
    <mergeCell ref="AM185:AO185"/>
    <mergeCell ref="AP185:AS185"/>
    <mergeCell ref="AT185:AV185"/>
    <mergeCell ref="U185:W185"/>
    <mergeCell ref="X185:Z185"/>
    <mergeCell ref="AA185:AC185"/>
    <mergeCell ref="AD185:AF185"/>
    <mergeCell ref="AG185:AI185"/>
    <mergeCell ref="AJ185:AL185"/>
    <mergeCell ref="A185:B185"/>
    <mergeCell ref="C185:E185"/>
    <mergeCell ref="F185:H185"/>
    <mergeCell ref="I185:K185"/>
    <mergeCell ref="L185:N185"/>
    <mergeCell ref="O185:Q185"/>
    <mergeCell ref="AM184:AO184"/>
    <mergeCell ref="AP184:AS184"/>
    <mergeCell ref="C184:E184"/>
    <mergeCell ref="F184:H184"/>
    <mergeCell ref="I184:K184"/>
    <mergeCell ref="L184:N184"/>
    <mergeCell ref="A184:B184"/>
    <mergeCell ref="AT184:AV184"/>
    <mergeCell ref="O184:Q184"/>
    <mergeCell ref="R184:T184"/>
    <mergeCell ref="U184:W184"/>
    <mergeCell ref="X184:Z184"/>
    <mergeCell ref="AA184:AC184"/>
    <mergeCell ref="AD184:AF184"/>
    <mergeCell ref="AG184:AI184"/>
    <mergeCell ref="AJ184:AL184"/>
    <mergeCell ref="R183:T183"/>
    <mergeCell ref="AM183:AO183"/>
    <mergeCell ref="AP183:AS183"/>
    <mergeCell ref="AT183:AV183"/>
    <mergeCell ref="U183:W183"/>
    <mergeCell ref="X183:Z183"/>
    <mergeCell ref="AA183:AC183"/>
    <mergeCell ref="AD183:AF183"/>
    <mergeCell ref="AG183:AI183"/>
    <mergeCell ref="AJ183:AL183"/>
    <mergeCell ref="A183:B183"/>
    <mergeCell ref="C183:E183"/>
    <mergeCell ref="F183:H183"/>
    <mergeCell ref="I183:K183"/>
    <mergeCell ref="L183:N183"/>
    <mergeCell ref="O183:Q183"/>
    <mergeCell ref="AM182:AO182"/>
    <mergeCell ref="AP182:AS182"/>
    <mergeCell ref="C182:E182"/>
    <mergeCell ref="F182:H182"/>
    <mergeCell ref="I182:K182"/>
    <mergeCell ref="L182:N182"/>
    <mergeCell ref="A182:B182"/>
    <mergeCell ref="AT182:AV182"/>
    <mergeCell ref="O182:Q182"/>
    <mergeCell ref="R182:T182"/>
    <mergeCell ref="U182:W182"/>
    <mergeCell ref="X182:Z182"/>
    <mergeCell ref="AA182:AC182"/>
    <mergeCell ref="AD182:AF182"/>
    <mergeCell ref="AG182:AI182"/>
    <mergeCell ref="AJ182:AL182"/>
    <mergeCell ref="R181:T181"/>
    <mergeCell ref="AM181:AO181"/>
    <mergeCell ref="AP181:AS181"/>
    <mergeCell ref="AT181:AV181"/>
    <mergeCell ref="U181:W181"/>
    <mergeCell ref="X181:Z181"/>
    <mergeCell ref="AA181:AC181"/>
    <mergeCell ref="AD181:AF181"/>
    <mergeCell ref="AG181:AI181"/>
    <mergeCell ref="AJ181:AL181"/>
    <mergeCell ref="A181:B181"/>
    <mergeCell ref="C181:E181"/>
    <mergeCell ref="F181:H181"/>
    <mergeCell ref="I181:K181"/>
    <mergeCell ref="L181:N181"/>
    <mergeCell ref="O181:Q181"/>
    <mergeCell ref="AM180:AO180"/>
    <mergeCell ref="AP180:AS180"/>
    <mergeCell ref="C180:E180"/>
    <mergeCell ref="F180:H180"/>
    <mergeCell ref="I180:K180"/>
    <mergeCell ref="L180:N180"/>
    <mergeCell ref="A180:B180"/>
    <mergeCell ref="AT180:AV180"/>
    <mergeCell ref="O180:Q180"/>
    <mergeCell ref="R180:T180"/>
    <mergeCell ref="U180:W180"/>
    <mergeCell ref="X180:Z180"/>
    <mergeCell ref="AA180:AC180"/>
    <mergeCell ref="AD180:AF180"/>
    <mergeCell ref="AG180:AI180"/>
    <mergeCell ref="AJ180:AL180"/>
    <mergeCell ref="R179:T179"/>
    <mergeCell ref="AM179:AO179"/>
    <mergeCell ref="AP179:AS179"/>
    <mergeCell ref="AT179:AV179"/>
    <mergeCell ref="U179:W179"/>
    <mergeCell ref="X179:Z179"/>
    <mergeCell ref="AA179:AC179"/>
    <mergeCell ref="AD179:AF179"/>
    <mergeCell ref="AG179:AI179"/>
    <mergeCell ref="AJ179:AL179"/>
    <mergeCell ref="A179:B179"/>
    <mergeCell ref="C179:E179"/>
    <mergeCell ref="F179:H179"/>
    <mergeCell ref="I179:K179"/>
    <mergeCell ref="L179:N179"/>
    <mergeCell ref="O179:Q179"/>
    <mergeCell ref="AM178:AO178"/>
    <mergeCell ref="AP178:AS178"/>
    <mergeCell ref="C178:E178"/>
    <mergeCell ref="F178:H178"/>
    <mergeCell ref="I178:K178"/>
    <mergeCell ref="L178:N178"/>
    <mergeCell ref="A178:B178"/>
    <mergeCell ref="AT178:AV178"/>
    <mergeCell ref="O178:Q178"/>
    <mergeCell ref="R178:T178"/>
    <mergeCell ref="U178:W178"/>
    <mergeCell ref="X178:Z178"/>
    <mergeCell ref="AA178:AC178"/>
    <mergeCell ref="AD178:AF178"/>
    <mergeCell ref="AG178:AI178"/>
    <mergeCell ref="AJ178:AL178"/>
    <mergeCell ref="R177:T177"/>
    <mergeCell ref="AM177:AO177"/>
    <mergeCell ref="AP177:AS177"/>
    <mergeCell ref="AT177:AV177"/>
    <mergeCell ref="U177:W177"/>
    <mergeCell ref="X177:Z177"/>
    <mergeCell ref="AA177:AC177"/>
    <mergeCell ref="AD177:AF177"/>
    <mergeCell ref="AG177:AI177"/>
    <mergeCell ref="AJ177:AL177"/>
    <mergeCell ref="A177:B177"/>
    <mergeCell ref="C177:E177"/>
    <mergeCell ref="F177:H177"/>
    <mergeCell ref="I177:K177"/>
    <mergeCell ref="L177:N177"/>
    <mergeCell ref="O177:Q177"/>
    <mergeCell ref="AM176:AO176"/>
    <mergeCell ref="AP176:AS176"/>
    <mergeCell ref="C176:E176"/>
    <mergeCell ref="F176:H176"/>
    <mergeCell ref="I176:K176"/>
    <mergeCell ref="L176:N176"/>
    <mergeCell ref="A176:B176"/>
    <mergeCell ref="AT176:AV176"/>
    <mergeCell ref="O176:Q176"/>
    <mergeCell ref="R176:T176"/>
    <mergeCell ref="U176:W176"/>
    <mergeCell ref="X176:Z176"/>
    <mergeCell ref="AA176:AC176"/>
    <mergeCell ref="AD176:AF176"/>
    <mergeCell ref="AG176:AI176"/>
    <mergeCell ref="AJ176:AL176"/>
    <mergeCell ref="R175:T175"/>
    <mergeCell ref="AM175:AO175"/>
    <mergeCell ref="AP175:AS175"/>
    <mergeCell ref="AT175:AV175"/>
    <mergeCell ref="U175:W175"/>
    <mergeCell ref="X175:Z175"/>
    <mergeCell ref="AA175:AC175"/>
    <mergeCell ref="AD175:AF175"/>
    <mergeCell ref="AG175:AI175"/>
    <mergeCell ref="AJ175:AL175"/>
    <mergeCell ref="A175:B175"/>
    <mergeCell ref="C175:E175"/>
    <mergeCell ref="F175:H175"/>
    <mergeCell ref="I175:K175"/>
    <mergeCell ref="L175:N175"/>
    <mergeCell ref="O175:Q175"/>
    <mergeCell ref="AM174:AO174"/>
    <mergeCell ref="AP174:AS174"/>
    <mergeCell ref="C174:E174"/>
    <mergeCell ref="F174:H174"/>
    <mergeCell ref="I174:K174"/>
    <mergeCell ref="L174:N174"/>
    <mergeCell ref="A174:B174"/>
    <mergeCell ref="AT174:AV174"/>
    <mergeCell ref="O174:Q174"/>
    <mergeCell ref="R174:T174"/>
    <mergeCell ref="U174:W174"/>
    <mergeCell ref="X174:Z174"/>
    <mergeCell ref="AA174:AC174"/>
    <mergeCell ref="AD174:AF174"/>
    <mergeCell ref="AG174:AI174"/>
    <mergeCell ref="AJ174:AL174"/>
    <mergeCell ref="R173:T173"/>
    <mergeCell ref="AM173:AO173"/>
    <mergeCell ref="AP173:AS173"/>
    <mergeCell ref="AT173:AV173"/>
    <mergeCell ref="U173:W173"/>
    <mergeCell ref="X173:Z173"/>
    <mergeCell ref="AA173:AC173"/>
    <mergeCell ref="AD173:AF173"/>
    <mergeCell ref="AG173:AI173"/>
    <mergeCell ref="AJ173:AL173"/>
    <mergeCell ref="A173:B173"/>
    <mergeCell ref="C173:E173"/>
    <mergeCell ref="F173:H173"/>
    <mergeCell ref="I173:K173"/>
    <mergeCell ref="L173:N173"/>
    <mergeCell ref="O173:Q173"/>
    <mergeCell ref="AM172:AO172"/>
    <mergeCell ref="AP172:AS172"/>
    <mergeCell ref="C172:E172"/>
    <mergeCell ref="F172:H172"/>
    <mergeCell ref="I172:K172"/>
    <mergeCell ref="L172:N172"/>
    <mergeCell ref="A172:B172"/>
    <mergeCell ref="AT172:AV172"/>
    <mergeCell ref="O172:Q172"/>
    <mergeCell ref="R172:T172"/>
    <mergeCell ref="U172:W172"/>
    <mergeCell ref="X172:Z172"/>
    <mergeCell ref="AA172:AC172"/>
    <mergeCell ref="AD172:AF172"/>
    <mergeCell ref="AG172:AI172"/>
    <mergeCell ref="AJ172:AL172"/>
    <mergeCell ref="R171:T171"/>
    <mergeCell ref="AM171:AO171"/>
    <mergeCell ref="AP171:AS171"/>
    <mergeCell ref="AT171:AV171"/>
    <mergeCell ref="U171:W171"/>
    <mergeCell ref="X171:Z171"/>
    <mergeCell ref="AA171:AC171"/>
    <mergeCell ref="AD171:AF171"/>
    <mergeCell ref="AG171:AI171"/>
    <mergeCell ref="AJ171:AL171"/>
    <mergeCell ref="A171:B171"/>
    <mergeCell ref="C171:E171"/>
    <mergeCell ref="F171:H171"/>
    <mergeCell ref="I171:K171"/>
    <mergeCell ref="L171:N171"/>
    <mergeCell ref="O171:Q171"/>
    <mergeCell ref="AM170:AO170"/>
    <mergeCell ref="AP170:AS170"/>
    <mergeCell ref="C170:E170"/>
    <mergeCell ref="F170:H170"/>
    <mergeCell ref="I170:K170"/>
    <mergeCell ref="L170:N170"/>
    <mergeCell ref="A170:B170"/>
    <mergeCell ref="AT170:AV170"/>
    <mergeCell ref="O170:Q170"/>
    <mergeCell ref="R170:T170"/>
    <mergeCell ref="U170:W170"/>
    <mergeCell ref="X170:Z170"/>
    <mergeCell ref="AA170:AC170"/>
    <mergeCell ref="AD170:AF170"/>
    <mergeCell ref="AG170:AI170"/>
    <mergeCell ref="AJ170:AL170"/>
    <mergeCell ref="R169:T169"/>
    <mergeCell ref="AM169:AO169"/>
    <mergeCell ref="AP169:AS169"/>
    <mergeCell ref="AT169:AV169"/>
    <mergeCell ref="U169:W169"/>
    <mergeCell ref="X169:Z169"/>
    <mergeCell ref="AA169:AC169"/>
    <mergeCell ref="AD169:AF169"/>
    <mergeCell ref="AG169:AI169"/>
    <mergeCell ref="AJ169:AL169"/>
    <mergeCell ref="A169:B169"/>
    <mergeCell ref="C169:E169"/>
    <mergeCell ref="F169:H169"/>
    <mergeCell ref="I169:K169"/>
    <mergeCell ref="L169:N169"/>
    <mergeCell ref="O169:Q169"/>
    <mergeCell ref="AM168:AO168"/>
    <mergeCell ref="AP168:AS168"/>
    <mergeCell ref="C168:E168"/>
    <mergeCell ref="F168:H168"/>
    <mergeCell ref="I168:K168"/>
    <mergeCell ref="L168:N168"/>
    <mergeCell ref="A168:B168"/>
    <mergeCell ref="AT168:AV168"/>
    <mergeCell ref="O168:Q168"/>
    <mergeCell ref="R168:T168"/>
    <mergeCell ref="U168:W168"/>
    <mergeCell ref="X168:Z168"/>
    <mergeCell ref="AA168:AC168"/>
    <mergeCell ref="AD168:AF168"/>
    <mergeCell ref="AG168:AI168"/>
    <mergeCell ref="AJ168:AL168"/>
    <mergeCell ref="R167:T167"/>
    <mergeCell ref="AM167:AO167"/>
    <mergeCell ref="AP167:AS167"/>
    <mergeCell ref="AT167:AV167"/>
    <mergeCell ref="U167:W167"/>
    <mergeCell ref="X167:Z167"/>
    <mergeCell ref="AA167:AC167"/>
    <mergeCell ref="AD167:AF167"/>
    <mergeCell ref="AG167:AI167"/>
    <mergeCell ref="AJ167:AL167"/>
    <mergeCell ref="A167:B167"/>
    <mergeCell ref="C167:E167"/>
    <mergeCell ref="F167:H167"/>
    <mergeCell ref="I167:K167"/>
    <mergeCell ref="L167:N167"/>
    <mergeCell ref="O167:Q167"/>
    <mergeCell ref="AM166:AO166"/>
    <mergeCell ref="AP166:AS166"/>
    <mergeCell ref="C166:E166"/>
    <mergeCell ref="F166:H166"/>
    <mergeCell ref="I166:K166"/>
    <mergeCell ref="L166:N166"/>
    <mergeCell ref="A166:B166"/>
    <mergeCell ref="AT166:AV166"/>
    <mergeCell ref="O166:Q166"/>
    <mergeCell ref="R166:T166"/>
    <mergeCell ref="U166:W166"/>
    <mergeCell ref="X166:Z166"/>
    <mergeCell ref="AA166:AC166"/>
    <mergeCell ref="AD166:AF166"/>
    <mergeCell ref="AG166:AI166"/>
    <mergeCell ref="AJ166:AL166"/>
    <mergeCell ref="R165:T165"/>
    <mergeCell ref="AM165:AO165"/>
    <mergeCell ref="AP165:AS165"/>
    <mergeCell ref="AT165:AV165"/>
    <mergeCell ref="U165:W165"/>
    <mergeCell ref="X165:Z165"/>
    <mergeCell ref="AA165:AC165"/>
    <mergeCell ref="AD165:AF165"/>
    <mergeCell ref="AG165:AI165"/>
    <mergeCell ref="AJ165:AL165"/>
    <mergeCell ref="A165:B165"/>
    <mergeCell ref="C165:E165"/>
    <mergeCell ref="F165:H165"/>
    <mergeCell ref="I165:K165"/>
    <mergeCell ref="L165:N165"/>
    <mergeCell ref="O165:Q165"/>
    <mergeCell ref="AM164:AO164"/>
    <mergeCell ref="AP164:AS164"/>
    <mergeCell ref="C164:E164"/>
    <mergeCell ref="F164:H164"/>
    <mergeCell ref="I164:K164"/>
    <mergeCell ref="L164:N164"/>
    <mergeCell ref="A164:B164"/>
    <mergeCell ref="AT164:AV164"/>
    <mergeCell ref="O164:Q164"/>
    <mergeCell ref="R164:T164"/>
    <mergeCell ref="U164:W164"/>
    <mergeCell ref="X164:Z164"/>
    <mergeCell ref="AA164:AC164"/>
    <mergeCell ref="AD164:AF164"/>
    <mergeCell ref="AG164:AI164"/>
    <mergeCell ref="AJ164:AL164"/>
    <mergeCell ref="R163:T163"/>
    <mergeCell ref="AM163:AO163"/>
    <mergeCell ref="AP163:AS163"/>
    <mergeCell ref="AT163:AV163"/>
    <mergeCell ref="U163:W163"/>
    <mergeCell ref="X163:Z163"/>
    <mergeCell ref="AA163:AC163"/>
    <mergeCell ref="AD163:AF163"/>
    <mergeCell ref="AG163:AI163"/>
    <mergeCell ref="AJ163:AL163"/>
    <mergeCell ref="A163:B163"/>
    <mergeCell ref="C163:E163"/>
    <mergeCell ref="F163:H163"/>
    <mergeCell ref="I163:K163"/>
    <mergeCell ref="L163:N163"/>
    <mergeCell ref="O163:Q163"/>
    <mergeCell ref="AM162:AO162"/>
    <mergeCell ref="AP162:AS162"/>
    <mergeCell ref="C162:E162"/>
    <mergeCell ref="F162:H162"/>
    <mergeCell ref="I162:K162"/>
    <mergeCell ref="L162:N162"/>
    <mergeCell ref="A162:B162"/>
    <mergeCell ref="AT162:AV162"/>
    <mergeCell ref="O162:Q162"/>
    <mergeCell ref="R162:T162"/>
    <mergeCell ref="U162:W162"/>
    <mergeCell ref="X162:Z162"/>
    <mergeCell ref="AA162:AC162"/>
    <mergeCell ref="AD162:AF162"/>
    <mergeCell ref="AG162:AI162"/>
    <mergeCell ref="AJ162:AL162"/>
    <mergeCell ref="R161:T161"/>
    <mergeCell ref="AM161:AO161"/>
    <mergeCell ref="AP161:AS161"/>
    <mergeCell ref="AT161:AV161"/>
    <mergeCell ref="U161:W161"/>
    <mergeCell ref="X161:Z161"/>
    <mergeCell ref="AA161:AC161"/>
    <mergeCell ref="AD161:AF161"/>
    <mergeCell ref="AG161:AI161"/>
    <mergeCell ref="AJ161:AL161"/>
    <mergeCell ref="A161:B161"/>
    <mergeCell ref="C161:E161"/>
    <mergeCell ref="F161:H161"/>
    <mergeCell ref="I161:K161"/>
    <mergeCell ref="L161:N161"/>
    <mergeCell ref="O161:Q161"/>
    <mergeCell ref="AM160:AO160"/>
    <mergeCell ref="AP160:AS160"/>
    <mergeCell ref="C160:E160"/>
    <mergeCell ref="F160:H160"/>
    <mergeCell ref="I160:K160"/>
    <mergeCell ref="L160:N160"/>
    <mergeCell ref="A160:B160"/>
    <mergeCell ref="AT160:AV160"/>
    <mergeCell ref="O160:Q160"/>
    <mergeCell ref="R160:T160"/>
    <mergeCell ref="U160:W160"/>
    <mergeCell ref="X160:Z160"/>
    <mergeCell ref="AA160:AC160"/>
    <mergeCell ref="AD160:AF160"/>
    <mergeCell ref="AG160:AI160"/>
    <mergeCell ref="AJ160:AL160"/>
    <mergeCell ref="R159:T159"/>
    <mergeCell ref="AM159:AO159"/>
    <mergeCell ref="AP159:AS159"/>
    <mergeCell ref="AT159:AV159"/>
    <mergeCell ref="U159:W159"/>
    <mergeCell ref="X159:Z159"/>
    <mergeCell ref="AA159:AC159"/>
    <mergeCell ref="AD159:AF159"/>
    <mergeCell ref="AG159:AI159"/>
    <mergeCell ref="AJ159:AL159"/>
    <mergeCell ref="A159:B159"/>
    <mergeCell ref="C159:E159"/>
    <mergeCell ref="F159:H159"/>
    <mergeCell ref="I159:K159"/>
    <mergeCell ref="L159:N159"/>
    <mergeCell ref="O159:Q159"/>
    <mergeCell ref="AM158:AO158"/>
    <mergeCell ref="AP158:AS158"/>
    <mergeCell ref="C158:E158"/>
    <mergeCell ref="F158:H158"/>
    <mergeCell ref="I158:K158"/>
    <mergeCell ref="L158:N158"/>
    <mergeCell ref="A158:B158"/>
    <mergeCell ref="AT158:AV158"/>
    <mergeCell ref="O158:Q158"/>
    <mergeCell ref="R158:T158"/>
    <mergeCell ref="U158:W158"/>
    <mergeCell ref="X158:Z158"/>
    <mergeCell ref="AA158:AC158"/>
    <mergeCell ref="AD158:AF158"/>
    <mergeCell ref="AG158:AI158"/>
    <mergeCell ref="AJ158:AL158"/>
    <mergeCell ref="R157:T157"/>
    <mergeCell ref="AM157:AO157"/>
    <mergeCell ref="AP157:AS157"/>
    <mergeCell ref="AT157:AV157"/>
    <mergeCell ref="U157:W157"/>
    <mergeCell ref="X157:Z157"/>
    <mergeCell ref="AA157:AC157"/>
    <mergeCell ref="AD157:AF157"/>
    <mergeCell ref="AG157:AI157"/>
    <mergeCell ref="AJ157:AL157"/>
    <mergeCell ref="A157:B157"/>
    <mergeCell ref="C157:E157"/>
    <mergeCell ref="F157:H157"/>
    <mergeCell ref="I157:K157"/>
    <mergeCell ref="L157:N157"/>
    <mergeCell ref="O157:Q157"/>
    <mergeCell ref="AM156:AO156"/>
    <mergeCell ref="AP156:AS156"/>
    <mergeCell ref="C156:E156"/>
    <mergeCell ref="F156:H156"/>
    <mergeCell ref="I156:K156"/>
    <mergeCell ref="L156:N156"/>
    <mergeCell ref="A156:B156"/>
    <mergeCell ref="AT156:AV156"/>
    <mergeCell ref="O156:Q156"/>
    <mergeCell ref="R156:T156"/>
    <mergeCell ref="U156:W156"/>
    <mergeCell ref="X156:Z156"/>
    <mergeCell ref="AA156:AC156"/>
    <mergeCell ref="AD156:AF156"/>
    <mergeCell ref="AG156:AI156"/>
    <mergeCell ref="AJ156:AL156"/>
    <mergeCell ref="R155:T155"/>
    <mergeCell ref="AM155:AO155"/>
    <mergeCell ref="AP155:AS155"/>
    <mergeCell ref="AT155:AV155"/>
    <mergeCell ref="U155:W155"/>
    <mergeCell ref="X155:Z155"/>
    <mergeCell ref="AA155:AC155"/>
    <mergeCell ref="AD155:AF155"/>
    <mergeCell ref="AG155:AI155"/>
    <mergeCell ref="AJ155:AL155"/>
    <mergeCell ref="A155:B155"/>
    <mergeCell ref="C155:E155"/>
    <mergeCell ref="F155:H155"/>
    <mergeCell ref="I155:K155"/>
    <mergeCell ref="L155:N155"/>
    <mergeCell ref="O155:Q155"/>
    <mergeCell ref="AM154:AO154"/>
    <mergeCell ref="AP154:AS154"/>
    <mergeCell ref="C154:E154"/>
    <mergeCell ref="F154:H154"/>
    <mergeCell ref="I154:K154"/>
    <mergeCell ref="L154:N154"/>
    <mergeCell ref="A154:B154"/>
    <mergeCell ref="AT154:AV154"/>
    <mergeCell ref="O154:Q154"/>
    <mergeCell ref="R154:T154"/>
    <mergeCell ref="U154:W154"/>
    <mergeCell ref="X154:Z154"/>
    <mergeCell ref="AA154:AC154"/>
    <mergeCell ref="AD154:AF154"/>
    <mergeCell ref="AG154:AI154"/>
    <mergeCell ref="AJ154:AL154"/>
    <mergeCell ref="R153:T153"/>
    <mergeCell ref="AM153:AO153"/>
    <mergeCell ref="AP153:AS153"/>
    <mergeCell ref="AT153:AV153"/>
    <mergeCell ref="U153:W153"/>
    <mergeCell ref="X153:Z153"/>
    <mergeCell ref="AA153:AC153"/>
    <mergeCell ref="AD153:AF153"/>
    <mergeCell ref="AG153:AI153"/>
    <mergeCell ref="AJ153:AL153"/>
    <mergeCell ref="A153:B153"/>
    <mergeCell ref="C153:E153"/>
    <mergeCell ref="F153:H153"/>
    <mergeCell ref="I153:K153"/>
    <mergeCell ref="L153:N153"/>
    <mergeCell ref="O153:Q153"/>
    <mergeCell ref="AM152:AO152"/>
    <mergeCell ref="AP152:AS152"/>
    <mergeCell ref="C152:E152"/>
    <mergeCell ref="F152:H152"/>
    <mergeCell ref="I152:K152"/>
    <mergeCell ref="L152:N152"/>
    <mergeCell ref="A152:B152"/>
    <mergeCell ref="AT152:AV152"/>
    <mergeCell ref="O152:Q152"/>
    <mergeCell ref="R152:T152"/>
    <mergeCell ref="U152:W152"/>
    <mergeCell ref="X152:Z152"/>
    <mergeCell ref="AA152:AC152"/>
    <mergeCell ref="AD152:AF152"/>
    <mergeCell ref="AG152:AI152"/>
    <mergeCell ref="AJ152:AL152"/>
    <mergeCell ref="R151:T151"/>
    <mergeCell ref="AM151:AO151"/>
    <mergeCell ref="AP151:AS151"/>
    <mergeCell ref="AT151:AV151"/>
    <mergeCell ref="U151:W151"/>
    <mergeCell ref="X151:Z151"/>
    <mergeCell ref="AA151:AC151"/>
    <mergeCell ref="AD151:AF151"/>
    <mergeCell ref="AG151:AI151"/>
    <mergeCell ref="AJ151:AL151"/>
    <mergeCell ref="A151:B151"/>
    <mergeCell ref="C151:E151"/>
    <mergeCell ref="F151:H151"/>
    <mergeCell ref="I151:K151"/>
    <mergeCell ref="L151:N151"/>
    <mergeCell ref="O151:Q151"/>
    <mergeCell ref="AM150:AO150"/>
    <mergeCell ref="AP150:AS150"/>
    <mergeCell ref="C150:E150"/>
    <mergeCell ref="F150:H150"/>
    <mergeCell ref="I150:K150"/>
    <mergeCell ref="L150:N150"/>
    <mergeCell ref="A150:B150"/>
    <mergeCell ref="AT150:AV150"/>
    <mergeCell ref="O150:Q150"/>
    <mergeCell ref="R150:T150"/>
    <mergeCell ref="U150:W150"/>
    <mergeCell ref="X150:Z150"/>
    <mergeCell ref="AA150:AC150"/>
    <mergeCell ref="AD150:AF150"/>
    <mergeCell ref="AG150:AI150"/>
    <mergeCell ref="AJ150:AL150"/>
    <mergeCell ref="R149:T149"/>
    <mergeCell ref="AM149:AO149"/>
    <mergeCell ref="AP149:AS149"/>
    <mergeCell ref="AT149:AV149"/>
    <mergeCell ref="U149:W149"/>
    <mergeCell ref="X149:Z149"/>
    <mergeCell ref="AA149:AC149"/>
    <mergeCell ref="AD149:AF149"/>
    <mergeCell ref="AG149:AI149"/>
    <mergeCell ref="AJ149:AL149"/>
    <mergeCell ref="A149:B149"/>
    <mergeCell ref="C149:E149"/>
    <mergeCell ref="F149:H149"/>
    <mergeCell ref="I149:K149"/>
    <mergeCell ref="L149:N149"/>
    <mergeCell ref="O149:Q149"/>
    <mergeCell ref="AM148:AO148"/>
    <mergeCell ref="AP148:AS148"/>
    <mergeCell ref="C148:E148"/>
    <mergeCell ref="F148:H148"/>
    <mergeCell ref="I148:K148"/>
    <mergeCell ref="L148:N148"/>
    <mergeCell ref="A148:B148"/>
    <mergeCell ref="AT148:AV148"/>
    <mergeCell ref="O148:Q148"/>
    <mergeCell ref="R148:T148"/>
    <mergeCell ref="U148:W148"/>
    <mergeCell ref="X148:Z148"/>
    <mergeCell ref="AA148:AC148"/>
    <mergeCell ref="AD148:AF148"/>
    <mergeCell ref="AG148:AI148"/>
    <mergeCell ref="AJ148:AL148"/>
    <mergeCell ref="R147:T147"/>
    <mergeCell ref="AM147:AO147"/>
    <mergeCell ref="AP147:AS147"/>
    <mergeCell ref="AT147:AV147"/>
    <mergeCell ref="U147:W147"/>
    <mergeCell ref="X147:Z147"/>
    <mergeCell ref="AA147:AC147"/>
    <mergeCell ref="AD147:AF147"/>
    <mergeCell ref="AG147:AI147"/>
    <mergeCell ref="AJ147:AL147"/>
    <mergeCell ref="A147:B147"/>
    <mergeCell ref="C147:E147"/>
    <mergeCell ref="F147:H147"/>
    <mergeCell ref="I147:K147"/>
    <mergeCell ref="L147:N147"/>
    <mergeCell ref="O147:Q147"/>
    <mergeCell ref="AM146:AO146"/>
    <mergeCell ref="AP146:AS146"/>
    <mergeCell ref="C146:E146"/>
    <mergeCell ref="F146:H146"/>
    <mergeCell ref="I146:K146"/>
    <mergeCell ref="L146:N146"/>
    <mergeCell ref="A146:B146"/>
    <mergeCell ref="AT146:AV146"/>
    <mergeCell ref="O146:Q146"/>
    <mergeCell ref="R146:T146"/>
    <mergeCell ref="U146:W146"/>
    <mergeCell ref="X146:Z146"/>
    <mergeCell ref="AA146:AC146"/>
    <mergeCell ref="AD146:AF146"/>
    <mergeCell ref="AG146:AI146"/>
    <mergeCell ref="AJ146:AL146"/>
    <mergeCell ref="R145:T145"/>
    <mergeCell ref="AM145:AO145"/>
    <mergeCell ref="AP145:AS145"/>
    <mergeCell ref="AT145:AV145"/>
    <mergeCell ref="U145:W145"/>
    <mergeCell ref="X145:Z145"/>
    <mergeCell ref="AA145:AC145"/>
    <mergeCell ref="AD145:AF145"/>
    <mergeCell ref="AG145:AI145"/>
    <mergeCell ref="AJ145:AL145"/>
    <mergeCell ref="A145:B145"/>
    <mergeCell ref="C145:E145"/>
    <mergeCell ref="F145:H145"/>
    <mergeCell ref="I145:K145"/>
    <mergeCell ref="L145:N145"/>
    <mergeCell ref="O145:Q145"/>
    <mergeCell ref="AM144:AO144"/>
    <mergeCell ref="AP144:AS144"/>
    <mergeCell ref="C144:E144"/>
    <mergeCell ref="F144:H144"/>
    <mergeCell ref="I144:K144"/>
    <mergeCell ref="L144:N144"/>
    <mergeCell ref="A144:B144"/>
    <mergeCell ref="AT144:AV144"/>
    <mergeCell ref="O144:Q144"/>
    <mergeCell ref="R144:T144"/>
    <mergeCell ref="U144:W144"/>
    <mergeCell ref="X144:Z144"/>
    <mergeCell ref="AA144:AC144"/>
    <mergeCell ref="AD144:AF144"/>
    <mergeCell ref="AG144:AI144"/>
    <mergeCell ref="AJ144:AL144"/>
    <mergeCell ref="R143:T143"/>
    <mergeCell ref="AM143:AO143"/>
    <mergeCell ref="AP143:AS143"/>
    <mergeCell ref="AT143:AV143"/>
    <mergeCell ref="U143:W143"/>
    <mergeCell ref="X143:Z143"/>
    <mergeCell ref="AA143:AC143"/>
    <mergeCell ref="AD143:AF143"/>
    <mergeCell ref="AG143:AI143"/>
    <mergeCell ref="AJ143:AL143"/>
    <mergeCell ref="A143:B143"/>
    <mergeCell ref="C143:E143"/>
    <mergeCell ref="F143:H143"/>
    <mergeCell ref="I143:K143"/>
    <mergeCell ref="L143:N143"/>
    <mergeCell ref="O143:Q143"/>
    <mergeCell ref="AM142:AO142"/>
    <mergeCell ref="AP142:AS142"/>
    <mergeCell ref="C142:E142"/>
    <mergeCell ref="F142:H142"/>
    <mergeCell ref="I142:K142"/>
    <mergeCell ref="L142:N142"/>
    <mergeCell ref="A142:B142"/>
    <mergeCell ref="AT142:AV142"/>
    <mergeCell ref="O142:Q142"/>
    <mergeCell ref="R142:T142"/>
    <mergeCell ref="U142:W142"/>
    <mergeCell ref="X142:Z142"/>
    <mergeCell ref="AA142:AC142"/>
    <mergeCell ref="AD142:AF142"/>
    <mergeCell ref="AG142:AI142"/>
    <mergeCell ref="AJ142:AL142"/>
    <mergeCell ref="R141:T141"/>
    <mergeCell ref="AM141:AO141"/>
    <mergeCell ref="AP141:AS141"/>
    <mergeCell ref="AT141:AV141"/>
    <mergeCell ref="U141:W141"/>
    <mergeCell ref="X141:Z141"/>
    <mergeCell ref="AA141:AC141"/>
    <mergeCell ref="AD141:AF141"/>
    <mergeCell ref="AG141:AI141"/>
    <mergeCell ref="AJ141:AL141"/>
    <mergeCell ref="A141:B141"/>
    <mergeCell ref="C141:E141"/>
    <mergeCell ref="F141:H141"/>
    <mergeCell ref="I141:K141"/>
    <mergeCell ref="L141:N141"/>
    <mergeCell ref="O141:Q141"/>
    <mergeCell ref="AM140:AO140"/>
    <mergeCell ref="AP140:AS140"/>
    <mergeCell ref="C140:E140"/>
    <mergeCell ref="F140:H140"/>
    <mergeCell ref="I140:K140"/>
    <mergeCell ref="L140:N140"/>
    <mergeCell ref="A140:B140"/>
    <mergeCell ref="AT140:AV140"/>
    <mergeCell ref="O140:Q140"/>
    <mergeCell ref="R140:T140"/>
    <mergeCell ref="U140:W140"/>
    <mergeCell ref="X140:Z140"/>
    <mergeCell ref="AA140:AC140"/>
    <mergeCell ref="AD140:AF140"/>
    <mergeCell ref="AG140:AI140"/>
    <mergeCell ref="AJ140:AL140"/>
    <mergeCell ref="R139:T139"/>
    <mergeCell ref="AM139:AO139"/>
    <mergeCell ref="AP139:AS139"/>
    <mergeCell ref="AT139:AV139"/>
    <mergeCell ref="U139:W139"/>
    <mergeCell ref="X139:Z139"/>
    <mergeCell ref="AA139:AC139"/>
    <mergeCell ref="AD139:AF139"/>
    <mergeCell ref="AG139:AI139"/>
    <mergeCell ref="AJ139:AL139"/>
    <mergeCell ref="A139:B139"/>
    <mergeCell ref="C139:E139"/>
    <mergeCell ref="F139:H139"/>
    <mergeCell ref="I139:K139"/>
    <mergeCell ref="L139:N139"/>
    <mergeCell ref="O139:Q139"/>
    <mergeCell ref="AM138:AO138"/>
    <mergeCell ref="AP138:AS138"/>
    <mergeCell ref="C138:E138"/>
    <mergeCell ref="F138:H138"/>
    <mergeCell ref="I138:K138"/>
    <mergeCell ref="L138:N138"/>
    <mergeCell ref="A138:B138"/>
    <mergeCell ref="AT138:AV138"/>
    <mergeCell ref="O138:Q138"/>
    <mergeCell ref="R138:T138"/>
    <mergeCell ref="U138:W138"/>
    <mergeCell ref="X138:Z138"/>
    <mergeCell ref="AA138:AC138"/>
    <mergeCell ref="AD138:AF138"/>
    <mergeCell ref="AG138:AI138"/>
    <mergeCell ref="AJ138:AL138"/>
    <mergeCell ref="R137:T137"/>
    <mergeCell ref="AM137:AO137"/>
    <mergeCell ref="AP137:AS137"/>
    <mergeCell ref="AT137:AV137"/>
    <mergeCell ref="U137:W137"/>
    <mergeCell ref="X137:Z137"/>
    <mergeCell ref="AA137:AC137"/>
    <mergeCell ref="AD137:AF137"/>
    <mergeCell ref="AG137:AI137"/>
    <mergeCell ref="AJ137:AL137"/>
    <mergeCell ref="A137:B137"/>
    <mergeCell ref="C137:E137"/>
    <mergeCell ref="F137:H137"/>
    <mergeCell ref="I137:K137"/>
    <mergeCell ref="L137:N137"/>
    <mergeCell ref="O137:Q137"/>
    <mergeCell ref="AM136:AO136"/>
    <mergeCell ref="AP136:AS136"/>
    <mergeCell ref="C136:E136"/>
    <mergeCell ref="F136:H136"/>
    <mergeCell ref="I136:K136"/>
    <mergeCell ref="L136:N136"/>
    <mergeCell ref="A136:B136"/>
    <mergeCell ref="AT136:AV136"/>
    <mergeCell ref="O136:Q136"/>
    <mergeCell ref="R136:T136"/>
    <mergeCell ref="U136:W136"/>
    <mergeCell ref="X136:Z136"/>
    <mergeCell ref="AA136:AC136"/>
    <mergeCell ref="AD136:AF136"/>
    <mergeCell ref="AG136:AI136"/>
    <mergeCell ref="AJ136:AL136"/>
    <mergeCell ref="R135:T135"/>
    <mergeCell ref="AM135:AO135"/>
    <mergeCell ref="AP135:AS135"/>
    <mergeCell ref="AT135:AV135"/>
    <mergeCell ref="U135:W135"/>
    <mergeCell ref="X135:Z135"/>
    <mergeCell ref="AA135:AC135"/>
    <mergeCell ref="AD135:AF135"/>
    <mergeCell ref="AG135:AI135"/>
    <mergeCell ref="AJ135:AL135"/>
    <mergeCell ref="A135:B135"/>
    <mergeCell ref="C135:E135"/>
    <mergeCell ref="F135:H135"/>
    <mergeCell ref="I135:K135"/>
    <mergeCell ref="L135:N135"/>
    <mergeCell ref="O135:Q135"/>
    <mergeCell ref="AM134:AO134"/>
    <mergeCell ref="AP134:AS134"/>
    <mergeCell ref="C134:E134"/>
    <mergeCell ref="F134:H134"/>
    <mergeCell ref="I134:K134"/>
    <mergeCell ref="L134:N134"/>
    <mergeCell ref="A134:B134"/>
    <mergeCell ref="AT134:AV134"/>
    <mergeCell ref="O134:Q134"/>
    <mergeCell ref="R134:T134"/>
    <mergeCell ref="U134:W134"/>
    <mergeCell ref="X134:Z134"/>
    <mergeCell ref="AA134:AC134"/>
    <mergeCell ref="AD134:AF134"/>
    <mergeCell ref="AG134:AI134"/>
    <mergeCell ref="AJ134:AL134"/>
    <mergeCell ref="R133:T133"/>
    <mergeCell ref="AM133:AO133"/>
    <mergeCell ref="AP133:AS133"/>
    <mergeCell ref="AT133:AV133"/>
    <mergeCell ref="U133:W133"/>
    <mergeCell ref="X133:Z133"/>
    <mergeCell ref="AA133:AC133"/>
    <mergeCell ref="AD133:AF133"/>
    <mergeCell ref="AG133:AI133"/>
    <mergeCell ref="AJ133:AL133"/>
    <mergeCell ref="A133:B133"/>
    <mergeCell ref="C133:E133"/>
    <mergeCell ref="F133:H133"/>
    <mergeCell ref="I133:K133"/>
    <mergeCell ref="L133:N133"/>
    <mergeCell ref="O133:Q133"/>
    <mergeCell ref="AM132:AO132"/>
    <mergeCell ref="AP132:AS132"/>
    <mergeCell ref="C132:E132"/>
    <mergeCell ref="F132:H132"/>
    <mergeCell ref="I132:K132"/>
    <mergeCell ref="L132:N132"/>
    <mergeCell ref="A132:B132"/>
    <mergeCell ref="AT132:AV132"/>
    <mergeCell ref="O132:Q132"/>
    <mergeCell ref="R132:T132"/>
    <mergeCell ref="U132:W132"/>
    <mergeCell ref="X132:Z132"/>
    <mergeCell ref="AA132:AC132"/>
    <mergeCell ref="AD132:AF132"/>
    <mergeCell ref="AG132:AI132"/>
    <mergeCell ref="AJ132:AL132"/>
    <mergeCell ref="R131:T131"/>
    <mergeCell ref="AM131:AO131"/>
    <mergeCell ref="AP131:AS131"/>
    <mergeCell ref="AT131:AV131"/>
    <mergeCell ref="U131:W131"/>
    <mergeCell ref="X131:Z131"/>
    <mergeCell ref="AA131:AC131"/>
    <mergeCell ref="AD131:AF131"/>
    <mergeCell ref="AG131:AI131"/>
    <mergeCell ref="AJ131:AL131"/>
    <mergeCell ref="A131:B131"/>
    <mergeCell ref="C131:E131"/>
    <mergeCell ref="F131:H131"/>
    <mergeCell ref="I131:K131"/>
    <mergeCell ref="L131:N131"/>
    <mergeCell ref="O131:Q131"/>
    <mergeCell ref="AM130:AO130"/>
    <mergeCell ref="AP130:AS130"/>
    <mergeCell ref="C130:E130"/>
    <mergeCell ref="F130:H130"/>
    <mergeCell ref="I130:K130"/>
    <mergeCell ref="L130:N130"/>
    <mergeCell ref="A130:B130"/>
    <mergeCell ref="AT130:AV130"/>
    <mergeCell ref="O130:Q130"/>
    <mergeCell ref="R130:T130"/>
    <mergeCell ref="U130:W130"/>
    <mergeCell ref="X130:Z130"/>
    <mergeCell ref="AA130:AC130"/>
    <mergeCell ref="AD130:AF130"/>
    <mergeCell ref="AG130:AI130"/>
    <mergeCell ref="AJ130:AL130"/>
    <mergeCell ref="R129:T129"/>
    <mergeCell ref="AM129:AO129"/>
    <mergeCell ref="AP129:AS129"/>
    <mergeCell ref="AT129:AV129"/>
    <mergeCell ref="U129:W129"/>
    <mergeCell ref="X129:Z129"/>
    <mergeCell ref="AA129:AC129"/>
    <mergeCell ref="AD129:AF129"/>
    <mergeCell ref="AG129:AI129"/>
    <mergeCell ref="AJ129:AL129"/>
    <mergeCell ref="A129:B129"/>
    <mergeCell ref="C129:E129"/>
    <mergeCell ref="F129:H129"/>
    <mergeCell ref="I129:K129"/>
    <mergeCell ref="L129:N129"/>
    <mergeCell ref="O129:Q129"/>
    <mergeCell ref="AM128:AO128"/>
    <mergeCell ref="AP128:AS128"/>
    <mergeCell ref="C128:E128"/>
    <mergeCell ref="F128:H128"/>
    <mergeCell ref="I128:K128"/>
    <mergeCell ref="L128:N128"/>
    <mergeCell ref="A128:B128"/>
    <mergeCell ref="AT128:AV128"/>
    <mergeCell ref="O128:Q128"/>
    <mergeCell ref="R128:T128"/>
    <mergeCell ref="U128:W128"/>
    <mergeCell ref="X128:Z128"/>
    <mergeCell ref="AA128:AC128"/>
    <mergeCell ref="AD128:AF128"/>
    <mergeCell ref="AG128:AI128"/>
    <mergeCell ref="AJ128:AL128"/>
    <mergeCell ref="R127:T127"/>
    <mergeCell ref="AM127:AO127"/>
    <mergeCell ref="AP127:AS127"/>
    <mergeCell ref="AT127:AV127"/>
    <mergeCell ref="U127:W127"/>
    <mergeCell ref="X127:Z127"/>
    <mergeCell ref="AA127:AC127"/>
    <mergeCell ref="AD127:AF127"/>
    <mergeCell ref="AG127:AI127"/>
    <mergeCell ref="AJ127:AL127"/>
    <mergeCell ref="A127:B127"/>
    <mergeCell ref="C127:E127"/>
    <mergeCell ref="F127:H127"/>
    <mergeCell ref="I127:K127"/>
    <mergeCell ref="L127:N127"/>
    <mergeCell ref="O127:Q127"/>
    <mergeCell ref="AM126:AO126"/>
    <mergeCell ref="AP126:AS126"/>
    <mergeCell ref="C126:E126"/>
    <mergeCell ref="F126:H126"/>
    <mergeCell ref="I126:K126"/>
    <mergeCell ref="L126:N126"/>
    <mergeCell ref="A126:B126"/>
    <mergeCell ref="AT126:AV126"/>
    <mergeCell ref="O126:Q126"/>
    <mergeCell ref="R126:T126"/>
    <mergeCell ref="U126:W126"/>
    <mergeCell ref="X126:Z126"/>
    <mergeCell ref="AA126:AC126"/>
    <mergeCell ref="AD126:AF126"/>
    <mergeCell ref="AG126:AI126"/>
    <mergeCell ref="AJ126:AL126"/>
    <mergeCell ref="R125:T125"/>
    <mergeCell ref="AM125:AO125"/>
    <mergeCell ref="AP125:AS125"/>
    <mergeCell ref="AT125:AV125"/>
    <mergeCell ref="U125:W125"/>
    <mergeCell ref="X125:Z125"/>
    <mergeCell ref="AA125:AC125"/>
    <mergeCell ref="AD125:AF125"/>
    <mergeCell ref="AG125:AI125"/>
    <mergeCell ref="AJ125:AL125"/>
    <mergeCell ref="A125:B125"/>
    <mergeCell ref="C125:E125"/>
    <mergeCell ref="F125:H125"/>
    <mergeCell ref="I125:K125"/>
    <mergeCell ref="L125:N125"/>
    <mergeCell ref="O125:Q125"/>
    <mergeCell ref="AM124:AO124"/>
    <mergeCell ref="AP124:AS124"/>
    <mergeCell ref="C124:E124"/>
    <mergeCell ref="F124:H124"/>
    <mergeCell ref="I124:K124"/>
    <mergeCell ref="L124:N124"/>
    <mergeCell ref="A124:B124"/>
    <mergeCell ref="AT124:AV124"/>
    <mergeCell ref="O124:Q124"/>
    <mergeCell ref="R124:T124"/>
    <mergeCell ref="U124:W124"/>
    <mergeCell ref="X124:Z124"/>
    <mergeCell ref="AA124:AC124"/>
    <mergeCell ref="AD124:AF124"/>
    <mergeCell ref="AG124:AI124"/>
    <mergeCell ref="AJ124:AL124"/>
    <mergeCell ref="R123:T123"/>
    <mergeCell ref="AM123:AO123"/>
    <mergeCell ref="AP123:AS123"/>
    <mergeCell ref="AT123:AV123"/>
    <mergeCell ref="U123:W123"/>
    <mergeCell ref="X123:Z123"/>
    <mergeCell ref="AA123:AC123"/>
    <mergeCell ref="AD123:AF123"/>
    <mergeCell ref="AG123:AI123"/>
    <mergeCell ref="AJ123:AL123"/>
    <mergeCell ref="A123:B123"/>
    <mergeCell ref="C123:E123"/>
    <mergeCell ref="F123:H123"/>
    <mergeCell ref="I123:K123"/>
    <mergeCell ref="L123:N123"/>
    <mergeCell ref="O123:Q123"/>
    <mergeCell ref="AM122:AO122"/>
    <mergeCell ref="AP122:AS122"/>
    <mergeCell ref="C122:E122"/>
    <mergeCell ref="F122:H122"/>
    <mergeCell ref="I122:K122"/>
    <mergeCell ref="L122:N122"/>
    <mergeCell ref="A122:B122"/>
    <mergeCell ref="AT122:AV122"/>
    <mergeCell ref="O122:Q122"/>
    <mergeCell ref="R122:T122"/>
    <mergeCell ref="U122:W122"/>
    <mergeCell ref="X122:Z122"/>
    <mergeCell ref="AA122:AC122"/>
    <mergeCell ref="AD122:AF122"/>
    <mergeCell ref="AG122:AI122"/>
    <mergeCell ref="AJ122:AL122"/>
    <mergeCell ref="R121:T121"/>
    <mergeCell ref="AM121:AO121"/>
    <mergeCell ref="AP121:AS121"/>
    <mergeCell ref="AT121:AV121"/>
    <mergeCell ref="U121:W121"/>
    <mergeCell ref="X121:Z121"/>
    <mergeCell ref="AA121:AC121"/>
    <mergeCell ref="AD121:AF121"/>
    <mergeCell ref="AG121:AI121"/>
    <mergeCell ref="AJ121:AL121"/>
    <mergeCell ref="A121:B121"/>
    <mergeCell ref="C121:E121"/>
    <mergeCell ref="F121:H121"/>
    <mergeCell ref="I121:K121"/>
    <mergeCell ref="L121:N121"/>
    <mergeCell ref="O121:Q121"/>
    <mergeCell ref="AM120:AO120"/>
    <mergeCell ref="AP120:AS120"/>
    <mergeCell ref="C120:E120"/>
    <mergeCell ref="F120:H120"/>
    <mergeCell ref="I120:K120"/>
    <mergeCell ref="L120:N120"/>
    <mergeCell ref="A120:B120"/>
    <mergeCell ref="AT120:AV120"/>
    <mergeCell ref="O120:Q120"/>
    <mergeCell ref="R120:T120"/>
    <mergeCell ref="U120:W120"/>
    <mergeCell ref="X120:Z120"/>
    <mergeCell ref="AA120:AC120"/>
    <mergeCell ref="AD120:AF120"/>
    <mergeCell ref="AG120:AI120"/>
    <mergeCell ref="AJ120:AL120"/>
    <mergeCell ref="R119:T119"/>
    <mergeCell ref="AM119:AO119"/>
    <mergeCell ref="AP119:AS119"/>
    <mergeCell ref="AT119:AV119"/>
    <mergeCell ref="U119:W119"/>
    <mergeCell ref="X119:Z119"/>
    <mergeCell ref="AA119:AC119"/>
    <mergeCell ref="AD119:AF119"/>
    <mergeCell ref="AG119:AI119"/>
    <mergeCell ref="AJ119:AL119"/>
    <mergeCell ref="A119:B119"/>
    <mergeCell ref="C119:E119"/>
    <mergeCell ref="F119:H119"/>
    <mergeCell ref="I119:K119"/>
    <mergeCell ref="L119:N119"/>
    <mergeCell ref="O119:Q119"/>
    <mergeCell ref="AM118:AO118"/>
    <mergeCell ref="AP118:AS118"/>
    <mergeCell ref="C118:E118"/>
    <mergeCell ref="F118:H118"/>
    <mergeCell ref="I118:K118"/>
    <mergeCell ref="L118:N118"/>
    <mergeCell ref="A118:B118"/>
    <mergeCell ref="AT118:AV118"/>
    <mergeCell ref="O118:Q118"/>
    <mergeCell ref="R118:T118"/>
    <mergeCell ref="U118:W118"/>
    <mergeCell ref="X118:Z118"/>
    <mergeCell ref="AA118:AC118"/>
    <mergeCell ref="AD118:AF118"/>
    <mergeCell ref="AG118:AI118"/>
    <mergeCell ref="AJ118:AL118"/>
    <mergeCell ref="R117:T117"/>
    <mergeCell ref="AM117:AO117"/>
    <mergeCell ref="AP117:AS117"/>
    <mergeCell ref="AT117:AV117"/>
    <mergeCell ref="U117:W117"/>
    <mergeCell ref="X117:Z117"/>
    <mergeCell ref="AA117:AC117"/>
    <mergeCell ref="AD117:AF117"/>
    <mergeCell ref="AG117:AI117"/>
    <mergeCell ref="AJ117:AL117"/>
    <mergeCell ref="A117:B117"/>
    <mergeCell ref="C117:E117"/>
    <mergeCell ref="F117:H117"/>
    <mergeCell ref="I117:K117"/>
    <mergeCell ref="L117:N117"/>
    <mergeCell ref="O117:Q117"/>
    <mergeCell ref="AM116:AO116"/>
    <mergeCell ref="AP116:AS116"/>
    <mergeCell ref="C116:E116"/>
    <mergeCell ref="F116:H116"/>
    <mergeCell ref="I116:K116"/>
    <mergeCell ref="L116:N116"/>
    <mergeCell ref="A116:B116"/>
    <mergeCell ref="AT116:AV116"/>
    <mergeCell ref="O116:Q116"/>
    <mergeCell ref="R116:T116"/>
    <mergeCell ref="U116:W116"/>
    <mergeCell ref="X116:Z116"/>
    <mergeCell ref="AA116:AC116"/>
    <mergeCell ref="AD116:AF116"/>
    <mergeCell ref="AG116:AI116"/>
    <mergeCell ref="AJ116:AL116"/>
    <mergeCell ref="R115:T115"/>
    <mergeCell ref="AM115:AO115"/>
    <mergeCell ref="AP115:AS115"/>
    <mergeCell ref="AT115:AV115"/>
    <mergeCell ref="U115:W115"/>
    <mergeCell ref="X115:Z115"/>
    <mergeCell ref="AA115:AC115"/>
    <mergeCell ref="AD115:AF115"/>
    <mergeCell ref="AG115:AI115"/>
    <mergeCell ref="AJ115:AL115"/>
    <mergeCell ref="A115:B115"/>
    <mergeCell ref="C115:E115"/>
    <mergeCell ref="F115:H115"/>
    <mergeCell ref="I115:K115"/>
    <mergeCell ref="L115:N115"/>
    <mergeCell ref="O115:Q115"/>
    <mergeCell ref="AM114:AO114"/>
    <mergeCell ref="AP114:AS114"/>
    <mergeCell ref="C114:E114"/>
    <mergeCell ref="F114:H114"/>
    <mergeCell ref="I114:K114"/>
    <mergeCell ref="L114:N114"/>
    <mergeCell ref="A114:B114"/>
    <mergeCell ref="AT114:AV114"/>
    <mergeCell ref="O114:Q114"/>
    <mergeCell ref="R114:T114"/>
    <mergeCell ref="U114:W114"/>
    <mergeCell ref="X114:Z114"/>
    <mergeCell ref="AA114:AC114"/>
    <mergeCell ref="AD114:AF114"/>
    <mergeCell ref="AG114:AI114"/>
    <mergeCell ref="AJ114:AL114"/>
    <mergeCell ref="R113:T113"/>
    <mergeCell ref="AM113:AO113"/>
    <mergeCell ref="AP113:AS113"/>
    <mergeCell ref="AT113:AV113"/>
    <mergeCell ref="U113:W113"/>
    <mergeCell ref="X113:Z113"/>
    <mergeCell ref="AA113:AC113"/>
    <mergeCell ref="AD113:AF113"/>
    <mergeCell ref="AG113:AI113"/>
    <mergeCell ref="AJ113:AL113"/>
    <mergeCell ref="A113:B113"/>
    <mergeCell ref="C113:E113"/>
    <mergeCell ref="F113:H113"/>
    <mergeCell ref="I113:K113"/>
    <mergeCell ref="L113:N113"/>
    <mergeCell ref="O113:Q113"/>
    <mergeCell ref="AM112:AO112"/>
    <mergeCell ref="AP112:AS112"/>
    <mergeCell ref="C112:E112"/>
    <mergeCell ref="F112:H112"/>
    <mergeCell ref="I112:K112"/>
    <mergeCell ref="L112:N112"/>
    <mergeCell ref="A112:B112"/>
    <mergeCell ref="AT112:AV112"/>
    <mergeCell ref="O112:Q112"/>
    <mergeCell ref="R112:T112"/>
    <mergeCell ref="U112:W112"/>
    <mergeCell ref="X112:Z112"/>
    <mergeCell ref="AA112:AC112"/>
    <mergeCell ref="AD112:AF112"/>
    <mergeCell ref="AG112:AI112"/>
    <mergeCell ref="AJ112:AL112"/>
    <mergeCell ref="R111:T111"/>
    <mergeCell ref="AM111:AO111"/>
    <mergeCell ref="AP111:AS111"/>
    <mergeCell ref="AT111:AV111"/>
    <mergeCell ref="U111:W111"/>
    <mergeCell ref="X111:Z111"/>
    <mergeCell ref="AA111:AC111"/>
    <mergeCell ref="AD111:AF111"/>
    <mergeCell ref="AG111:AI111"/>
    <mergeCell ref="AJ111:AL111"/>
    <mergeCell ref="A111:B111"/>
    <mergeCell ref="C111:E111"/>
    <mergeCell ref="F111:H111"/>
    <mergeCell ref="I111:K111"/>
    <mergeCell ref="L111:N111"/>
    <mergeCell ref="O111:Q111"/>
    <mergeCell ref="AM110:AO110"/>
    <mergeCell ref="AP110:AS110"/>
    <mergeCell ref="C110:E110"/>
    <mergeCell ref="F110:H110"/>
    <mergeCell ref="I110:K110"/>
    <mergeCell ref="L110:N110"/>
    <mergeCell ref="A110:B110"/>
    <mergeCell ref="AT110:AV110"/>
    <mergeCell ref="O110:Q110"/>
    <mergeCell ref="R110:T110"/>
    <mergeCell ref="U110:W110"/>
    <mergeCell ref="X110:Z110"/>
    <mergeCell ref="AA110:AC110"/>
    <mergeCell ref="AD110:AF110"/>
    <mergeCell ref="AG110:AI110"/>
    <mergeCell ref="AJ110:AL110"/>
    <mergeCell ref="R109:T109"/>
    <mergeCell ref="AM109:AO109"/>
    <mergeCell ref="AP109:AS109"/>
    <mergeCell ref="AT109:AV109"/>
    <mergeCell ref="U109:W109"/>
    <mergeCell ref="X109:Z109"/>
    <mergeCell ref="AA109:AC109"/>
    <mergeCell ref="AD109:AF109"/>
    <mergeCell ref="AG109:AI109"/>
    <mergeCell ref="AJ109:AL109"/>
    <mergeCell ref="A109:B109"/>
    <mergeCell ref="C109:E109"/>
    <mergeCell ref="F109:H109"/>
    <mergeCell ref="I109:K109"/>
    <mergeCell ref="L109:N109"/>
    <mergeCell ref="O109:Q109"/>
    <mergeCell ref="AM108:AO108"/>
    <mergeCell ref="AP108:AS108"/>
    <mergeCell ref="C108:E108"/>
    <mergeCell ref="F108:H108"/>
    <mergeCell ref="I108:K108"/>
    <mergeCell ref="L108:N108"/>
    <mergeCell ref="A108:B108"/>
    <mergeCell ref="AT108:AV108"/>
    <mergeCell ref="O108:Q108"/>
    <mergeCell ref="R108:T108"/>
    <mergeCell ref="U108:W108"/>
    <mergeCell ref="X108:Z108"/>
    <mergeCell ref="AA108:AC108"/>
    <mergeCell ref="AD108:AF108"/>
    <mergeCell ref="AG108:AI108"/>
    <mergeCell ref="AJ108:AL108"/>
    <mergeCell ref="R107:T107"/>
    <mergeCell ref="AM107:AO107"/>
    <mergeCell ref="AP107:AS107"/>
    <mergeCell ref="AT107:AV107"/>
    <mergeCell ref="U107:W107"/>
    <mergeCell ref="X107:Z107"/>
    <mergeCell ref="AA107:AC107"/>
    <mergeCell ref="AD107:AF107"/>
    <mergeCell ref="AG107:AI107"/>
    <mergeCell ref="AJ107:AL107"/>
    <mergeCell ref="A107:B107"/>
    <mergeCell ref="C107:E107"/>
    <mergeCell ref="F107:H107"/>
    <mergeCell ref="I107:K107"/>
    <mergeCell ref="L107:N107"/>
    <mergeCell ref="O107:Q107"/>
    <mergeCell ref="AM106:AO106"/>
    <mergeCell ref="AP106:AS106"/>
    <mergeCell ref="C106:E106"/>
    <mergeCell ref="F106:H106"/>
    <mergeCell ref="I106:K106"/>
    <mergeCell ref="L106:N106"/>
    <mergeCell ref="A106:B106"/>
    <mergeCell ref="AT106:AV106"/>
    <mergeCell ref="O106:Q106"/>
    <mergeCell ref="R106:T106"/>
    <mergeCell ref="U106:W106"/>
    <mergeCell ref="X106:Z106"/>
    <mergeCell ref="AA106:AC106"/>
    <mergeCell ref="AD106:AF106"/>
    <mergeCell ref="AG106:AI106"/>
    <mergeCell ref="AJ106:AL106"/>
    <mergeCell ref="R105:T105"/>
    <mergeCell ref="AM105:AO105"/>
    <mergeCell ref="AP105:AS105"/>
    <mergeCell ref="AT105:AV105"/>
    <mergeCell ref="U105:W105"/>
    <mergeCell ref="X105:Z105"/>
    <mergeCell ref="AA105:AC105"/>
    <mergeCell ref="AD105:AF105"/>
    <mergeCell ref="AG105:AI105"/>
    <mergeCell ref="AJ105:AL105"/>
    <mergeCell ref="A105:B105"/>
    <mergeCell ref="C105:E105"/>
    <mergeCell ref="F105:H105"/>
    <mergeCell ref="I105:K105"/>
    <mergeCell ref="L105:N105"/>
    <mergeCell ref="O105:Q105"/>
    <mergeCell ref="AM104:AO104"/>
    <mergeCell ref="AP104:AS104"/>
    <mergeCell ref="C104:E104"/>
    <mergeCell ref="F104:H104"/>
    <mergeCell ref="I104:K104"/>
    <mergeCell ref="L104:N104"/>
    <mergeCell ref="A104:B104"/>
    <mergeCell ref="AT104:AV104"/>
    <mergeCell ref="O104:Q104"/>
    <mergeCell ref="R104:T104"/>
    <mergeCell ref="U104:W104"/>
    <mergeCell ref="X104:Z104"/>
    <mergeCell ref="AA104:AC104"/>
    <mergeCell ref="AD104:AF104"/>
    <mergeCell ref="AG104:AI104"/>
    <mergeCell ref="AJ104:AL104"/>
    <mergeCell ref="R103:T103"/>
    <mergeCell ref="AM103:AO103"/>
    <mergeCell ref="AP103:AS103"/>
    <mergeCell ref="AT103:AV103"/>
    <mergeCell ref="U103:W103"/>
    <mergeCell ref="X103:Z103"/>
    <mergeCell ref="AA103:AC103"/>
    <mergeCell ref="AD103:AF103"/>
    <mergeCell ref="AG103:AI103"/>
    <mergeCell ref="AJ103:AL103"/>
    <mergeCell ref="A103:B103"/>
    <mergeCell ref="C103:E103"/>
    <mergeCell ref="F103:H103"/>
    <mergeCell ref="I103:K103"/>
    <mergeCell ref="L103:N103"/>
    <mergeCell ref="O103:Q103"/>
    <mergeCell ref="AM102:AO102"/>
    <mergeCell ref="AP102:AS102"/>
    <mergeCell ref="C102:E102"/>
    <mergeCell ref="F102:H102"/>
    <mergeCell ref="I102:K102"/>
    <mergeCell ref="L102:N102"/>
    <mergeCell ref="A102:B102"/>
    <mergeCell ref="AT102:AV102"/>
    <mergeCell ref="O102:Q102"/>
    <mergeCell ref="R102:T102"/>
    <mergeCell ref="U102:W102"/>
    <mergeCell ref="X102:Z102"/>
    <mergeCell ref="AA102:AC102"/>
    <mergeCell ref="AD102:AF102"/>
    <mergeCell ref="AG102:AI102"/>
    <mergeCell ref="AJ102:AL102"/>
    <mergeCell ref="R101:T101"/>
    <mergeCell ref="AM101:AO101"/>
    <mergeCell ref="AP101:AS101"/>
    <mergeCell ref="AT101:AV101"/>
    <mergeCell ref="U101:W101"/>
    <mergeCell ref="X101:Z101"/>
    <mergeCell ref="AA101:AC101"/>
    <mergeCell ref="AD101:AF101"/>
    <mergeCell ref="AG101:AI101"/>
    <mergeCell ref="AJ101:AL101"/>
    <mergeCell ref="A101:B101"/>
    <mergeCell ref="C101:E101"/>
    <mergeCell ref="F101:H101"/>
    <mergeCell ref="I101:K101"/>
    <mergeCell ref="L101:N101"/>
    <mergeCell ref="O101:Q101"/>
    <mergeCell ref="AM100:AO100"/>
    <mergeCell ref="AP100:AS100"/>
    <mergeCell ref="C100:E100"/>
    <mergeCell ref="F100:H100"/>
    <mergeCell ref="I100:K100"/>
    <mergeCell ref="L100:N100"/>
    <mergeCell ref="A100:B100"/>
    <mergeCell ref="AT100:AV100"/>
    <mergeCell ref="O100:Q100"/>
    <mergeCell ref="R100:T100"/>
    <mergeCell ref="U100:W100"/>
    <mergeCell ref="X100:Z100"/>
    <mergeCell ref="AA100:AC100"/>
    <mergeCell ref="AD100:AF100"/>
    <mergeCell ref="AG100:AI100"/>
    <mergeCell ref="AJ100:AL100"/>
    <mergeCell ref="R99:T99"/>
    <mergeCell ref="AM99:AO99"/>
    <mergeCell ref="AP99:AS99"/>
    <mergeCell ref="AT99:AV99"/>
    <mergeCell ref="U99:W99"/>
    <mergeCell ref="X99:Z99"/>
    <mergeCell ref="AA99:AC99"/>
    <mergeCell ref="AD99:AF99"/>
    <mergeCell ref="AG99:AI99"/>
    <mergeCell ref="AJ99:AL99"/>
    <mergeCell ref="A99:B99"/>
    <mergeCell ref="C99:E99"/>
    <mergeCell ref="F99:H99"/>
    <mergeCell ref="I99:K99"/>
    <mergeCell ref="L99:N99"/>
    <mergeCell ref="O99:Q99"/>
    <mergeCell ref="AM98:AO98"/>
    <mergeCell ref="AP98:AS98"/>
    <mergeCell ref="C98:E98"/>
    <mergeCell ref="F98:H98"/>
    <mergeCell ref="I98:K98"/>
    <mergeCell ref="L98:N98"/>
    <mergeCell ref="A98:B98"/>
    <mergeCell ref="AT98:AV98"/>
    <mergeCell ref="O98:Q98"/>
    <mergeCell ref="R98:T98"/>
    <mergeCell ref="U98:W98"/>
    <mergeCell ref="X98:Z98"/>
    <mergeCell ref="AA98:AC98"/>
    <mergeCell ref="AD98:AF98"/>
    <mergeCell ref="AG98:AI98"/>
    <mergeCell ref="AJ98:AL98"/>
    <mergeCell ref="R97:T97"/>
    <mergeCell ref="AM97:AO97"/>
    <mergeCell ref="AP97:AS97"/>
    <mergeCell ref="AT97:AV97"/>
    <mergeCell ref="U97:W97"/>
    <mergeCell ref="X97:Z97"/>
    <mergeCell ref="AA97:AC97"/>
    <mergeCell ref="AD97:AF97"/>
    <mergeCell ref="AG97:AI97"/>
    <mergeCell ref="AJ97:AL97"/>
    <mergeCell ref="A97:B97"/>
    <mergeCell ref="C97:E97"/>
    <mergeCell ref="F97:H97"/>
    <mergeCell ref="I97:K97"/>
    <mergeCell ref="L97:N97"/>
    <mergeCell ref="O97:Q97"/>
    <mergeCell ref="AM96:AO96"/>
    <mergeCell ref="AP96:AS96"/>
    <mergeCell ref="C96:E96"/>
    <mergeCell ref="F96:H96"/>
    <mergeCell ref="I96:K96"/>
    <mergeCell ref="L96:N96"/>
    <mergeCell ref="A96:B96"/>
    <mergeCell ref="AT96:AV96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R95:T95"/>
    <mergeCell ref="AM95:AO95"/>
    <mergeCell ref="AP95:AS95"/>
    <mergeCell ref="AT95:AV95"/>
    <mergeCell ref="U95:W95"/>
    <mergeCell ref="X95:Z95"/>
    <mergeCell ref="AA95:AC95"/>
    <mergeCell ref="AD95:AF95"/>
    <mergeCell ref="AG95:AI95"/>
    <mergeCell ref="AJ95:AL95"/>
    <mergeCell ref="A95:B95"/>
    <mergeCell ref="C95:E95"/>
    <mergeCell ref="F95:H95"/>
    <mergeCell ref="I95:K95"/>
    <mergeCell ref="L95:N95"/>
    <mergeCell ref="O95:Q95"/>
    <mergeCell ref="AM94:AO94"/>
    <mergeCell ref="AP94:AS94"/>
    <mergeCell ref="C94:E94"/>
    <mergeCell ref="F94:H94"/>
    <mergeCell ref="I94:K94"/>
    <mergeCell ref="L94:N94"/>
    <mergeCell ref="A94:B94"/>
    <mergeCell ref="AT94:AV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R93:T93"/>
    <mergeCell ref="AM93:AO93"/>
    <mergeCell ref="AP93:AS93"/>
    <mergeCell ref="AT93:AV93"/>
    <mergeCell ref="U93:W93"/>
    <mergeCell ref="X93:Z93"/>
    <mergeCell ref="AA93:AC93"/>
    <mergeCell ref="AD93:AF93"/>
    <mergeCell ref="AG93:AI93"/>
    <mergeCell ref="AJ93:AL93"/>
    <mergeCell ref="A93:B93"/>
    <mergeCell ref="C93:E93"/>
    <mergeCell ref="F93:H93"/>
    <mergeCell ref="I93:K93"/>
    <mergeCell ref="L93:N93"/>
    <mergeCell ref="O93:Q93"/>
    <mergeCell ref="AM92:AO92"/>
    <mergeCell ref="AP92:AS92"/>
    <mergeCell ref="C92:E92"/>
    <mergeCell ref="F92:H92"/>
    <mergeCell ref="I92:K92"/>
    <mergeCell ref="L92:N92"/>
    <mergeCell ref="A92:B92"/>
    <mergeCell ref="AT92:AV92"/>
    <mergeCell ref="O92:Q92"/>
    <mergeCell ref="R92:T92"/>
    <mergeCell ref="U92:W92"/>
    <mergeCell ref="X92:Z92"/>
    <mergeCell ref="AA92:AC92"/>
    <mergeCell ref="AD92:AF92"/>
    <mergeCell ref="AG92:AI92"/>
    <mergeCell ref="AJ92:AL92"/>
    <mergeCell ref="R91:T91"/>
    <mergeCell ref="AM91:AO91"/>
    <mergeCell ref="AP91:AS91"/>
    <mergeCell ref="AT91:AV91"/>
    <mergeCell ref="U91:W91"/>
    <mergeCell ref="X91:Z91"/>
    <mergeCell ref="AA91:AC91"/>
    <mergeCell ref="AD91:AF91"/>
    <mergeCell ref="AG91:AI91"/>
    <mergeCell ref="AJ91:AL91"/>
    <mergeCell ref="A91:B91"/>
    <mergeCell ref="C91:E91"/>
    <mergeCell ref="F91:H91"/>
    <mergeCell ref="I91:K91"/>
    <mergeCell ref="L91:N91"/>
    <mergeCell ref="O91:Q91"/>
    <mergeCell ref="AM90:AO90"/>
    <mergeCell ref="AP90:AS90"/>
    <mergeCell ref="C90:E90"/>
    <mergeCell ref="F90:H90"/>
    <mergeCell ref="I90:K90"/>
    <mergeCell ref="L90:N90"/>
    <mergeCell ref="A90:B90"/>
    <mergeCell ref="AT90:AV90"/>
    <mergeCell ref="O90:Q90"/>
    <mergeCell ref="R90:T90"/>
    <mergeCell ref="U90:W90"/>
    <mergeCell ref="X90:Z90"/>
    <mergeCell ref="AA90:AC90"/>
    <mergeCell ref="AD90:AF90"/>
    <mergeCell ref="AG90:AI90"/>
    <mergeCell ref="AJ90:AL90"/>
    <mergeCell ref="R89:T89"/>
    <mergeCell ref="AM89:AO89"/>
    <mergeCell ref="AP89:AS89"/>
    <mergeCell ref="AT89:AV89"/>
    <mergeCell ref="U89:W89"/>
    <mergeCell ref="X89:Z89"/>
    <mergeCell ref="AA89:AC89"/>
    <mergeCell ref="AD89:AF89"/>
    <mergeCell ref="AG89:AI89"/>
    <mergeCell ref="AJ89:AL89"/>
    <mergeCell ref="A89:B89"/>
    <mergeCell ref="C89:E89"/>
    <mergeCell ref="F89:H89"/>
    <mergeCell ref="I89:K89"/>
    <mergeCell ref="L89:N89"/>
    <mergeCell ref="O89:Q89"/>
    <mergeCell ref="AM88:AO88"/>
    <mergeCell ref="AP88:AS88"/>
    <mergeCell ref="C88:E88"/>
    <mergeCell ref="F88:H88"/>
    <mergeCell ref="I88:K88"/>
    <mergeCell ref="L88:N88"/>
    <mergeCell ref="A88:B88"/>
    <mergeCell ref="AT88:AV88"/>
    <mergeCell ref="O88:Q88"/>
    <mergeCell ref="R88:T88"/>
    <mergeCell ref="U88:W88"/>
    <mergeCell ref="X88:Z88"/>
    <mergeCell ref="AA88:AC88"/>
    <mergeCell ref="AD88:AF88"/>
    <mergeCell ref="AG88:AI88"/>
    <mergeCell ref="AJ88:AL88"/>
    <mergeCell ref="R87:T87"/>
    <mergeCell ref="AM87:AO87"/>
    <mergeCell ref="AP87:AS87"/>
    <mergeCell ref="AT87:AV87"/>
    <mergeCell ref="U87:W87"/>
    <mergeCell ref="X87:Z87"/>
    <mergeCell ref="AA87:AC87"/>
    <mergeCell ref="AD87:AF87"/>
    <mergeCell ref="AG87:AI87"/>
    <mergeCell ref="AJ87:AL87"/>
    <mergeCell ref="A87:B87"/>
    <mergeCell ref="C87:E87"/>
    <mergeCell ref="F87:H87"/>
    <mergeCell ref="I87:K87"/>
    <mergeCell ref="L87:N87"/>
    <mergeCell ref="O87:Q87"/>
    <mergeCell ref="AM86:AO86"/>
    <mergeCell ref="AP86:AS86"/>
    <mergeCell ref="C86:E86"/>
    <mergeCell ref="F86:H86"/>
    <mergeCell ref="I86:K86"/>
    <mergeCell ref="L86:N86"/>
    <mergeCell ref="A86:B86"/>
    <mergeCell ref="AT86:AV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R85:T85"/>
    <mergeCell ref="AM85:AO85"/>
    <mergeCell ref="AP85:AS85"/>
    <mergeCell ref="AT85:AV85"/>
    <mergeCell ref="U85:W85"/>
    <mergeCell ref="X85:Z85"/>
    <mergeCell ref="AA85:AC85"/>
    <mergeCell ref="AD85:AF85"/>
    <mergeCell ref="AG85:AI85"/>
    <mergeCell ref="AJ85:AL85"/>
    <mergeCell ref="A85:B85"/>
    <mergeCell ref="C85:E85"/>
    <mergeCell ref="F85:H85"/>
    <mergeCell ref="I85:K85"/>
    <mergeCell ref="L85:N85"/>
    <mergeCell ref="O85:Q85"/>
    <mergeCell ref="AM84:AO84"/>
    <mergeCell ref="AP84:AS84"/>
    <mergeCell ref="C84:E84"/>
    <mergeCell ref="F84:H84"/>
    <mergeCell ref="I84:K84"/>
    <mergeCell ref="L84:N84"/>
    <mergeCell ref="A84:B84"/>
    <mergeCell ref="AT84:AV84"/>
    <mergeCell ref="O84:Q84"/>
    <mergeCell ref="R84:T84"/>
    <mergeCell ref="U84:W84"/>
    <mergeCell ref="X84:Z84"/>
    <mergeCell ref="AA84:AC84"/>
    <mergeCell ref="AD84:AF84"/>
    <mergeCell ref="AG84:AI84"/>
    <mergeCell ref="AJ84:AL84"/>
    <mergeCell ref="R83:T83"/>
    <mergeCell ref="AM83:AO83"/>
    <mergeCell ref="AP83:AS83"/>
    <mergeCell ref="AT83:AV83"/>
    <mergeCell ref="U83:W83"/>
    <mergeCell ref="X83:Z83"/>
    <mergeCell ref="AA83:AC83"/>
    <mergeCell ref="AD83:AF83"/>
    <mergeCell ref="AG83:AI83"/>
    <mergeCell ref="AJ83:AL83"/>
    <mergeCell ref="A83:B83"/>
    <mergeCell ref="C83:E83"/>
    <mergeCell ref="F83:H83"/>
    <mergeCell ref="I83:K83"/>
    <mergeCell ref="L83:N83"/>
    <mergeCell ref="O83:Q83"/>
    <mergeCell ref="AM82:AO82"/>
    <mergeCell ref="AP82:AS82"/>
    <mergeCell ref="C82:E82"/>
    <mergeCell ref="F82:H82"/>
    <mergeCell ref="I82:K82"/>
    <mergeCell ref="L82:N82"/>
    <mergeCell ref="A82:B82"/>
    <mergeCell ref="AT82:AV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R81:T81"/>
    <mergeCell ref="AM81:AO81"/>
    <mergeCell ref="AP81:AS81"/>
    <mergeCell ref="AT81:AV81"/>
    <mergeCell ref="U81:W81"/>
    <mergeCell ref="X81:Z81"/>
    <mergeCell ref="AA81:AC81"/>
    <mergeCell ref="AD81:AF81"/>
    <mergeCell ref="AG81:AI81"/>
    <mergeCell ref="AJ81:AL81"/>
    <mergeCell ref="A81:B81"/>
    <mergeCell ref="C81:E81"/>
    <mergeCell ref="F81:H81"/>
    <mergeCell ref="I81:K81"/>
    <mergeCell ref="L81:N81"/>
    <mergeCell ref="O81:Q81"/>
    <mergeCell ref="AM80:AO80"/>
    <mergeCell ref="AP80:AS80"/>
    <mergeCell ref="C80:E80"/>
    <mergeCell ref="F80:H80"/>
    <mergeCell ref="I80:K80"/>
    <mergeCell ref="L80:N80"/>
    <mergeCell ref="A80:B80"/>
    <mergeCell ref="AT80:AV80"/>
    <mergeCell ref="O80:Q80"/>
    <mergeCell ref="R80:T80"/>
    <mergeCell ref="U80:W80"/>
    <mergeCell ref="X80:Z80"/>
    <mergeCell ref="AA80:AC80"/>
    <mergeCell ref="AD80:AF80"/>
    <mergeCell ref="AG80:AI80"/>
    <mergeCell ref="AJ80:AL80"/>
    <mergeCell ref="R79:T79"/>
    <mergeCell ref="AM79:AO79"/>
    <mergeCell ref="AP79:AS79"/>
    <mergeCell ref="AT79:AV79"/>
    <mergeCell ref="U79:W79"/>
    <mergeCell ref="X79:Z79"/>
    <mergeCell ref="AA79:AC79"/>
    <mergeCell ref="AD79:AF79"/>
    <mergeCell ref="AG79:AI79"/>
    <mergeCell ref="AJ79:AL79"/>
    <mergeCell ref="A79:B79"/>
    <mergeCell ref="C79:E79"/>
    <mergeCell ref="F79:H79"/>
    <mergeCell ref="I79:K79"/>
    <mergeCell ref="L79:N79"/>
    <mergeCell ref="O79:Q79"/>
    <mergeCell ref="AM78:AO78"/>
    <mergeCell ref="AP78:AS78"/>
    <mergeCell ref="C78:E78"/>
    <mergeCell ref="F78:H78"/>
    <mergeCell ref="I78:K78"/>
    <mergeCell ref="L78:N78"/>
    <mergeCell ref="A78:B78"/>
    <mergeCell ref="AT78:AV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R77:T77"/>
    <mergeCell ref="AM77:AO77"/>
    <mergeCell ref="AP77:AS77"/>
    <mergeCell ref="AT77:AV77"/>
    <mergeCell ref="U77:W77"/>
    <mergeCell ref="X77:Z77"/>
    <mergeCell ref="AA77:AC77"/>
    <mergeCell ref="AD77:AF77"/>
    <mergeCell ref="AG77:AI77"/>
    <mergeCell ref="AJ77:AL77"/>
    <mergeCell ref="A77:B77"/>
    <mergeCell ref="C77:E77"/>
    <mergeCell ref="F77:H77"/>
    <mergeCell ref="I77:K77"/>
    <mergeCell ref="L77:N77"/>
    <mergeCell ref="O77:Q77"/>
    <mergeCell ref="AM76:AO76"/>
    <mergeCell ref="AP76:AS76"/>
    <mergeCell ref="C76:E76"/>
    <mergeCell ref="F76:H76"/>
    <mergeCell ref="I76:K76"/>
    <mergeCell ref="L76:N76"/>
    <mergeCell ref="A76:B76"/>
    <mergeCell ref="AT76:AV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R75:T75"/>
    <mergeCell ref="AM75:AO75"/>
    <mergeCell ref="AP75:AS75"/>
    <mergeCell ref="AT75:AV75"/>
    <mergeCell ref="U75:W75"/>
    <mergeCell ref="X75:Z75"/>
    <mergeCell ref="AA75:AC75"/>
    <mergeCell ref="AD75:AF75"/>
    <mergeCell ref="AG75:AI75"/>
    <mergeCell ref="AJ75:AL75"/>
    <mergeCell ref="A75:B75"/>
    <mergeCell ref="C75:E75"/>
    <mergeCell ref="F75:H75"/>
    <mergeCell ref="I75:K75"/>
    <mergeCell ref="L75:N75"/>
    <mergeCell ref="O75:Q75"/>
    <mergeCell ref="AM74:AO74"/>
    <mergeCell ref="AP74:AS74"/>
    <mergeCell ref="C74:E74"/>
    <mergeCell ref="F74:H74"/>
    <mergeCell ref="I74:K74"/>
    <mergeCell ref="L74:N74"/>
    <mergeCell ref="A74:B74"/>
    <mergeCell ref="AT74:AV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R73:T73"/>
    <mergeCell ref="AM73:AO73"/>
    <mergeCell ref="AP73:AS73"/>
    <mergeCell ref="AT73:AV73"/>
    <mergeCell ref="U73:W73"/>
    <mergeCell ref="X73:Z73"/>
    <mergeCell ref="AA73:AC73"/>
    <mergeCell ref="AD73:AF73"/>
    <mergeCell ref="AG73:AI73"/>
    <mergeCell ref="AJ73:AL73"/>
    <mergeCell ref="A73:B73"/>
    <mergeCell ref="C73:E73"/>
    <mergeCell ref="F73:H73"/>
    <mergeCell ref="I73:K73"/>
    <mergeCell ref="L73:N73"/>
    <mergeCell ref="O73:Q73"/>
    <mergeCell ref="AM72:AO72"/>
    <mergeCell ref="AP72:AS72"/>
    <mergeCell ref="C72:E72"/>
    <mergeCell ref="F72:H72"/>
    <mergeCell ref="I72:K72"/>
    <mergeCell ref="L72:N72"/>
    <mergeCell ref="A72:B72"/>
    <mergeCell ref="AT72:AV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R71:T71"/>
    <mergeCell ref="AM71:AO71"/>
    <mergeCell ref="AP71:AS71"/>
    <mergeCell ref="AT71:AV71"/>
    <mergeCell ref="U71:W71"/>
    <mergeCell ref="X71:Z71"/>
    <mergeCell ref="AA71:AC71"/>
    <mergeCell ref="AD71:AF71"/>
    <mergeCell ref="AG71:AI71"/>
    <mergeCell ref="AJ71:AL71"/>
    <mergeCell ref="A71:B71"/>
    <mergeCell ref="C71:E71"/>
    <mergeCell ref="F71:H71"/>
    <mergeCell ref="I71:K71"/>
    <mergeCell ref="L71:N71"/>
    <mergeCell ref="O71:Q71"/>
    <mergeCell ref="AM70:AO70"/>
    <mergeCell ref="AP70:AS70"/>
    <mergeCell ref="C70:E70"/>
    <mergeCell ref="F70:H70"/>
    <mergeCell ref="I70:K70"/>
    <mergeCell ref="L70:N70"/>
    <mergeCell ref="A70:B70"/>
    <mergeCell ref="AT70:AV70"/>
    <mergeCell ref="O70:Q70"/>
    <mergeCell ref="R70:T70"/>
    <mergeCell ref="U70:W70"/>
    <mergeCell ref="X70:Z70"/>
    <mergeCell ref="AA70:AC70"/>
    <mergeCell ref="AD70:AF70"/>
    <mergeCell ref="AG70:AI70"/>
    <mergeCell ref="AJ70:AL70"/>
    <mergeCell ref="R69:T69"/>
    <mergeCell ref="AM69:AO69"/>
    <mergeCell ref="AP69:AS69"/>
    <mergeCell ref="AT69:AV69"/>
    <mergeCell ref="U69:W69"/>
    <mergeCell ref="X69:Z69"/>
    <mergeCell ref="AA69:AC69"/>
    <mergeCell ref="AD69:AF69"/>
    <mergeCell ref="AG69:AI69"/>
    <mergeCell ref="AJ69:AL69"/>
    <mergeCell ref="A69:B69"/>
    <mergeCell ref="C69:E69"/>
    <mergeCell ref="F69:H69"/>
    <mergeCell ref="I69:K69"/>
    <mergeCell ref="L69:N69"/>
    <mergeCell ref="O69:Q69"/>
    <mergeCell ref="AM68:AO68"/>
    <mergeCell ref="AP68:AS68"/>
    <mergeCell ref="C68:E68"/>
    <mergeCell ref="F68:H68"/>
    <mergeCell ref="I68:K68"/>
    <mergeCell ref="L68:N68"/>
    <mergeCell ref="A68:B68"/>
    <mergeCell ref="AT68:AV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R67:T67"/>
    <mergeCell ref="AM67:AO67"/>
    <mergeCell ref="AP67:AS67"/>
    <mergeCell ref="AT67:AV67"/>
    <mergeCell ref="U67:W67"/>
    <mergeCell ref="X67:Z67"/>
    <mergeCell ref="AA67:AC67"/>
    <mergeCell ref="AD67:AF67"/>
    <mergeCell ref="AG67:AI67"/>
    <mergeCell ref="AJ67:AL67"/>
    <mergeCell ref="A67:B67"/>
    <mergeCell ref="C67:E67"/>
    <mergeCell ref="F67:H67"/>
    <mergeCell ref="I67:K67"/>
    <mergeCell ref="L67:N67"/>
    <mergeCell ref="O67:Q67"/>
    <mergeCell ref="AM66:AO66"/>
    <mergeCell ref="AP66:AS66"/>
    <mergeCell ref="C66:E66"/>
    <mergeCell ref="F66:H66"/>
    <mergeCell ref="I66:K66"/>
    <mergeCell ref="L66:N66"/>
    <mergeCell ref="A66:B66"/>
    <mergeCell ref="AT66:AV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R65:T65"/>
    <mergeCell ref="AM65:AO65"/>
    <mergeCell ref="AP65:AS65"/>
    <mergeCell ref="AT65:AV65"/>
    <mergeCell ref="U65:W65"/>
    <mergeCell ref="X65:Z65"/>
    <mergeCell ref="AA65:AC65"/>
    <mergeCell ref="AD65:AF65"/>
    <mergeCell ref="AG65:AI65"/>
    <mergeCell ref="AJ65:AL65"/>
    <mergeCell ref="A65:B65"/>
    <mergeCell ref="C65:E65"/>
    <mergeCell ref="F65:H65"/>
    <mergeCell ref="I65:K65"/>
    <mergeCell ref="L65:N65"/>
    <mergeCell ref="O65:Q65"/>
    <mergeCell ref="AM64:AO64"/>
    <mergeCell ref="AP64:AS64"/>
    <mergeCell ref="C64:E64"/>
    <mergeCell ref="F64:H64"/>
    <mergeCell ref="I64:K64"/>
    <mergeCell ref="L64:N64"/>
    <mergeCell ref="A64:B64"/>
    <mergeCell ref="AT64:AV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R63:T63"/>
    <mergeCell ref="AM63:AO63"/>
    <mergeCell ref="AP63:AS63"/>
    <mergeCell ref="AT63:AV63"/>
    <mergeCell ref="U63:W63"/>
    <mergeCell ref="X63:Z63"/>
    <mergeCell ref="AA63:AC63"/>
    <mergeCell ref="AD63:AF63"/>
    <mergeCell ref="AG63:AI63"/>
    <mergeCell ref="AJ63:AL63"/>
    <mergeCell ref="A63:B63"/>
    <mergeCell ref="C63:E63"/>
    <mergeCell ref="F63:H63"/>
    <mergeCell ref="I63:K63"/>
    <mergeCell ref="L63:N63"/>
    <mergeCell ref="O63:Q63"/>
    <mergeCell ref="AM62:AO62"/>
    <mergeCell ref="AP62:AS62"/>
    <mergeCell ref="C62:E62"/>
    <mergeCell ref="F62:H62"/>
    <mergeCell ref="I62:K62"/>
    <mergeCell ref="L62:N62"/>
    <mergeCell ref="A62:B62"/>
    <mergeCell ref="AT62:AV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R61:T61"/>
    <mergeCell ref="AM61:AO61"/>
    <mergeCell ref="AP61:AS61"/>
    <mergeCell ref="AT61:AV61"/>
    <mergeCell ref="U61:W61"/>
    <mergeCell ref="X61:Z61"/>
    <mergeCell ref="AA61:AC61"/>
    <mergeCell ref="AD61:AF61"/>
    <mergeCell ref="AG61:AI61"/>
    <mergeCell ref="AJ61:AL61"/>
    <mergeCell ref="A61:B61"/>
    <mergeCell ref="C61:E61"/>
    <mergeCell ref="F61:H61"/>
    <mergeCell ref="I61:K61"/>
    <mergeCell ref="L61:N61"/>
    <mergeCell ref="O61:Q61"/>
    <mergeCell ref="AM60:AO60"/>
    <mergeCell ref="AP60:AS60"/>
    <mergeCell ref="C60:E60"/>
    <mergeCell ref="F60:H60"/>
    <mergeCell ref="I60:K60"/>
    <mergeCell ref="L60:N60"/>
    <mergeCell ref="A60:B60"/>
    <mergeCell ref="AT60:AV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R59:T59"/>
    <mergeCell ref="AM59:AO59"/>
    <mergeCell ref="AP59:AS59"/>
    <mergeCell ref="AT59:AV59"/>
    <mergeCell ref="U59:W59"/>
    <mergeCell ref="X59:Z59"/>
    <mergeCell ref="AA59:AC59"/>
    <mergeCell ref="AD59:AF59"/>
    <mergeCell ref="AG59:AI59"/>
    <mergeCell ref="AJ59:AL59"/>
    <mergeCell ref="A59:B59"/>
    <mergeCell ref="C59:E59"/>
    <mergeCell ref="F59:H59"/>
    <mergeCell ref="I59:K59"/>
    <mergeCell ref="L59:N59"/>
    <mergeCell ref="O59:Q59"/>
    <mergeCell ref="AM58:AO58"/>
    <mergeCell ref="AP58:AS58"/>
    <mergeCell ref="C58:E58"/>
    <mergeCell ref="F58:H58"/>
    <mergeCell ref="I58:K58"/>
    <mergeCell ref="L58:N58"/>
    <mergeCell ref="A58:B58"/>
    <mergeCell ref="AT58:AV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R57:T57"/>
    <mergeCell ref="AM57:AO57"/>
    <mergeCell ref="AP57:AS57"/>
    <mergeCell ref="AT57:AV57"/>
    <mergeCell ref="U57:W57"/>
    <mergeCell ref="X57:Z57"/>
    <mergeCell ref="AA57:AC57"/>
    <mergeCell ref="AD57:AF57"/>
    <mergeCell ref="AG57:AI57"/>
    <mergeCell ref="AJ57:AL57"/>
    <mergeCell ref="A57:B57"/>
    <mergeCell ref="C57:E57"/>
    <mergeCell ref="F57:H57"/>
    <mergeCell ref="I57:K57"/>
    <mergeCell ref="L57:N57"/>
    <mergeCell ref="O57:Q57"/>
    <mergeCell ref="AM56:AO56"/>
    <mergeCell ref="AP56:AS56"/>
    <mergeCell ref="C56:E56"/>
    <mergeCell ref="F56:H56"/>
    <mergeCell ref="I56:K56"/>
    <mergeCell ref="L56:N56"/>
    <mergeCell ref="A56:B56"/>
    <mergeCell ref="AT56:AV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R55:T55"/>
    <mergeCell ref="AM55:AO55"/>
    <mergeCell ref="AP55:AS55"/>
    <mergeCell ref="AT55:AV55"/>
    <mergeCell ref="U55:W55"/>
    <mergeCell ref="X55:Z55"/>
    <mergeCell ref="AA55:AC55"/>
    <mergeCell ref="AD55:AF55"/>
    <mergeCell ref="AG55:AI55"/>
    <mergeCell ref="AJ55:AL55"/>
    <mergeCell ref="A55:B55"/>
    <mergeCell ref="C55:E55"/>
    <mergeCell ref="F55:H55"/>
    <mergeCell ref="I55:K55"/>
    <mergeCell ref="L55:N55"/>
    <mergeCell ref="O55:Q55"/>
    <mergeCell ref="AM54:AO54"/>
    <mergeCell ref="AP54:AS54"/>
    <mergeCell ref="C54:E54"/>
    <mergeCell ref="F54:H54"/>
    <mergeCell ref="I54:K54"/>
    <mergeCell ref="L54:N54"/>
    <mergeCell ref="A54:B54"/>
    <mergeCell ref="AT54:AV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R53:T53"/>
    <mergeCell ref="AM53:AO53"/>
    <mergeCell ref="AP53:AS53"/>
    <mergeCell ref="AT53:AV53"/>
    <mergeCell ref="U53:W53"/>
    <mergeCell ref="X53:Z53"/>
    <mergeCell ref="AA53:AC53"/>
    <mergeCell ref="AD53:AF53"/>
    <mergeCell ref="AG53:AI53"/>
    <mergeCell ref="AJ53:AL53"/>
    <mergeCell ref="A53:B53"/>
    <mergeCell ref="C53:E53"/>
    <mergeCell ref="F53:H53"/>
    <mergeCell ref="I53:K53"/>
    <mergeCell ref="L53:N53"/>
    <mergeCell ref="O53:Q53"/>
    <mergeCell ref="AM52:AO52"/>
    <mergeCell ref="AP52:AS52"/>
    <mergeCell ref="C52:E52"/>
    <mergeCell ref="F52:H52"/>
    <mergeCell ref="I52:K52"/>
    <mergeCell ref="L52:N52"/>
    <mergeCell ref="A52:B52"/>
    <mergeCell ref="AT52:AV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R51:T51"/>
    <mergeCell ref="AM51:AO51"/>
    <mergeCell ref="AP51:AS51"/>
    <mergeCell ref="AT51:AV51"/>
    <mergeCell ref="U51:W51"/>
    <mergeCell ref="X51:Z51"/>
    <mergeCell ref="AA51:AC51"/>
    <mergeCell ref="AD51:AF51"/>
    <mergeCell ref="AG51:AI51"/>
    <mergeCell ref="AJ51:AL51"/>
    <mergeCell ref="A51:B51"/>
    <mergeCell ref="C51:E51"/>
    <mergeCell ref="F51:H51"/>
    <mergeCell ref="I51:K51"/>
    <mergeCell ref="L51:N51"/>
    <mergeCell ref="O51:Q51"/>
    <mergeCell ref="AM50:AO50"/>
    <mergeCell ref="AP50:AS50"/>
    <mergeCell ref="C50:E50"/>
    <mergeCell ref="F50:H50"/>
    <mergeCell ref="I50:K50"/>
    <mergeCell ref="L50:N50"/>
    <mergeCell ref="A50:B50"/>
    <mergeCell ref="AT50:AV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R49:T49"/>
    <mergeCell ref="AM49:AO49"/>
    <mergeCell ref="AP49:AS49"/>
    <mergeCell ref="AT49:AV49"/>
    <mergeCell ref="U49:W49"/>
    <mergeCell ref="X49:Z49"/>
    <mergeCell ref="AA49:AC49"/>
    <mergeCell ref="AD49:AF49"/>
    <mergeCell ref="AG49:AI49"/>
    <mergeCell ref="AJ49:AL49"/>
    <mergeCell ref="A49:B49"/>
    <mergeCell ref="C49:E49"/>
    <mergeCell ref="F49:H49"/>
    <mergeCell ref="I49:K49"/>
    <mergeCell ref="L49:N49"/>
    <mergeCell ref="O49:Q49"/>
    <mergeCell ref="AM48:AO48"/>
    <mergeCell ref="AP48:AS48"/>
    <mergeCell ref="C48:E48"/>
    <mergeCell ref="F48:H48"/>
    <mergeCell ref="I48:K48"/>
    <mergeCell ref="L48:N48"/>
    <mergeCell ref="A48:B48"/>
    <mergeCell ref="AT48:AV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R47:T47"/>
    <mergeCell ref="AM47:AO47"/>
    <mergeCell ref="AP47:AS47"/>
    <mergeCell ref="AT47:AV47"/>
    <mergeCell ref="U47:W47"/>
    <mergeCell ref="X47:Z47"/>
    <mergeCell ref="AA47:AC47"/>
    <mergeCell ref="AD47:AF47"/>
    <mergeCell ref="AG47:AI47"/>
    <mergeCell ref="AJ47:AL47"/>
    <mergeCell ref="A47:B47"/>
    <mergeCell ref="C47:E47"/>
    <mergeCell ref="F47:H47"/>
    <mergeCell ref="I47:K47"/>
    <mergeCell ref="L47:N47"/>
    <mergeCell ref="O47:Q47"/>
    <mergeCell ref="AM46:AO46"/>
    <mergeCell ref="AP46:AS46"/>
    <mergeCell ref="C46:E46"/>
    <mergeCell ref="F46:H46"/>
    <mergeCell ref="I46:K46"/>
    <mergeCell ref="L46:N46"/>
    <mergeCell ref="A46:B46"/>
    <mergeCell ref="AT46:AV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R45:T45"/>
    <mergeCell ref="AM45:AO45"/>
    <mergeCell ref="AP45:AS45"/>
    <mergeCell ref="AT45:AV45"/>
    <mergeCell ref="U45:W45"/>
    <mergeCell ref="X45:Z45"/>
    <mergeCell ref="AA45:AC45"/>
    <mergeCell ref="AD45:AF45"/>
    <mergeCell ref="AG45:AI45"/>
    <mergeCell ref="AJ45:AL45"/>
    <mergeCell ref="A45:B45"/>
    <mergeCell ref="C45:E45"/>
    <mergeCell ref="F45:H45"/>
    <mergeCell ref="I45:K45"/>
    <mergeCell ref="L45:N45"/>
    <mergeCell ref="O45:Q45"/>
    <mergeCell ref="AM44:AO44"/>
    <mergeCell ref="AP44:AS44"/>
    <mergeCell ref="C44:E44"/>
    <mergeCell ref="F44:H44"/>
    <mergeCell ref="I44:K44"/>
    <mergeCell ref="L44:N44"/>
    <mergeCell ref="A44:B44"/>
    <mergeCell ref="AT44:AV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R43:T43"/>
    <mergeCell ref="AM43:AO43"/>
    <mergeCell ref="AP43:AS43"/>
    <mergeCell ref="AT43:AV43"/>
    <mergeCell ref="U43:W43"/>
    <mergeCell ref="X43:Z43"/>
    <mergeCell ref="AA43:AC43"/>
    <mergeCell ref="AD43:AF43"/>
    <mergeCell ref="AG43:AI43"/>
    <mergeCell ref="AJ43:AL43"/>
    <mergeCell ref="A43:B43"/>
    <mergeCell ref="C43:E43"/>
    <mergeCell ref="F43:H43"/>
    <mergeCell ref="I43:K43"/>
    <mergeCell ref="L43:N43"/>
    <mergeCell ref="O43:Q43"/>
    <mergeCell ref="AM42:AO42"/>
    <mergeCell ref="AP42:AS42"/>
    <mergeCell ref="C42:E42"/>
    <mergeCell ref="F42:H42"/>
    <mergeCell ref="I42:K42"/>
    <mergeCell ref="L42:N42"/>
    <mergeCell ref="A42:B42"/>
    <mergeCell ref="AT42:AV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R41:T41"/>
    <mergeCell ref="AM41:AO41"/>
    <mergeCell ref="AP41:AS41"/>
    <mergeCell ref="AT41:AV41"/>
    <mergeCell ref="U41:W41"/>
    <mergeCell ref="X41:Z41"/>
    <mergeCell ref="AA41:AC41"/>
    <mergeCell ref="AD41:AF41"/>
    <mergeCell ref="AG41:AI41"/>
    <mergeCell ref="AJ41:AL41"/>
    <mergeCell ref="A41:B41"/>
    <mergeCell ref="C41:E41"/>
    <mergeCell ref="F41:H41"/>
    <mergeCell ref="I41:K41"/>
    <mergeCell ref="L41:N41"/>
    <mergeCell ref="O41:Q41"/>
    <mergeCell ref="AM40:AO40"/>
    <mergeCell ref="AP40:AS40"/>
    <mergeCell ref="C40:E40"/>
    <mergeCell ref="F40:H40"/>
    <mergeCell ref="I40:K40"/>
    <mergeCell ref="L40:N40"/>
    <mergeCell ref="A40:B40"/>
    <mergeCell ref="AT40:AV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R39:T39"/>
    <mergeCell ref="AM39:AO39"/>
    <mergeCell ref="AP39:AS39"/>
    <mergeCell ref="AT39:AV39"/>
    <mergeCell ref="U39:W39"/>
    <mergeCell ref="X39:Z39"/>
    <mergeCell ref="AA39:AC39"/>
    <mergeCell ref="AD39:AF39"/>
    <mergeCell ref="AG39:AI39"/>
    <mergeCell ref="AJ39:AL39"/>
    <mergeCell ref="A39:B39"/>
    <mergeCell ref="C39:E39"/>
    <mergeCell ref="F39:H39"/>
    <mergeCell ref="I39:K39"/>
    <mergeCell ref="L39:N39"/>
    <mergeCell ref="O39:Q39"/>
    <mergeCell ref="AM38:AO38"/>
    <mergeCell ref="AP38:AS38"/>
    <mergeCell ref="C38:E38"/>
    <mergeCell ref="F38:H38"/>
    <mergeCell ref="I38:K38"/>
    <mergeCell ref="L38:N38"/>
    <mergeCell ref="A38:B38"/>
    <mergeCell ref="AT38:AV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R37:T37"/>
    <mergeCell ref="AM37:AO37"/>
    <mergeCell ref="AP37:AS37"/>
    <mergeCell ref="AT37:AV37"/>
    <mergeCell ref="U37:W37"/>
    <mergeCell ref="X37:Z37"/>
    <mergeCell ref="AA37:AC37"/>
    <mergeCell ref="AD37:AF37"/>
    <mergeCell ref="AG37:AI37"/>
    <mergeCell ref="AJ37:AL37"/>
    <mergeCell ref="A37:B37"/>
    <mergeCell ref="C37:E37"/>
    <mergeCell ref="F37:H37"/>
    <mergeCell ref="I37:K37"/>
    <mergeCell ref="L37:N37"/>
    <mergeCell ref="O37:Q37"/>
    <mergeCell ref="AM36:AO36"/>
    <mergeCell ref="AP36:AS36"/>
    <mergeCell ref="C36:E36"/>
    <mergeCell ref="F36:H36"/>
    <mergeCell ref="I36:K36"/>
    <mergeCell ref="L36:N36"/>
    <mergeCell ref="A36:B36"/>
    <mergeCell ref="AT36:AV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R35:T35"/>
    <mergeCell ref="AM35:AO35"/>
    <mergeCell ref="AP35:AS35"/>
    <mergeCell ref="AT35:AV35"/>
    <mergeCell ref="U35:W35"/>
    <mergeCell ref="X35:Z35"/>
    <mergeCell ref="AA35:AC35"/>
    <mergeCell ref="AD35:AF35"/>
    <mergeCell ref="AG35:AI35"/>
    <mergeCell ref="AJ35:AL35"/>
    <mergeCell ref="A35:B35"/>
    <mergeCell ref="C35:E35"/>
    <mergeCell ref="F35:H35"/>
    <mergeCell ref="I35:K35"/>
    <mergeCell ref="L35:N35"/>
    <mergeCell ref="O35:Q35"/>
    <mergeCell ref="AM34:AO34"/>
    <mergeCell ref="AP34:AS34"/>
    <mergeCell ref="C34:E34"/>
    <mergeCell ref="F34:H34"/>
    <mergeCell ref="I34:K34"/>
    <mergeCell ref="L34:N34"/>
    <mergeCell ref="A34:B34"/>
    <mergeCell ref="AT34:AV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R33:T33"/>
    <mergeCell ref="AM33:AO33"/>
    <mergeCell ref="AP33:AS33"/>
    <mergeCell ref="AT33:AV33"/>
    <mergeCell ref="U33:W33"/>
    <mergeCell ref="X33:Z33"/>
    <mergeCell ref="AA33:AC33"/>
    <mergeCell ref="AD33:AF33"/>
    <mergeCell ref="AG33:AI33"/>
    <mergeCell ref="AJ33:AL33"/>
    <mergeCell ref="A33:B33"/>
    <mergeCell ref="C33:E33"/>
    <mergeCell ref="F33:H33"/>
    <mergeCell ref="I33:K33"/>
    <mergeCell ref="L33:N33"/>
    <mergeCell ref="O33:Q33"/>
    <mergeCell ref="AM32:AO32"/>
    <mergeCell ref="AP32:AS32"/>
    <mergeCell ref="C32:E32"/>
    <mergeCell ref="F32:H32"/>
    <mergeCell ref="I32:K32"/>
    <mergeCell ref="L32:N32"/>
    <mergeCell ref="A32:B32"/>
    <mergeCell ref="AT32:AV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R31:T31"/>
    <mergeCell ref="AM31:AO31"/>
    <mergeCell ref="AP31:AS31"/>
    <mergeCell ref="AT31:AV31"/>
    <mergeCell ref="U31:W31"/>
    <mergeCell ref="X31:Z31"/>
    <mergeCell ref="AA31:AC31"/>
    <mergeCell ref="AD31:AF31"/>
    <mergeCell ref="AG31:AI31"/>
    <mergeCell ref="AJ31:AL31"/>
    <mergeCell ref="A31:B31"/>
    <mergeCell ref="C31:E31"/>
    <mergeCell ref="F31:H31"/>
    <mergeCell ref="I31:K31"/>
    <mergeCell ref="L31:N31"/>
    <mergeCell ref="O31:Q31"/>
    <mergeCell ref="AM30:AO30"/>
    <mergeCell ref="AP30:AS30"/>
    <mergeCell ref="C30:E30"/>
    <mergeCell ref="F30:H30"/>
    <mergeCell ref="I30:K30"/>
    <mergeCell ref="L30:N30"/>
    <mergeCell ref="A30:B30"/>
    <mergeCell ref="AT30:AV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R29:T29"/>
    <mergeCell ref="AM29:AO29"/>
    <mergeCell ref="AP29:AS29"/>
    <mergeCell ref="AT29:AV29"/>
    <mergeCell ref="U29:W29"/>
    <mergeCell ref="X29:Z29"/>
    <mergeCell ref="AA29:AC29"/>
    <mergeCell ref="AD29:AF29"/>
    <mergeCell ref="AG29:AI29"/>
    <mergeCell ref="AJ29:AL29"/>
    <mergeCell ref="A29:B29"/>
    <mergeCell ref="C29:E29"/>
    <mergeCell ref="F29:H29"/>
    <mergeCell ref="I29:K29"/>
    <mergeCell ref="L29:N29"/>
    <mergeCell ref="O29:Q29"/>
    <mergeCell ref="AM28:AO28"/>
    <mergeCell ref="AP28:AS28"/>
    <mergeCell ref="C28:E28"/>
    <mergeCell ref="F28:H28"/>
    <mergeCell ref="I28:K28"/>
    <mergeCell ref="L28:N28"/>
    <mergeCell ref="A28:B28"/>
    <mergeCell ref="AT28:AV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R27:T27"/>
    <mergeCell ref="AM27:AO27"/>
    <mergeCell ref="AP27:AS27"/>
    <mergeCell ref="AT27:AV27"/>
    <mergeCell ref="U27:W27"/>
    <mergeCell ref="X27:Z27"/>
    <mergeCell ref="AA27:AC27"/>
    <mergeCell ref="AD27:AF27"/>
    <mergeCell ref="AG27:AI27"/>
    <mergeCell ref="AJ27:AL27"/>
    <mergeCell ref="A27:B27"/>
    <mergeCell ref="C27:E27"/>
    <mergeCell ref="F27:H27"/>
    <mergeCell ref="I27:K27"/>
    <mergeCell ref="L27:N27"/>
    <mergeCell ref="O27:Q27"/>
    <mergeCell ref="AM26:AO26"/>
    <mergeCell ref="AP26:AS26"/>
    <mergeCell ref="C26:E26"/>
    <mergeCell ref="F26:H26"/>
    <mergeCell ref="I26:K26"/>
    <mergeCell ref="L26:N26"/>
    <mergeCell ref="A26:B26"/>
    <mergeCell ref="AT26:AV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R25:T25"/>
    <mergeCell ref="AM25:AO25"/>
    <mergeCell ref="AP25:AS25"/>
    <mergeCell ref="AT25:AV25"/>
    <mergeCell ref="U25:W25"/>
    <mergeCell ref="X25:Z25"/>
    <mergeCell ref="AA25:AC25"/>
    <mergeCell ref="AD25:AF25"/>
    <mergeCell ref="AG25:AI25"/>
    <mergeCell ref="AJ25:AL25"/>
    <mergeCell ref="A25:B25"/>
    <mergeCell ref="C25:E25"/>
    <mergeCell ref="F25:H25"/>
    <mergeCell ref="I25:K25"/>
    <mergeCell ref="L25:N25"/>
    <mergeCell ref="O25:Q25"/>
    <mergeCell ref="AM24:AO24"/>
    <mergeCell ref="AP24:AS24"/>
    <mergeCell ref="C24:E24"/>
    <mergeCell ref="F24:H24"/>
    <mergeCell ref="I24:K24"/>
    <mergeCell ref="L24:N24"/>
    <mergeCell ref="A24:B24"/>
    <mergeCell ref="AT24:AV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R23:T23"/>
    <mergeCell ref="AM23:AO23"/>
    <mergeCell ref="AP23:AS23"/>
    <mergeCell ref="AT23:AV23"/>
    <mergeCell ref="U23:W23"/>
    <mergeCell ref="X23:Z23"/>
    <mergeCell ref="AA23:AC23"/>
    <mergeCell ref="AD23:AF23"/>
    <mergeCell ref="AG23:AI23"/>
    <mergeCell ref="AJ23:AL23"/>
    <mergeCell ref="A23:B23"/>
    <mergeCell ref="C23:E23"/>
    <mergeCell ref="F23:H23"/>
    <mergeCell ref="I23:K23"/>
    <mergeCell ref="L23:N23"/>
    <mergeCell ref="O23:Q23"/>
    <mergeCell ref="AM22:AO22"/>
    <mergeCell ref="AP22:AS22"/>
    <mergeCell ref="C22:E22"/>
    <mergeCell ref="F22:H22"/>
    <mergeCell ref="I22:K22"/>
    <mergeCell ref="L22:N22"/>
    <mergeCell ref="A22:B22"/>
    <mergeCell ref="AT22:AV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R21:T21"/>
    <mergeCell ref="AM21:AO21"/>
    <mergeCell ref="AP21:AS21"/>
    <mergeCell ref="AT21:AV21"/>
    <mergeCell ref="U21:W21"/>
    <mergeCell ref="X21:Z21"/>
    <mergeCell ref="AA21:AC21"/>
    <mergeCell ref="AD21:AF21"/>
    <mergeCell ref="AG21:AI21"/>
    <mergeCell ref="AJ21:AL21"/>
    <mergeCell ref="A21:B21"/>
    <mergeCell ref="C21:E21"/>
    <mergeCell ref="F21:H21"/>
    <mergeCell ref="I21:K21"/>
    <mergeCell ref="L21:N21"/>
    <mergeCell ref="O21:Q21"/>
    <mergeCell ref="AM20:AO20"/>
    <mergeCell ref="AP20:AS20"/>
    <mergeCell ref="C20:E20"/>
    <mergeCell ref="F20:H20"/>
    <mergeCell ref="I20:K20"/>
    <mergeCell ref="L20:N20"/>
    <mergeCell ref="A20:B20"/>
    <mergeCell ref="AT20:AV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R19:T19"/>
    <mergeCell ref="AM19:AO19"/>
    <mergeCell ref="AP19:AS19"/>
    <mergeCell ref="AT19:AV19"/>
    <mergeCell ref="U19:W19"/>
    <mergeCell ref="X19:Z19"/>
    <mergeCell ref="AA19:AC19"/>
    <mergeCell ref="AD19:AF19"/>
    <mergeCell ref="AG19:AI19"/>
    <mergeCell ref="AJ19:AL19"/>
    <mergeCell ref="A19:B19"/>
    <mergeCell ref="C19:E19"/>
    <mergeCell ref="F19:H19"/>
    <mergeCell ref="I19:K19"/>
    <mergeCell ref="L19:N19"/>
    <mergeCell ref="O19:Q19"/>
    <mergeCell ref="AM18:AO18"/>
    <mergeCell ref="AP18:AS18"/>
    <mergeCell ref="C18:E18"/>
    <mergeCell ref="F18:H18"/>
    <mergeCell ref="I18:K18"/>
    <mergeCell ref="L18:N18"/>
    <mergeCell ref="A18:B18"/>
    <mergeCell ref="AT18:AV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R17:T17"/>
    <mergeCell ref="AM17:AO17"/>
    <mergeCell ref="AP17:AS17"/>
    <mergeCell ref="AT17:AV17"/>
    <mergeCell ref="U17:W17"/>
    <mergeCell ref="X17:Z17"/>
    <mergeCell ref="AA17:AC17"/>
    <mergeCell ref="AD17:AF17"/>
    <mergeCell ref="AG17:AI17"/>
    <mergeCell ref="AJ17:AL17"/>
    <mergeCell ref="A17:B17"/>
    <mergeCell ref="C17:E17"/>
    <mergeCell ref="F17:H17"/>
    <mergeCell ref="I17:K17"/>
    <mergeCell ref="L17:N17"/>
    <mergeCell ref="O17:Q17"/>
    <mergeCell ref="AM16:AO16"/>
    <mergeCell ref="AP16:AS16"/>
    <mergeCell ref="C16:E16"/>
    <mergeCell ref="F16:H16"/>
    <mergeCell ref="I16:K16"/>
    <mergeCell ref="L16:N16"/>
    <mergeCell ref="A16:B16"/>
    <mergeCell ref="AT16:AV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R15:T15"/>
    <mergeCell ref="AM15:AO15"/>
    <mergeCell ref="AP15:AS15"/>
    <mergeCell ref="AT15:AV15"/>
    <mergeCell ref="U15:W15"/>
    <mergeCell ref="X15:Z15"/>
    <mergeCell ref="AA15:AC15"/>
    <mergeCell ref="AD15:AF15"/>
    <mergeCell ref="AG15:AI15"/>
    <mergeCell ref="AJ15:AL15"/>
    <mergeCell ref="A15:B15"/>
    <mergeCell ref="C15:E15"/>
    <mergeCell ref="F15:H15"/>
    <mergeCell ref="I15:K15"/>
    <mergeCell ref="L15:N15"/>
    <mergeCell ref="O15:Q15"/>
    <mergeCell ref="AM14:AO14"/>
    <mergeCell ref="AP14:AS14"/>
    <mergeCell ref="C14:E14"/>
    <mergeCell ref="F14:H14"/>
    <mergeCell ref="I14:K14"/>
    <mergeCell ref="L14:N14"/>
    <mergeCell ref="A14:B14"/>
    <mergeCell ref="AT14:AV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R13:T13"/>
    <mergeCell ref="AM13:AO13"/>
    <mergeCell ref="AP13:AS13"/>
    <mergeCell ref="AT13:AV13"/>
    <mergeCell ref="U13:W13"/>
    <mergeCell ref="X13:Z13"/>
    <mergeCell ref="AA13:AC13"/>
    <mergeCell ref="AD13:AF13"/>
    <mergeCell ref="AG13:AI13"/>
    <mergeCell ref="AJ13:AL13"/>
    <mergeCell ref="A13:B13"/>
    <mergeCell ref="C13:E13"/>
    <mergeCell ref="F13:H13"/>
    <mergeCell ref="I13:K13"/>
    <mergeCell ref="L13:N13"/>
    <mergeCell ref="O13:Q13"/>
    <mergeCell ref="AM12:AO12"/>
    <mergeCell ref="AP12:AS12"/>
    <mergeCell ref="C12:E12"/>
    <mergeCell ref="F12:H12"/>
    <mergeCell ref="I12:K12"/>
    <mergeCell ref="L12:N12"/>
    <mergeCell ref="A12:B12"/>
    <mergeCell ref="AT12:AV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R11:T11"/>
    <mergeCell ref="AM11:AO11"/>
    <mergeCell ref="AP11:AS11"/>
    <mergeCell ref="AT11:AV11"/>
    <mergeCell ref="U11:W11"/>
    <mergeCell ref="X11:Z11"/>
    <mergeCell ref="AA11:AC11"/>
    <mergeCell ref="AD11:AF11"/>
    <mergeCell ref="AG11:AI11"/>
    <mergeCell ref="AJ11:AL11"/>
    <mergeCell ref="A11:B11"/>
    <mergeCell ref="C11:E11"/>
    <mergeCell ref="F11:H11"/>
    <mergeCell ref="I11:K11"/>
    <mergeCell ref="L11:N11"/>
    <mergeCell ref="O11:Q11"/>
    <mergeCell ref="AM10:AO10"/>
    <mergeCell ref="AP10:AS10"/>
    <mergeCell ref="C10:E10"/>
    <mergeCell ref="F10:H10"/>
    <mergeCell ref="I10:K10"/>
    <mergeCell ref="L10:N10"/>
    <mergeCell ref="A10:B10"/>
    <mergeCell ref="AT10:AV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J7:AK9"/>
    <mergeCell ref="AM7:AN9"/>
    <mergeCell ref="AP7:AQ9"/>
    <mergeCell ref="AR7:AS7"/>
    <mergeCell ref="AT7:AU9"/>
    <mergeCell ref="AR8:AS8"/>
    <mergeCell ref="AR9:AS9"/>
    <mergeCell ref="R7:S9"/>
    <mergeCell ref="U7:V9"/>
    <mergeCell ref="X7:Y9"/>
    <mergeCell ref="AA7:AB9"/>
    <mergeCell ref="AD7:AE9"/>
    <mergeCell ref="AG7:AH9"/>
    <mergeCell ref="A7:B7"/>
    <mergeCell ref="C7:D9"/>
    <mergeCell ref="F7:G9"/>
    <mergeCell ref="I7:J9"/>
    <mergeCell ref="L7:M9"/>
    <mergeCell ref="O7:P9"/>
    <mergeCell ref="A8:B8"/>
    <mergeCell ref="A9:B9"/>
    <mergeCell ref="AK5:AL5"/>
    <mergeCell ref="X5:X6"/>
    <mergeCell ref="V6:W6"/>
    <mergeCell ref="AM5:AM6"/>
    <mergeCell ref="AN5:AO5"/>
    <mergeCell ref="Y6:Z6"/>
    <mergeCell ref="AB6:AC6"/>
    <mergeCell ref="AE6:AF6"/>
    <mergeCell ref="AB5:AC5"/>
    <mergeCell ref="S6:T6"/>
    <mergeCell ref="AH5:AI5"/>
    <mergeCell ref="R5:R6"/>
    <mergeCell ref="S5:T5"/>
    <mergeCell ref="U5:U6"/>
    <mergeCell ref="V5:W5"/>
    <mergeCell ref="AP5:AP6"/>
    <mergeCell ref="AH6:AI6"/>
    <mergeCell ref="AK6:AL6"/>
    <mergeCell ref="AN6:AO6"/>
    <mergeCell ref="Y5:Z5"/>
    <mergeCell ref="AA5:AA6"/>
    <mergeCell ref="AD5:AD6"/>
    <mergeCell ref="AE5:AF5"/>
    <mergeCell ref="AG5:AG6"/>
    <mergeCell ref="AJ5:AJ6"/>
    <mergeCell ref="I5:I6"/>
    <mergeCell ref="J5:K5"/>
    <mergeCell ref="L5:L6"/>
    <mergeCell ref="M5:N5"/>
    <mergeCell ref="O5:O6"/>
    <mergeCell ref="P5:Q5"/>
    <mergeCell ref="J6:K6"/>
    <mergeCell ref="A2:B2"/>
    <mergeCell ref="A4:B4"/>
    <mergeCell ref="D5:E5"/>
    <mergeCell ref="F5:F6"/>
    <mergeCell ref="A5:B6"/>
    <mergeCell ref="G5:H5"/>
    <mergeCell ref="D6:E6"/>
    <mergeCell ref="G6:H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0"/>
  <sheetViews>
    <sheetView zoomScalePageLayoutView="0" workbookViewId="0" topLeftCell="A113">
      <pane ySplit="4080" topLeftCell="A150" activePane="bottomLeft" state="split"/>
      <selection pane="topLeft" activeCell="B126" sqref="B126:D126"/>
      <selection pane="bottomLeft" activeCell="O159" sqref="O159"/>
    </sheetView>
  </sheetViews>
  <sheetFormatPr defaultColWidth="9.140625" defaultRowHeight="12.75"/>
  <cols>
    <col min="1" max="1" width="30.8515625" style="0" customWidth="1"/>
    <col min="2" max="20" width="5.8515625" style="0" customWidth="1"/>
  </cols>
  <sheetData>
    <row r="1" spans="1:5" ht="18" customHeight="1">
      <c r="A1" s="75" t="s">
        <v>0</v>
      </c>
      <c r="B1" s="75"/>
      <c r="C1" s="75"/>
      <c r="D1" s="75"/>
      <c r="E1" s="75"/>
    </row>
    <row r="2" ht="12.75">
      <c r="A2" t="s">
        <v>572</v>
      </c>
    </row>
    <row r="3" spans="1:20" ht="12.75">
      <c r="A3" t="s">
        <v>32</v>
      </c>
      <c r="B3" s="5">
        <v>2014</v>
      </c>
      <c r="C3" s="5">
        <v>2013</v>
      </c>
      <c r="D3" s="5">
        <v>2012</v>
      </c>
      <c r="E3" s="5">
        <v>2011</v>
      </c>
      <c r="F3" s="5">
        <v>2010</v>
      </c>
      <c r="G3" s="5">
        <v>2009</v>
      </c>
      <c r="H3" s="5">
        <v>2008</v>
      </c>
      <c r="I3" s="5">
        <v>2007</v>
      </c>
      <c r="J3" s="5">
        <v>2006</v>
      </c>
      <c r="K3" s="5">
        <v>2005</v>
      </c>
      <c r="L3" s="5">
        <v>2004</v>
      </c>
      <c r="M3" s="5">
        <v>2003</v>
      </c>
      <c r="N3" s="5">
        <v>2002</v>
      </c>
      <c r="O3" s="5">
        <v>2001</v>
      </c>
      <c r="P3" s="5">
        <v>2000</v>
      </c>
      <c r="Q3" s="5">
        <v>1999</v>
      </c>
      <c r="R3" s="5">
        <v>1998</v>
      </c>
      <c r="S3" s="5">
        <v>1997</v>
      </c>
      <c r="T3" s="5">
        <v>1996</v>
      </c>
    </row>
    <row r="4" spans="1:20" ht="12.75">
      <c r="A4" s="17" t="s">
        <v>33</v>
      </c>
      <c r="B4" s="42">
        <v>2741.058</v>
      </c>
      <c r="C4" s="42">
        <v>3717.999</v>
      </c>
      <c r="D4" s="42">
        <v>3288.856</v>
      </c>
      <c r="E4" s="42">
        <v>4752.021</v>
      </c>
      <c r="F4" s="42">
        <v>3896.751</v>
      </c>
      <c r="G4" s="42">
        <v>2028.395</v>
      </c>
      <c r="H4" s="42">
        <v>1995.451</v>
      </c>
      <c r="I4" s="42">
        <v>2294.336</v>
      </c>
      <c r="J4" s="42">
        <v>1509.711</v>
      </c>
      <c r="K4" s="42">
        <v>815.1</v>
      </c>
      <c r="L4" s="42">
        <v>563.246</v>
      </c>
      <c r="M4" s="42">
        <v>426.271</v>
      </c>
      <c r="N4" s="42">
        <v>377.187</v>
      </c>
      <c r="O4" s="42">
        <v>321.399</v>
      </c>
      <c r="P4" s="42">
        <v>293.162</v>
      </c>
      <c r="Q4" s="42">
        <v>302.40525044173995</v>
      </c>
      <c r="R4" s="42">
        <v>256.44585481952</v>
      </c>
      <c r="S4" s="42">
        <v>110.93481422716</v>
      </c>
      <c r="T4" s="42">
        <v>103.33201110670001</v>
      </c>
    </row>
    <row r="5" spans="1:20" ht="12.75">
      <c r="A5" s="18" t="s">
        <v>34</v>
      </c>
      <c r="B5" s="20">
        <v>1810.813</v>
      </c>
      <c r="C5" s="20">
        <v>2951.683</v>
      </c>
      <c r="D5" s="20">
        <v>2413.184</v>
      </c>
      <c r="E5" s="20">
        <v>3738.117</v>
      </c>
      <c r="F5" s="20">
        <v>2983.155</v>
      </c>
      <c r="G5" s="20">
        <v>1546.431</v>
      </c>
      <c r="H5" s="20">
        <v>1333.748</v>
      </c>
      <c r="I5" s="20">
        <v>1697.889</v>
      </c>
      <c r="J5" s="20">
        <v>1027.972</v>
      </c>
      <c r="K5" s="20">
        <v>435.366</v>
      </c>
      <c r="L5" s="20">
        <v>252.145</v>
      </c>
      <c r="M5" s="20">
        <v>264.471</v>
      </c>
      <c r="N5" s="20">
        <v>191.702</v>
      </c>
      <c r="O5" s="20">
        <v>115.742</v>
      </c>
      <c r="P5" s="20">
        <v>169.149</v>
      </c>
      <c r="Q5" s="20">
        <v>205.53411945717002</v>
      </c>
      <c r="R5" s="20">
        <v>155.89051963507</v>
      </c>
      <c r="S5" s="20">
        <v>53.742502374</v>
      </c>
      <c r="T5" s="20">
        <v>32.01591480052</v>
      </c>
    </row>
    <row r="6" spans="1:20" ht="12.75">
      <c r="A6" s="17" t="s">
        <v>35</v>
      </c>
      <c r="B6" s="42">
        <v>930.245</v>
      </c>
      <c r="C6" s="42">
        <v>766.316</v>
      </c>
      <c r="D6" s="42">
        <v>875.672</v>
      </c>
      <c r="E6" s="42">
        <v>1013.904</v>
      </c>
      <c r="F6" s="42">
        <v>913.596</v>
      </c>
      <c r="G6" s="42">
        <v>481.964</v>
      </c>
      <c r="H6" s="42">
        <v>661.703</v>
      </c>
      <c r="I6" s="42">
        <v>596.447</v>
      </c>
      <c r="J6" s="42">
        <v>481.739</v>
      </c>
      <c r="K6" s="42">
        <v>379.734</v>
      </c>
      <c r="L6" s="42">
        <v>311.101</v>
      </c>
      <c r="M6" s="42">
        <v>161.8</v>
      </c>
      <c r="N6" s="42">
        <v>185.485</v>
      </c>
      <c r="O6" s="42">
        <v>205.657</v>
      </c>
      <c r="P6" s="42">
        <v>124.013</v>
      </c>
      <c r="Q6" s="42">
        <v>96.87113098457999</v>
      </c>
      <c r="R6" s="42">
        <v>100.55533518445</v>
      </c>
      <c r="S6" s="42">
        <v>57.19231185316</v>
      </c>
      <c r="T6" s="42">
        <v>71.31609630618</v>
      </c>
    </row>
    <row r="7" spans="1:20" ht="12.75">
      <c r="A7" s="18" t="s">
        <v>36</v>
      </c>
      <c r="B7" s="20">
        <v>2275.224</v>
      </c>
      <c r="C7" s="20">
        <v>2029.485</v>
      </c>
      <c r="D7" s="20">
        <v>2295.653</v>
      </c>
      <c r="E7" s="20">
        <v>1806.293</v>
      </c>
      <c r="F7" s="20">
        <v>2141.443</v>
      </c>
      <c r="G7" s="20">
        <v>2002.169</v>
      </c>
      <c r="H7" s="20">
        <v>1343.305</v>
      </c>
      <c r="I7" s="20">
        <v>1420.86</v>
      </c>
      <c r="J7" s="20">
        <v>982.053</v>
      </c>
      <c r="K7" s="20">
        <v>525.595</v>
      </c>
      <c r="L7" s="20">
        <v>424.664</v>
      </c>
      <c r="M7" s="20">
        <v>475.288</v>
      </c>
      <c r="N7" s="20">
        <v>506.86</v>
      </c>
      <c r="O7" s="20">
        <v>506.945</v>
      </c>
      <c r="P7" s="20">
        <v>479.529</v>
      </c>
      <c r="Q7" s="20">
        <v>287.72252473164997</v>
      </c>
      <c r="R7" s="20">
        <v>258.87995384226997</v>
      </c>
      <c r="S7" s="20">
        <v>249.93088360800002</v>
      </c>
      <c r="T7" s="20">
        <v>230.54824324162</v>
      </c>
    </row>
    <row r="8" spans="1:20" ht="12.75">
      <c r="A8" s="17" t="s">
        <v>37</v>
      </c>
      <c r="B8" s="42">
        <v>294.789</v>
      </c>
      <c r="C8" s="42">
        <v>330.981</v>
      </c>
      <c r="D8" s="42">
        <v>426.826</v>
      </c>
      <c r="E8" s="42">
        <v>384.894</v>
      </c>
      <c r="F8" s="42">
        <v>385.016</v>
      </c>
      <c r="G8" s="42">
        <v>345.589</v>
      </c>
      <c r="H8" s="42">
        <v>316.093</v>
      </c>
      <c r="I8" s="42">
        <v>242.451</v>
      </c>
      <c r="J8" s="42">
        <v>150.737</v>
      </c>
      <c r="K8" s="42">
        <v>137.806</v>
      </c>
      <c r="L8" s="42">
        <v>128.195</v>
      </c>
      <c r="M8" s="42">
        <v>202.125</v>
      </c>
      <c r="N8" s="42">
        <v>225.973</v>
      </c>
      <c r="O8" s="42">
        <v>246.457</v>
      </c>
      <c r="P8" s="42">
        <v>221.767</v>
      </c>
      <c r="Q8" s="42">
        <v>154.43006022141</v>
      </c>
      <c r="R8" s="42">
        <v>111.55986681572001</v>
      </c>
      <c r="S8" s="42">
        <v>104.54004543651999</v>
      </c>
      <c r="T8" s="42">
        <v>83.79911771423001</v>
      </c>
    </row>
    <row r="9" spans="1:20" ht="12.75">
      <c r="A9" s="18" t="s">
        <v>38</v>
      </c>
      <c r="B9" s="20">
        <v>116.714</v>
      </c>
      <c r="C9" s="20">
        <v>112.657</v>
      </c>
      <c r="D9" s="20">
        <v>147.499</v>
      </c>
      <c r="E9" s="20">
        <v>138.534</v>
      </c>
      <c r="F9" s="20">
        <v>154.744</v>
      </c>
      <c r="G9" s="20">
        <v>94.166</v>
      </c>
      <c r="H9" s="20">
        <v>80.617</v>
      </c>
      <c r="I9" s="20">
        <v>64.187</v>
      </c>
      <c r="J9" s="20">
        <v>52.046</v>
      </c>
      <c r="K9" s="20">
        <v>40.117</v>
      </c>
      <c r="L9" s="20">
        <v>29.685</v>
      </c>
      <c r="M9" s="20">
        <v>42.798</v>
      </c>
      <c r="N9" s="20">
        <v>48.758</v>
      </c>
      <c r="O9" s="20">
        <v>33.415</v>
      </c>
      <c r="P9" s="20">
        <v>21.408</v>
      </c>
      <c r="Q9" s="20">
        <v>17.6577356268</v>
      </c>
      <c r="R9" s="20">
        <v>11.76781700383</v>
      </c>
      <c r="S9" s="20">
        <v>10.000841416950001</v>
      </c>
      <c r="T9" s="20">
        <v>7.284266705129999</v>
      </c>
    </row>
    <row r="10" spans="1:20" ht="12.75">
      <c r="A10" s="17" t="s">
        <v>39</v>
      </c>
      <c r="B10" s="42">
        <v>41.847</v>
      </c>
      <c r="C10" s="42">
        <v>59.748</v>
      </c>
      <c r="D10" s="42">
        <v>54.796</v>
      </c>
      <c r="E10" s="42">
        <v>75.761</v>
      </c>
      <c r="F10" s="42">
        <v>51.709</v>
      </c>
      <c r="G10" s="42">
        <v>67.755</v>
      </c>
      <c r="H10" s="42">
        <v>53.513</v>
      </c>
      <c r="I10" s="42">
        <v>44.435</v>
      </c>
      <c r="J10" s="42">
        <v>43.179</v>
      </c>
      <c r="K10" s="42">
        <v>47.445</v>
      </c>
      <c r="L10" s="42">
        <v>51.202</v>
      </c>
      <c r="M10" s="42">
        <v>119.372</v>
      </c>
      <c r="N10" s="42">
        <v>133.573</v>
      </c>
      <c r="O10" s="42">
        <v>148.569</v>
      </c>
      <c r="P10" s="42">
        <v>152.663</v>
      </c>
      <c r="Q10" s="42">
        <v>118.35130359525</v>
      </c>
      <c r="R10" s="42">
        <v>86.95443126225001</v>
      </c>
      <c r="S10" s="42">
        <v>75.85974781532</v>
      </c>
      <c r="T10" s="42">
        <v>68.15477263711999</v>
      </c>
    </row>
    <row r="11" spans="1:20" ht="12.75">
      <c r="A11" s="18" t="s">
        <v>40</v>
      </c>
      <c r="B11" s="20">
        <v>82.093</v>
      </c>
      <c r="C11" s="20">
        <v>80.399</v>
      </c>
      <c r="D11" s="20">
        <v>142.894</v>
      </c>
      <c r="E11" s="20">
        <v>107.725</v>
      </c>
      <c r="F11" s="20">
        <v>102.062</v>
      </c>
      <c r="G11" s="20">
        <v>112.134</v>
      </c>
      <c r="H11" s="20">
        <v>126.495</v>
      </c>
      <c r="I11" s="20">
        <v>112.312</v>
      </c>
      <c r="J11" s="20">
        <v>45.237</v>
      </c>
      <c r="K11" s="20">
        <v>41.636</v>
      </c>
      <c r="L11" s="20">
        <v>38.516</v>
      </c>
      <c r="M11" s="20">
        <v>34.849</v>
      </c>
      <c r="N11" s="20">
        <v>36.113</v>
      </c>
      <c r="O11" s="20">
        <v>43.29</v>
      </c>
      <c r="P11" s="20">
        <v>39.258</v>
      </c>
      <c r="Q11" s="20">
        <v>10.896349452479999</v>
      </c>
      <c r="R11" s="20">
        <v>3.17334391115</v>
      </c>
      <c r="S11" s="20">
        <v>11.46731095164</v>
      </c>
      <c r="T11" s="20">
        <v>3.63612323152</v>
      </c>
    </row>
    <row r="12" spans="1:20" ht="12.75">
      <c r="A12" s="17" t="s">
        <v>41</v>
      </c>
      <c r="B12" s="42">
        <v>54.135</v>
      </c>
      <c r="C12" s="42">
        <v>78.177</v>
      </c>
      <c r="D12" s="42">
        <v>81.637</v>
      </c>
      <c r="E12" s="42">
        <v>62.874</v>
      </c>
      <c r="F12" s="42">
        <v>76.501</v>
      </c>
      <c r="G12" s="42">
        <v>71.534</v>
      </c>
      <c r="H12" s="42">
        <v>55.468</v>
      </c>
      <c r="I12" s="42">
        <v>21.517</v>
      </c>
      <c r="J12" s="42">
        <v>10.275</v>
      </c>
      <c r="K12" s="42">
        <v>8.608</v>
      </c>
      <c r="L12" s="42">
        <v>8.792</v>
      </c>
      <c r="M12" s="42">
        <v>5.106</v>
      </c>
      <c r="N12" s="42">
        <v>7.529</v>
      </c>
      <c r="O12" s="42">
        <v>21.183</v>
      </c>
      <c r="P12" s="42">
        <v>8.438</v>
      </c>
      <c r="Q12" s="42">
        <v>7.5246715468800005</v>
      </c>
      <c r="R12" s="42">
        <v>9.664274638490001</v>
      </c>
      <c r="S12" s="42">
        <v>7.21214525261</v>
      </c>
      <c r="T12" s="42">
        <v>4.72395514046</v>
      </c>
    </row>
    <row r="13" spans="1:20" ht="12.75">
      <c r="A13" s="18" t="s">
        <v>42</v>
      </c>
      <c r="B13" s="20" t="s">
        <v>43</v>
      </c>
      <c r="C13" s="20" t="s">
        <v>43</v>
      </c>
      <c r="D13" s="20" t="s">
        <v>43</v>
      </c>
      <c r="E13" s="20" t="s">
        <v>43</v>
      </c>
      <c r="F13" s="20" t="s">
        <v>43</v>
      </c>
      <c r="G13" s="20" t="s">
        <v>43</v>
      </c>
      <c r="H13" s="20" t="s">
        <v>43</v>
      </c>
      <c r="I13" s="20" t="s">
        <v>43</v>
      </c>
      <c r="J13" s="20" t="s">
        <v>43</v>
      </c>
      <c r="K13" s="20" t="s">
        <v>43</v>
      </c>
      <c r="L13" s="20" t="s">
        <v>43</v>
      </c>
      <c r="M13" s="20" t="s">
        <v>43</v>
      </c>
      <c r="N13" s="20" t="s">
        <v>43</v>
      </c>
      <c r="O13" s="20" t="s">
        <v>43</v>
      </c>
      <c r="P13" s="20" t="s">
        <v>43</v>
      </c>
      <c r="Q13" s="20" t="s">
        <v>43</v>
      </c>
      <c r="R13" s="20" t="s">
        <v>43</v>
      </c>
      <c r="S13" s="20" t="s">
        <v>43</v>
      </c>
      <c r="T13" s="20" t="s">
        <v>43</v>
      </c>
    </row>
    <row r="14" spans="1:20" ht="12.75">
      <c r="A14" s="17" t="s">
        <v>44</v>
      </c>
      <c r="B14" s="42">
        <v>8390.115</v>
      </c>
      <c r="C14" s="42">
        <v>166.403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5.317</v>
      </c>
      <c r="N14" s="42">
        <v>7.648</v>
      </c>
      <c r="O14" s="42">
        <v>5.478</v>
      </c>
      <c r="P14" s="42">
        <v>3.209</v>
      </c>
      <c r="Q14" s="42">
        <v>2.04945127595</v>
      </c>
      <c r="R14" s="42">
        <v>2.5723318067600003</v>
      </c>
      <c r="S14" s="42">
        <v>2.84879737478</v>
      </c>
      <c r="T14" s="42">
        <v>1.4063683242599998</v>
      </c>
    </row>
    <row r="15" spans="1:20" ht="12.75">
      <c r="A15" s="16" t="s">
        <v>45</v>
      </c>
      <c r="B15" s="43">
        <v>13701.186</v>
      </c>
      <c r="C15" s="43">
        <v>6244.868</v>
      </c>
      <c r="D15" s="43">
        <v>6011.335</v>
      </c>
      <c r="E15" s="43">
        <v>6943.208</v>
      </c>
      <c r="F15" s="43">
        <v>6423.21</v>
      </c>
      <c r="G15" s="43">
        <v>4376.153</v>
      </c>
      <c r="H15" s="43">
        <v>3654.849</v>
      </c>
      <c r="I15" s="43">
        <v>3957.647</v>
      </c>
      <c r="J15" s="43">
        <v>2642.501</v>
      </c>
      <c r="K15" s="43">
        <v>1478.501</v>
      </c>
      <c r="L15" s="43">
        <v>1116.105</v>
      </c>
      <c r="M15" s="43">
        <v>1109.001</v>
      </c>
      <c r="N15" s="43">
        <v>1117.668</v>
      </c>
      <c r="O15" s="43">
        <v>1080.279</v>
      </c>
      <c r="P15" s="43">
        <v>997.667</v>
      </c>
      <c r="Q15" s="43">
        <v>746.60728667075</v>
      </c>
      <c r="R15" s="43">
        <v>629.45800728427</v>
      </c>
      <c r="S15" s="43">
        <v>468.25454064645</v>
      </c>
      <c r="T15" s="43">
        <v>419.08574038681</v>
      </c>
    </row>
    <row r="16" spans="1:20" ht="12.75">
      <c r="A16" s="17" t="s">
        <v>46</v>
      </c>
      <c r="B16" s="42">
        <v>601.875</v>
      </c>
      <c r="C16" s="42">
        <v>570.321</v>
      </c>
      <c r="D16" s="42">
        <v>289.843</v>
      </c>
      <c r="E16" s="42">
        <v>178.186</v>
      </c>
      <c r="F16" s="42">
        <v>188.938</v>
      </c>
      <c r="G16" s="42">
        <v>96.417</v>
      </c>
      <c r="H16" s="42" t="s">
        <v>43</v>
      </c>
      <c r="I16" s="42">
        <v>118.791</v>
      </c>
      <c r="J16" s="42">
        <v>45.481</v>
      </c>
      <c r="K16" s="42">
        <v>53.514</v>
      </c>
      <c r="L16" s="42">
        <v>26.951</v>
      </c>
      <c r="M16" s="42">
        <v>74.447</v>
      </c>
      <c r="N16" s="42">
        <v>78.594</v>
      </c>
      <c r="O16" s="42">
        <v>9.03</v>
      </c>
      <c r="P16" s="42">
        <v>4.839</v>
      </c>
      <c r="Q16" s="42">
        <v>1.3462671138200002</v>
      </c>
      <c r="R16" s="42">
        <v>0.2884858101</v>
      </c>
      <c r="S16" s="42">
        <v>1.7249047395800001</v>
      </c>
      <c r="T16" s="42">
        <v>0</v>
      </c>
    </row>
    <row r="17" spans="1:20" ht="12.75">
      <c r="A17" s="18" t="s">
        <v>47</v>
      </c>
      <c r="B17" s="20">
        <v>311.261</v>
      </c>
      <c r="C17" s="20">
        <v>835.682</v>
      </c>
      <c r="D17" s="20">
        <v>920.14</v>
      </c>
      <c r="E17" s="20">
        <v>51.27</v>
      </c>
      <c r="F17" s="20">
        <v>48.585</v>
      </c>
      <c r="G17" s="20">
        <v>81.592</v>
      </c>
      <c r="H17" s="20">
        <v>50.043</v>
      </c>
      <c r="I17" s="20">
        <v>50.145</v>
      </c>
      <c r="J17" s="20">
        <v>52.602</v>
      </c>
      <c r="K17" s="20">
        <v>50.036</v>
      </c>
      <c r="L17" s="20">
        <v>38.211</v>
      </c>
      <c r="M17" s="20">
        <v>23.952</v>
      </c>
      <c r="N17" s="20">
        <v>22</v>
      </c>
      <c r="O17" s="20">
        <v>15.422</v>
      </c>
      <c r="P17" s="20">
        <v>11.756</v>
      </c>
      <c r="Q17" s="20">
        <v>9.832558027720001</v>
      </c>
      <c r="R17" s="20">
        <v>5.0845624030900005</v>
      </c>
      <c r="S17" s="20">
        <v>9.16543459185</v>
      </c>
      <c r="T17" s="20">
        <v>5.63148341808</v>
      </c>
    </row>
    <row r="18" spans="1:20" ht="12.75">
      <c r="A18" s="17" t="s">
        <v>48</v>
      </c>
      <c r="B18" s="42">
        <v>84.612</v>
      </c>
      <c r="C18" s="42">
        <v>190.909</v>
      </c>
      <c r="D18" s="42">
        <v>189.94</v>
      </c>
      <c r="E18" s="42">
        <v>233.211</v>
      </c>
      <c r="F18" s="42">
        <v>248.832</v>
      </c>
      <c r="G18" s="42">
        <v>165.253</v>
      </c>
      <c r="H18" s="42">
        <v>306.362</v>
      </c>
      <c r="I18" s="42">
        <v>57.083</v>
      </c>
      <c r="J18" s="42">
        <v>47.087</v>
      </c>
      <c r="K18" s="42">
        <v>30.685</v>
      </c>
      <c r="L18" s="42">
        <v>30.239</v>
      </c>
      <c r="M18" s="42">
        <v>30.946</v>
      </c>
      <c r="N18" s="42">
        <v>33.276</v>
      </c>
      <c r="O18" s="42">
        <v>13.442</v>
      </c>
      <c r="P18" s="42">
        <v>40.701</v>
      </c>
      <c r="Q18" s="42">
        <v>43.381053694420004</v>
      </c>
      <c r="R18" s="42">
        <v>20.16996622312</v>
      </c>
      <c r="S18" s="42">
        <v>20.71087711707</v>
      </c>
      <c r="T18" s="42">
        <v>26.91332203431</v>
      </c>
    </row>
    <row r="19" spans="1:20" ht="12.75">
      <c r="A19" s="18" t="s">
        <v>49</v>
      </c>
      <c r="B19" s="20">
        <v>2481.215</v>
      </c>
      <c r="C19" s="20">
        <v>2562.453</v>
      </c>
      <c r="D19" s="20">
        <v>3148.292</v>
      </c>
      <c r="E19" s="20">
        <v>3388.191</v>
      </c>
      <c r="F19" s="20">
        <v>4269.871</v>
      </c>
      <c r="G19" s="20">
        <v>3345.217</v>
      </c>
      <c r="H19" s="20">
        <v>2399.132</v>
      </c>
      <c r="I19" s="20">
        <v>1647.736</v>
      </c>
      <c r="J19" s="20">
        <v>1007.092</v>
      </c>
      <c r="K19" s="20">
        <v>816.955</v>
      </c>
      <c r="L19" s="20">
        <v>647.844</v>
      </c>
      <c r="M19" s="20">
        <v>697.068</v>
      </c>
      <c r="N19" s="20">
        <v>623.78</v>
      </c>
      <c r="O19" s="20">
        <v>612.178</v>
      </c>
      <c r="P19" s="20">
        <v>537.298</v>
      </c>
      <c r="Q19" s="20">
        <v>350.44414794514</v>
      </c>
      <c r="R19" s="20">
        <v>293.77471662279</v>
      </c>
      <c r="S19" s="20">
        <v>239.24488839205</v>
      </c>
      <c r="T19" s="20">
        <v>71.22594449052</v>
      </c>
    </row>
    <row r="20" spans="1:20" ht="12.75">
      <c r="A20" s="17" t="s">
        <v>50</v>
      </c>
      <c r="B20" s="42">
        <v>3676.555</v>
      </c>
      <c r="C20" s="42">
        <v>3615.722</v>
      </c>
      <c r="D20" s="42">
        <v>4394.989</v>
      </c>
      <c r="E20" s="42">
        <v>4580.388</v>
      </c>
      <c r="F20" s="42">
        <v>5420.903</v>
      </c>
      <c r="G20" s="42">
        <v>4285.262</v>
      </c>
      <c r="H20" s="42">
        <v>3046.005</v>
      </c>
      <c r="I20" s="42">
        <v>2256.602</v>
      </c>
      <c r="J20" s="42">
        <v>1431.974</v>
      </c>
      <c r="K20" s="42">
        <v>1180.063</v>
      </c>
      <c r="L20" s="42">
        <v>967.354</v>
      </c>
      <c r="M20" s="42">
        <v>975.607</v>
      </c>
      <c r="N20" s="42">
        <v>873.045</v>
      </c>
      <c r="O20" s="42">
        <v>846.731</v>
      </c>
      <c r="P20" s="42">
        <v>720.595</v>
      </c>
      <c r="Q20" s="42">
        <v>431.34638731624</v>
      </c>
      <c r="R20" s="42">
        <v>364.64005385068</v>
      </c>
      <c r="S20" s="42">
        <v>305.84303967882</v>
      </c>
      <c r="T20" s="42">
        <v>123.45990648252</v>
      </c>
    </row>
    <row r="21" spans="1:20" ht="12.75">
      <c r="A21" s="17" t="s">
        <v>52</v>
      </c>
      <c r="B21" s="42">
        <v>818.69</v>
      </c>
      <c r="C21" s="42">
        <v>778.726</v>
      </c>
      <c r="D21" s="42">
        <v>948.526</v>
      </c>
      <c r="E21" s="42">
        <v>527.574</v>
      </c>
      <c r="F21" s="42">
        <v>568.894</v>
      </c>
      <c r="G21" s="42">
        <v>391.832</v>
      </c>
      <c r="H21" s="42">
        <v>315.516</v>
      </c>
      <c r="I21" s="42">
        <v>323.931</v>
      </c>
      <c r="J21" s="42">
        <v>241.296</v>
      </c>
      <c r="K21" s="42">
        <v>188.997</v>
      </c>
      <c r="L21" s="42">
        <v>167.199</v>
      </c>
      <c r="M21" s="42">
        <v>103.967</v>
      </c>
      <c r="N21" s="42">
        <v>98.58</v>
      </c>
      <c r="O21" s="42">
        <v>179.289</v>
      </c>
      <c r="P21" s="42">
        <v>95.429</v>
      </c>
      <c r="Q21" s="42">
        <v>42.052816943729994</v>
      </c>
      <c r="R21" s="42">
        <v>41.3075619343</v>
      </c>
      <c r="S21" s="42">
        <v>42.89423388987</v>
      </c>
      <c r="T21" s="42">
        <v>46.31399276381</v>
      </c>
    </row>
    <row r="22" spans="1:20" ht="12.75">
      <c r="A22" s="18" t="s">
        <v>53</v>
      </c>
      <c r="B22" s="20">
        <v>81.832</v>
      </c>
      <c r="C22" s="20">
        <v>73.788</v>
      </c>
      <c r="D22" s="20" t="s">
        <v>43</v>
      </c>
      <c r="E22" s="20" t="s">
        <v>43</v>
      </c>
      <c r="F22" s="20" t="s">
        <v>43</v>
      </c>
      <c r="G22" s="20" t="s">
        <v>43</v>
      </c>
      <c r="H22" s="20">
        <v>242.33</v>
      </c>
      <c r="I22" s="20">
        <v>636.773</v>
      </c>
      <c r="J22" s="20">
        <v>268.471</v>
      </c>
      <c r="K22" s="20">
        <v>234.053</v>
      </c>
      <c r="L22" s="20" t="s">
        <v>43</v>
      </c>
      <c r="M22" s="20">
        <v>168.803</v>
      </c>
      <c r="N22" s="20">
        <v>39.397</v>
      </c>
      <c r="O22" s="20" t="s">
        <v>43</v>
      </c>
      <c r="P22" s="20" t="s">
        <v>43</v>
      </c>
      <c r="Q22" s="20" t="s">
        <v>43</v>
      </c>
      <c r="R22" s="20" t="s">
        <v>43</v>
      </c>
      <c r="S22" s="20" t="s">
        <v>43</v>
      </c>
      <c r="T22" s="20" t="s">
        <v>43</v>
      </c>
    </row>
    <row r="23" spans="1:20" ht="12.75">
      <c r="A23" s="17" t="s">
        <v>54</v>
      </c>
      <c r="B23" s="42">
        <v>2300.471</v>
      </c>
      <c r="C23" s="42">
        <v>2298.917</v>
      </c>
      <c r="D23" s="42">
        <v>2753.96</v>
      </c>
      <c r="E23" s="42">
        <v>1325.091</v>
      </c>
      <c r="F23" s="42">
        <v>1363.388</v>
      </c>
      <c r="G23" s="42">
        <v>1120.249</v>
      </c>
      <c r="H23" s="42">
        <v>734.93</v>
      </c>
      <c r="I23" s="42">
        <v>941.112</v>
      </c>
      <c r="J23" s="42">
        <v>739.222</v>
      </c>
      <c r="K23" s="42">
        <v>610.249</v>
      </c>
      <c r="L23" s="42">
        <v>572.297</v>
      </c>
      <c r="M23" s="42">
        <v>617.166</v>
      </c>
      <c r="N23" s="42">
        <v>663.274</v>
      </c>
      <c r="O23" s="42">
        <v>454.045</v>
      </c>
      <c r="P23" s="42">
        <v>453.374</v>
      </c>
      <c r="Q23" s="42">
        <v>31.258639548999998</v>
      </c>
      <c r="R23" s="42">
        <v>25.47690310483</v>
      </c>
      <c r="S23" s="42">
        <v>26.871251187</v>
      </c>
      <c r="T23" s="42">
        <v>22.640125972139998</v>
      </c>
    </row>
    <row r="24" spans="1:20" ht="12.75">
      <c r="A24" s="18" t="s">
        <v>57</v>
      </c>
      <c r="B24" s="20">
        <v>475.562</v>
      </c>
      <c r="C24" s="20">
        <v>464.291</v>
      </c>
      <c r="D24" s="20">
        <v>459.862</v>
      </c>
      <c r="E24" s="20">
        <v>2609.342</v>
      </c>
      <c r="F24" s="20">
        <v>3299.317</v>
      </c>
      <c r="G24" s="20">
        <v>1997.757</v>
      </c>
      <c r="H24" s="20">
        <v>1753.229</v>
      </c>
      <c r="I24" s="20">
        <v>354.786</v>
      </c>
      <c r="J24" s="20">
        <v>182.985</v>
      </c>
      <c r="K24" s="20">
        <v>146.764</v>
      </c>
      <c r="L24" s="20">
        <v>107.375</v>
      </c>
      <c r="M24" s="20">
        <v>85.671</v>
      </c>
      <c r="N24" s="20">
        <v>71.794</v>
      </c>
      <c r="O24" s="20">
        <v>213.397</v>
      </c>
      <c r="P24" s="20">
        <v>171.792</v>
      </c>
      <c r="Q24" s="20">
        <v>349.96333826163</v>
      </c>
      <c r="R24" s="20">
        <v>289.97031000204004</v>
      </c>
      <c r="S24" s="20">
        <v>228.03000252425</v>
      </c>
      <c r="T24" s="20">
        <v>46.32000288486</v>
      </c>
    </row>
    <row r="25" spans="1:20" ht="12.75">
      <c r="A25" s="17" t="s">
        <v>58</v>
      </c>
      <c r="B25" s="42" t="s">
        <v>43</v>
      </c>
      <c r="C25" s="42" t="s">
        <v>43</v>
      </c>
      <c r="D25" s="42" t="s">
        <v>43</v>
      </c>
      <c r="E25" s="42" t="s">
        <v>43</v>
      </c>
      <c r="F25" s="42" t="s">
        <v>43</v>
      </c>
      <c r="G25" s="42" t="s">
        <v>43</v>
      </c>
      <c r="H25" s="42" t="s">
        <v>43</v>
      </c>
      <c r="I25" s="42" t="s">
        <v>43</v>
      </c>
      <c r="J25" s="42" t="s">
        <v>43</v>
      </c>
      <c r="K25" s="42" t="s">
        <v>43</v>
      </c>
      <c r="L25" s="42" t="s">
        <v>43</v>
      </c>
      <c r="M25" s="42" t="s">
        <v>43</v>
      </c>
      <c r="N25" s="42" t="s">
        <v>43</v>
      </c>
      <c r="O25" s="42" t="s">
        <v>43</v>
      </c>
      <c r="P25" s="42" t="s">
        <v>43</v>
      </c>
      <c r="Q25" s="42">
        <v>8.07159256187</v>
      </c>
      <c r="R25" s="42">
        <v>7.88527880952</v>
      </c>
      <c r="S25" s="42">
        <v>8.0475520777</v>
      </c>
      <c r="T25" s="42">
        <v>8.18578486171</v>
      </c>
    </row>
    <row r="26" spans="1:20" ht="12.75">
      <c r="A26" s="18" t="s">
        <v>59</v>
      </c>
      <c r="B26" s="20">
        <v>1195.34</v>
      </c>
      <c r="C26" s="20">
        <v>1053.269</v>
      </c>
      <c r="D26" s="20">
        <v>1246.697</v>
      </c>
      <c r="E26" s="20">
        <v>1192.197</v>
      </c>
      <c r="F26" s="20">
        <v>1151.032</v>
      </c>
      <c r="G26" s="20">
        <v>940.045</v>
      </c>
      <c r="H26" s="20">
        <v>646.873</v>
      </c>
      <c r="I26" s="20">
        <v>608.866</v>
      </c>
      <c r="J26" s="20">
        <v>424.882</v>
      </c>
      <c r="K26" s="20">
        <v>363.108</v>
      </c>
      <c r="L26" s="20">
        <v>319.51</v>
      </c>
      <c r="M26" s="20">
        <v>278.539</v>
      </c>
      <c r="N26" s="20">
        <v>249.265</v>
      </c>
      <c r="O26" s="20">
        <v>234.553</v>
      </c>
      <c r="P26" s="20">
        <v>183.297</v>
      </c>
      <c r="Q26" s="20">
        <v>80.9022393711</v>
      </c>
      <c r="R26" s="20">
        <v>70.86533722789</v>
      </c>
      <c r="S26" s="20">
        <v>66.59815128677</v>
      </c>
      <c r="T26" s="20">
        <v>52.23396199199</v>
      </c>
    </row>
    <row r="27" spans="1:20" ht="12.75">
      <c r="A27" s="18" t="s">
        <v>61</v>
      </c>
      <c r="B27" s="20">
        <v>185.483</v>
      </c>
      <c r="C27" s="20">
        <v>193.452</v>
      </c>
      <c r="D27" s="20">
        <v>214.145</v>
      </c>
      <c r="E27" s="20">
        <v>90.577</v>
      </c>
      <c r="F27" s="20">
        <v>78.367</v>
      </c>
      <c r="G27" s="20">
        <v>99.192</v>
      </c>
      <c r="H27" s="20">
        <v>32.29</v>
      </c>
      <c r="I27" s="20">
        <v>49.051</v>
      </c>
      <c r="J27" s="20">
        <v>33.574</v>
      </c>
      <c r="K27" s="20">
        <v>20.959</v>
      </c>
      <c r="L27" s="20">
        <v>19.455</v>
      </c>
      <c r="M27" s="20">
        <v>22.358</v>
      </c>
      <c r="N27" s="20">
        <v>18.45</v>
      </c>
      <c r="O27" s="20">
        <v>44.536</v>
      </c>
      <c r="P27" s="20">
        <v>13.654</v>
      </c>
      <c r="Q27" s="20">
        <v>7.72300554133</v>
      </c>
      <c r="R27" s="20">
        <v>6.310627096029999</v>
      </c>
      <c r="S27" s="20">
        <v>5.61345305494</v>
      </c>
      <c r="T27" s="20" t="s">
        <v>43</v>
      </c>
    </row>
    <row r="28" spans="1:20" ht="12.75">
      <c r="A28" s="17" t="s">
        <v>62</v>
      </c>
      <c r="B28" s="42">
        <v>819.234</v>
      </c>
      <c r="C28" s="42">
        <v>649.628</v>
      </c>
      <c r="D28" s="42">
        <v>852.82</v>
      </c>
      <c r="E28" s="42">
        <v>436.78</v>
      </c>
      <c r="F28" s="42">
        <v>405.397</v>
      </c>
      <c r="G28" s="42">
        <v>441.563</v>
      </c>
      <c r="H28" s="42">
        <v>343.443</v>
      </c>
      <c r="I28" s="42">
        <v>435.225</v>
      </c>
      <c r="J28" s="42">
        <v>304.063</v>
      </c>
      <c r="K28" s="42">
        <v>267.391</v>
      </c>
      <c r="L28" s="42">
        <v>238.961</v>
      </c>
      <c r="M28" s="42">
        <v>211.169</v>
      </c>
      <c r="N28" s="42">
        <v>191.906</v>
      </c>
      <c r="O28" s="42">
        <v>153.196</v>
      </c>
      <c r="P28" s="42">
        <v>128.914</v>
      </c>
      <c r="Q28" s="42">
        <v>21.95497217314</v>
      </c>
      <c r="R28" s="42">
        <v>17.423340906089997</v>
      </c>
      <c r="S28" s="42">
        <v>18.32485906266</v>
      </c>
      <c r="T28" s="42" t="s">
        <v>43</v>
      </c>
    </row>
    <row r="29" spans="1:20" ht="12.75">
      <c r="A29" s="18" t="s">
        <v>65</v>
      </c>
      <c r="B29" s="20">
        <v>190.623</v>
      </c>
      <c r="C29" s="20">
        <v>210.189</v>
      </c>
      <c r="D29" s="20">
        <v>179.732</v>
      </c>
      <c r="E29" s="20">
        <v>664.84</v>
      </c>
      <c r="F29" s="20">
        <v>667.268</v>
      </c>
      <c r="G29" s="20">
        <v>399.29</v>
      </c>
      <c r="H29" s="20">
        <v>271.14</v>
      </c>
      <c r="I29" s="20">
        <v>124.59</v>
      </c>
      <c r="J29" s="20">
        <v>87.245</v>
      </c>
      <c r="K29" s="20">
        <v>74.758</v>
      </c>
      <c r="L29" s="20">
        <v>61.094</v>
      </c>
      <c r="M29" s="20">
        <v>45.012</v>
      </c>
      <c r="N29" s="20">
        <v>38.909</v>
      </c>
      <c r="O29" s="20">
        <v>36.821</v>
      </c>
      <c r="P29" s="20">
        <v>40.729</v>
      </c>
      <c r="Q29" s="20">
        <v>49.186830622769996</v>
      </c>
      <c r="R29" s="20">
        <v>45.35838351784</v>
      </c>
      <c r="S29" s="20">
        <v>41.04311660837</v>
      </c>
      <c r="T29" s="20" t="s">
        <v>43</v>
      </c>
    </row>
    <row r="30" spans="1:20" ht="12.75">
      <c r="A30" s="17" t="s">
        <v>66</v>
      </c>
      <c r="B30" s="42" t="s">
        <v>43</v>
      </c>
      <c r="C30" s="42" t="s">
        <v>43</v>
      </c>
      <c r="D30" s="42" t="s">
        <v>43</v>
      </c>
      <c r="E30" s="42" t="s">
        <v>43</v>
      </c>
      <c r="F30" s="42" t="s">
        <v>43</v>
      </c>
      <c r="G30" s="42" t="s">
        <v>43</v>
      </c>
      <c r="H30" s="42" t="s">
        <v>43</v>
      </c>
      <c r="I30" s="42" t="s">
        <v>43</v>
      </c>
      <c r="J30" s="42" t="s">
        <v>43</v>
      </c>
      <c r="K30" s="42" t="s">
        <v>43</v>
      </c>
      <c r="L30" s="42" t="s">
        <v>43</v>
      </c>
      <c r="M30" s="42" t="s">
        <v>43</v>
      </c>
      <c r="N30" s="42" t="s">
        <v>43</v>
      </c>
      <c r="O30" s="42" t="s">
        <v>43</v>
      </c>
      <c r="P30" s="42" t="s">
        <v>43</v>
      </c>
      <c r="Q30" s="42">
        <v>2.03743103386</v>
      </c>
      <c r="R30" s="42">
        <v>1.77298570793</v>
      </c>
      <c r="S30" s="42">
        <v>1.61672256079</v>
      </c>
      <c r="T30" s="42" t="s">
        <v>43</v>
      </c>
    </row>
    <row r="31" spans="1:20" ht="12.75">
      <c r="A31" s="18" t="s">
        <v>67</v>
      </c>
      <c r="B31" s="20">
        <v>6562.837</v>
      </c>
      <c r="C31" s="20">
        <v>9467.52</v>
      </c>
      <c r="D31" s="20">
        <v>7626.057</v>
      </c>
      <c r="E31" s="20">
        <v>7007.696</v>
      </c>
      <c r="F31" s="20">
        <v>4908.724</v>
      </c>
      <c r="G31" s="20">
        <v>3633.14</v>
      </c>
      <c r="H31" s="20">
        <v>2974.927</v>
      </c>
      <c r="I31" s="20">
        <v>2088.286</v>
      </c>
      <c r="J31" s="20">
        <v>1402.896</v>
      </c>
      <c r="K31" s="20">
        <v>756.202</v>
      </c>
      <c r="L31" s="20">
        <v>511.409</v>
      </c>
      <c r="M31" s="20">
        <v>427.699</v>
      </c>
      <c r="N31" s="20">
        <v>435.991</v>
      </c>
      <c r="O31" s="20">
        <v>370.212</v>
      </c>
      <c r="P31" s="20">
        <v>293.07</v>
      </c>
      <c r="Q31" s="20">
        <v>46.30798264277</v>
      </c>
      <c r="R31" s="20">
        <v>35.838351784400004</v>
      </c>
      <c r="S31" s="20">
        <v>23.697907275850003</v>
      </c>
      <c r="T31" s="20">
        <v>15.57222362458</v>
      </c>
    </row>
    <row r="32" spans="1:20" ht="12.75">
      <c r="A32" s="17" t="s">
        <v>68</v>
      </c>
      <c r="B32" s="42">
        <v>0</v>
      </c>
      <c r="C32" s="42">
        <v>0</v>
      </c>
      <c r="D32" s="42">
        <v>0</v>
      </c>
      <c r="E32" s="42" t="s">
        <v>43</v>
      </c>
      <c r="F32" s="42" t="s">
        <v>43</v>
      </c>
      <c r="G32" s="42" t="s">
        <v>43</v>
      </c>
      <c r="H32" s="42" t="s">
        <v>43</v>
      </c>
      <c r="I32" s="42" t="s">
        <v>43</v>
      </c>
      <c r="J32" s="42" t="s">
        <v>43</v>
      </c>
      <c r="K32" s="42" t="s">
        <v>43</v>
      </c>
      <c r="L32" s="42" t="s">
        <v>43</v>
      </c>
      <c r="M32" s="42">
        <v>29.477</v>
      </c>
      <c r="N32" s="42">
        <v>40.357</v>
      </c>
      <c r="O32" s="42">
        <v>28.661</v>
      </c>
      <c r="P32" s="42">
        <v>22.88</v>
      </c>
      <c r="Q32" s="42">
        <v>14.88105970454</v>
      </c>
      <c r="R32" s="42">
        <v>10.18715516931</v>
      </c>
      <c r="S32" s="42">
        <v>4.02077097833</v>
      </c>
      <c r="T32" s="42">
        <v>1.71288449749</v>
      </c>
    </row>
    <row r="33" spans="1:20" ht="12.75">
      <c r="A33" s="18" t="s">
        <v>69</v>
      </c>
      <c r="B33" s="20">
        <v>0</v>
      </c>
      <c r="C33" s="20">
        <v>0</v>
      </c>
      <c r="D33" s="20">
        <v>0</v>
      </c>
      <c r="E33" s="20" t="s">
        <v>43</v>
      </c>
      <c r="F33" s="20" t="s">
        <v>43</v>
      </c>
      <c r="G33" s="20" t="s">
        <v>43</v>
      </c>
      <c r="H33" s="20">
        <v>1032.333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 t="s">
        <v>43</v>
      </c>
      <c r="R33" s="20">
        <v>0</v>
      </c>
      <c r="S33" s="20">
        <v>0</v>
      </c>
      <c r="T33" s="20">
        <v>0</v>
      </c>
    </row>
    <row r="34" spans="1:20" ht="12.75">
      <c r="A34" s="17" t="s">
        <v>70</v>
      </c>
      <c r="B34" s="42">
        <v>6562.837</v>
      </c>
      <c r="C34" s="42">
        <v>9467.52</v>
      </c>
      <c r="D34" s="42">
        <v>7626.057</v>
      </c>
      <c r="E34" s="42">
        <v>7007.696</v>
      </c>
      <c r="F34" s="42">
        <v>4908.724</v>
      </c>
      <c r="G34" s="42">
        <v>3633.14</v>
      </c>
      <c r="H34" s="42">
        <v>1942.594</v>
      </c>
      <c r="I34" s="42">
        <v>2088.286</v>
      </c>
      <c r="J34" s="42">
        <v>1402.896</v>
      </c>
      <c r="K34" s="42">
        <v>756.202</v>
      </c>
      <c r="L34" s="42">
        <v>511.409</v>
      </c>
      <c r="M34" s="42">
        <v>398.222</v>
      </c>
      <c r="N34" s="42">
        <v>395.634</v>
      </c>
      <c r="O34" s="42">
        <v>341.551</v>
      </c>
      <c r="P34" s="42">
        <v>270.19</v>
      </c>
      <c r="Q34" s="42">
        <v>31.42692293823</v>
      </c>
      <c r="R34" s="42">
        <v>25.6511966151</v>
      </c>
      <c r="S34" s="42">
        <v>19.677136297529998</v>
      </c>
      <c r="T34" s="42">
        <v>13.85933912709</v>
      </c>
    </row>
    <row r="35" spans="1:20" ht="12.75">
      <c r="A35" s="16" t="s">
        <v>71</v>
      </c>
      <c r="B35" s="43">
        <v>23742.986</v>
      </c>
      <c r="C35" s="43">
        <v>19871.753</v>
      </c>
      <c r="D35" s="43">
        <v>18185.607</v>
      </c>
      <c r="E35" s="43">
        <v>17801.762</v>
      </c>
      <c r="F35" s="43">
        <v>16088.16</v>
      </c>
      <c r="G35" s="43">
        <v>11697.772</v>
      </c>
      <c r="H35" s="43">
        <v>9385.313</v>
      </c>
      <c r="I35" s="43">
        <v>7919.688</v>
      </c>
      <c r="J35" s="43">
        <v>5197.659</v>
      </c>
      <c r="K35" s="43">
        <v>3185.893</v>
      </c>
      <c r="L35" s="43">
        <v>2370.759</v>
      </c>
      <c r="M35" s="43">
        <v>2363.113</v>
      </c>
      <c r="N35" s="43">
        <v>2311.309</v>
      </c>
      <c r="O35" s="43">
        <v>2100.563</v>
      </c>
      <c r="P35" s="43">
        <v>1885.331</v>
      </c>
      <c r="Q35" s="43">
        <v>1197.91929609462</v>
      </c>
      <c r="R35" s="43">
        <v>984.61409012778</v>
      </c>
      <c r="S35" s="43">
        <v>762.79855276285</v>
      </c>
      <c r="T35" s="43">
        <v>538.4287139543001</v>
      </c>
    </row>
    <row r="36" spans="1:20" ht="12.75">
      <c r="A36" s="74" t="s">
        <v>72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20" ht="12.75">
      <c r="A37" s="17" t="s">
        <v>73</v>
      </c>
      <c r="B37" s="42">
        <v>5096.238</v>
      </c>
      <c r="C37" s="42">
        <v>4828.936</v>
      </c>
      <c r="D37" s="42">
        <v>4576.608</v>
      </c>
      <c r="E37" s="42">
        <v>4479.499</v>
      </c>
      <c r="F37" s="42">
        <v>3678.969</v>
      </c>
      <c r="G37" s="42">
        <v>3026.442</v>
      </c>
      <c r="H37" s="42">
        <v>2185.137</v>
      </c>
      <c r="I37" s="42">
        <v>1854.786</v>
      </c>
      <c r="J37" s="42">
        <v>1660.881</v>
      </c>
      <c r="K37" s="42">
        <v>1011.179</v>
      </c>
      <c r="L37" s="42">
        <v>799.811</v>
      </c>
      <c r="M37" s="42">
        <v>730.684</v>
      </c>
      <c r="N37" s="42">
        <v>747.845</v>
      </c>
      <c r="O37" s="42">
        <v>726.612</v>
      </c>
      <c r="P37" s="42">
        <v>615.26</v>
      </c>
      <c r="Q37" s="42">
        <v>452.10534540166003</v>
      </c>
      <c r="R37" s="42">
        <v>369.8388085536</v>
      </c>
      <c r="S37" s="42">
        <v>297.72336614859</v>
      </c>
      <c r="T37" s="42">
        <v>249.46810428762</v>
      </c>
    </row>
    <row r="38" spans="1:20" ht="12.75">
      <c r="A38" s="18" t="s">
        <v>74</v>
      </c>
      <c r="B38" s="20">
        <v>2375.861</v>
      </c>
      <c r="C38" s="20">
        <v>1504.063</v>
      </c>
      <c r="D38" s="20">
        <v>1168.163</v>
      </c>
      <c r="E38" s="20">
        <v>1314.306</v>
      </c>
      <c r="F38" s="20">
        <v>1196.624</v>
      </c>
      <c r="G38" s="20">
        <v>821.124</v>
      </c>
      <c r="H38" s="20">
        <v>499.613</v>
      </c>
      <c r="I38" s="20">
        <v>706.424</v>
      </c>
      <c r="J38" s="20">
        <v>960.542</v>
      </c>
      <c r="K38" s="20">
        <v>487.695</v>
      </c>
      <c r="L38" s="20">
        <v>239.416</v>
      </c>
      <c r="M38" s="20">
        <v>155.81</v>
      </c>
      <c r="N38" s="20">
        <v>190.636</v>
      </c>
      <c r="O38" s="20">
        <v>172.374</v>
      </c>
      <c r="P38" s="20">
        <v>209.074</v>
      </c>
      <c r="Q38" s="20">
        <v>128.67068142752</v>
      </c>
      <c r="R38" s="20">
        <v>127.94946690226</v>
      </c>
      <c r="S38" s="20">
        <v>68.38916735783</v>
      </c>
      <c r="T38" s="20">
        <v>45.03984710252</v>
      </c>
    </row>
    <row r="39" spans="1:20" ht="12.75">
      <c r="A39" s="17" t="s">
        <v>75</v>
      </c>
      <c r="B39" s="42">
        <v>52.211</v>
      </c>
      <c r="C39" s="42">
        <v>37.017</v>
      </c>
      <c r="D39" s="42">
        <v>41.779</v>
      </c>
      <c r="E39" s="42">
        <v>38.233</v>
      </c>
      <c r="F39" s="42">
        <v>52.965</v>
      </c>
      <c r="G39" s="42">
        <v>39.839</v>
      </c>
      <c r="H39" s="42" t="s">
        <v>43</v>
      </c>
      <c r="I39" s="42" t="s">
        <v>43</v>
      </c>
      <c r="J39" s="42" t="s">
        <v>43</v>
      </c>
      <c r="K39" s="42" t="s">
        <v>43</v>
      </c>
      <c r="L39" s="42" t="s">
        <v>43</v>
      </c>
      <c r="M39" s="42" t="s">
        <v>43</v>
      </c>
      <c r="N39" s="42" t="s">
        <v>43</v>
      </c>
      <c r="O39" s="42" t="s">
        <v>43</v>
      </c>
      <c r="P39" s="42" t="s">
        <v>43</v>
      </c>
      <c r="Q39" s="42" t="s">
        <v>43</v>
      </c>
      <c r="R39" s="42" t="s">
        <v>43</v>
      </c>
      <c r="S39" s="42" t="s">
        <v>43</v>
      </c>
      <c r="T39" s="42" t="s">
        <v>43</v>
      </c>
    </row>
    <row r="40" spans="1:20" ht="12.75">
      <c r="A40" s="18" t="s">
        <v>76</v>
      </c>
      <c r="B40" s="20">
        <v>337.297</v>
      </c>
      <c r="C40" s="20">
        <v>247.015</v>
      </c>
      <c r="D40" s="20">
        <v>179.275</v>
      </c>
      <c r="E40" s="20">
        <v>255.621</v>
      </c>
      <c r="F40" s="20">
        <v>342.97</v>
      </c>
      <c r="G40" s="20">
        <v>292.829</v>
      </c>
      <c r="H40" s="20">
        <v>183.148</v>
      </c>
      <c r="I40" s="20">
        <v>159.095</v>
      </c>
      <c r="J40" s="20">
        <v>135.322</v>
      </c>
      <c r="K40" s="20">
        <v>92.455</v>
      </c>
      <c r="L40" s="20">
        <v>43.126</v>
      </c>
      <c r="M40" s="20" t="s">
        <v>43</v>
      </c>
      <c r="N40" s="20" t="s">
        <v>43</v>
      </c>
      <c r="O40" s="20" t="s">
        <v>43</v>
      </c>
      <c r="P40" s="20" t="s">
        <v>43</v>
      </c>
      <c r="Q40" s="20" t="s">
        <v>43</v>
      </c>
      <c r="R40" s="20" t="s">
        <v>43</v>
      </c>
      <c r="S40" s="20" t="s">
        <v>43</v>
      </c>
      <c r="T40" s="20" t="s">
        <v>43</v>
      </c>
    </row>
    <row r="41" spans="1:20" ht="12.75">
      <c r="A41" s="18" t="s">
        <v>78</v>
      </c>
      <c r="B41" s="20">
        <v>5979.736</v>
      </c>
      <c r="C41" s="20">
        <v>823.388</v>
      </c>
      <c r="D41" s="20">
        <v>1404.909</v>
      </c>
      <c r="E41" s="20">
        <v>818.714</v>
      </c>
      <c r="F41" s="20">
        <v>1120.202</v>
      </c>
      <c r="G41" s="20">
        <v>860.91</v>
      </c>
      <c r="H41" s="20">
        <v>767.411</v>
      </c>
      <c r="I41" s="20">
        <v>482.275</v>
      </c>
      <c r="J41" s="20">
        <v>61.204</v>
      </c>
      <c r="K41" s="20">
        <v>2.461</v>
      </c>
      <c r="L41" s="20">
        <v>0.782</v>
      </c>
      <c r="M41" s="20">
        <v>167.045</v>
      </c>
      <c r="N41" s="20">
        <v>118.604</v>
      </c>
      <c r="O41" s="20">
        <v>124.417</v>
      </c>
      <c r="P41" s="20">
        <v>110.616</v>
      </c>
      <c r="Q41" s="20">
        <v>67.67396295361</v>
      </c>
      <c r="R41" s="20">
        <v>42.575697474550005</v>
      </c>
      <c r="S41" s="20">
        <v>60.62409096919</v>
      </c>
      <c r="T41" s="20">
        <v>49.69168079045</v>
      </c>
    </row>
    <row r="42" spans="1:20" ht="12.75">
      <c r="A42" s="19" t="s">
        <v>79</v>
      </c>
      <c r="B42" s="44">
        <v>13841.343</v>
      </c>
      <c r="C42" s="44">
        <v>7440.419</v>
      </c>
      <c r="D42" s="44">
        <v>7370.734</v>
      </c>
      <c r="E42" s="44">
        <v>6906.373</v>
      </c>
      <c r="F42" s="44">
        <v>6391.73</v>
      </c>
      <c r="G42" s="44">
        <v>5041.144</v>
      </c>
      <c r="H42" s="44">
        <v>3635.309</v>
      </c>
      <c r="I42" s="44">
        <v>3202.58</v>
      </c>
      <c r="J42" s="44">
        <v>2817.949</v>
      </c>
      <c r="K42" s="44">
        <v>1593.79</v>
      </c>
      <c r="L42" s="44">
        <v>1083.135</v>
      </c>
      <c r="M42" s="44">
        <v>1053.539</v>
      </c>
      <c r="N42" s="44">
        <v>1057.085</v>
      </c>
      <c r="O42" s="44">
        <v>1023.403</v>
      </c>
      <c r="P42" s="44">
        <v>934.95</v>
      </c>
      <c r="Q42" s="44">
        <v>648.44998978279</v>
      </c>
      <c r="R42" s="44">
        <v>540.36397293041</v>
      </c>
      <c r="S42" s="44">
        <v>426.73662447562</v>
      </c>
      <c r="T42" s="44">
        <v>344.19963218058996</v>
      </c>
    </row>
    <row r="43" spans="1:20" ht="12.75">
      <c r="A43" s="18" t="s">
        <v>80</v>
      </c>
      <c r="B43" s="20">
        <v>7907.603</v>
      </c>
      <c r="C43" s="20">
        <v>10471.296</v>
      </c>
      <c r="D43" s="20">
        <v>9035.437</v>
      </c>
      <c r="E43" s="20">
        <v>9132.833</v>
      </c>
      <c r="F43" s="20">
        <v>7999.67</v>
      </c>
      <c r="G43" s="20">
        <v>5409.983</v>
      </c>
      <c r="H43" s="20">
        <v>4307.175</v>
      </c>
      <c r="I43" s="20">
        <v>3813.067</v>
      </c>
      <c r="J43" s="20">
        <v>1800.962</v>
      </c>
      <c r="K43" s="20">
        <v>1041.227</v>
      </c>
      <c r="L43" s="20">
        <v>868.737</v>
      </c>
      <c r="M43" s="20">
        <v>721.957</v>
      </c>
      <c r="N43" s="20">
        <v>690.332</v>
      </c>
      <c r="O43" s="20">
        <v>524.262</v>
      </c>
      <c r="P43" s="20">
        <v>499.206</v>
      </c>
      <c r="Q43" s="20">
        <v>266.78326301492</v>
      </c>
      <c r="R43" s="20">
        <v>227.56722320388002</v>
      </c>
      <c r="S43" s="20">
        <v>121.59075883788</v>
      </c>
      <c r="T43" s="20">
        <v>11.839938456359999</v>
      </c>
    </row>
    <row r="44" spans="1:20" ht="12.75">
      <c r="A44" s="17" t="s">
        <v>81</v>
      </c>
      <c r="B44" s="42">
        <v>7883.539</v>
      </c>
      <c r="C44" s="42">
        <v>10444.203</v>
      </c>
      <c r="D44" s="42">
        <v>9007.388</v>
      </c>
      <c r="E44" s="42">
        <v>9100.769</v>
      </c>
      <c r="F44" s="42">
        <v>7963.42</v>
      </c>
      <c r="G44" s="42">
        <v>5376.012</v>
      </c>
      <c r="H44" s="42">
        <v>4297.091</v>
      </c>
      <c r="I44" s="42">
        <v>3779.819</v>
      </c>
      <c r="J44" s="42">
        <v>1791.912</v>
      </c>
      <c r="K44" s="42">
        <v>1018.526</v>
      </c>
      <c r="L44" s="42">
        <v>853.74</v>
      </c>
      <c r="M44" s="42">
        <v>721.957</v>
      </c>
      <c r="N44" s="42">
        <v>690.332</v>
      </c>
      <c r="O44" s="42">
        <v>524.262</v>
      </c>
      <c r="P44" s="42">
        <v>499.206</v>
      </c>
      <c r="Q44" s="42">
        <v>266.78326301492</v>
      </c>
      <c r="R44" s="42">
        <v>227.56722320388002</v>
      </c>
      <c r="S44" s="42">
        <v>121.59075883788</v>
      </c>
      <c r="T44" s="42">
        <v>11.839938456359999</v>
      </c>
    </row>
    <row r="45" spans="1:20" ht="12.75">
      <c r="A45" s="18" t="s">
        <v>82</v>
      </c>
      <c r="B45" s="20">
        <v>7883.539</v>
      </c>
      <c r="C45" s="20">
        <v>10444.203</v>
      </c>
      <c r="D45" s="20">
        <v>9007.388</v>
      </c>
      <c r="E45" s="20">
        <v>9100.769</v>
      </c>
      <c r="F45" s="20">
        <v>7963.42</v>
      </c>
      <c r="G45" s="20">
        <v>5376.012</v>
      </c>
      <c r="H45" s="20">
        <v>4297.091</v>
      </c>
      <c r="I45" s="20">
        <v>3779.819</v>
      </c>
      <c r="J45" s="20">
        <v>1791.912</v>
      </c>
      <c r="K45" s="20">
        <v>1018.526</v>
      </c>
      <c r="L45" s="20">
        <v>853.74</v>
      </c>
      <c r="M45" s="20">
        <v>721.957</v>
      </c>
      <c r="N45" s="20">
        <v>690.332</v>
      </c>
      <c r="O45" s="20">
        <v>524.262</v>
      </c>
      <c r="P45" s="20">
        <v>499.206</v>
      </c>
      <c r="Q45" s="20">
        <v>266.78326301492</v>
      </c>
      <c r="R45" s="20">
        <v>227.56722320388002</v>
      </c>
      <c r="S45" s="20">
        <v>121.59075883788</v>
      </c>
      <c r="T45" s="20">
        <v>11.839938456359999</v>
      </c>
    </row>
    <row r="46" spans="1:20" ht="12.75">
      <c r="A46" s="18" t="s">
        <v>84</v>
      </c>
      <c r="B46" s="20">
        <v>24.064</v>
      </c>
      <c r="C46" s="20">
        <v>27.093</v>
      </c>
      <c r="D46" s="20">
        <v>28.049</v>
      </c>
      <c r="E46" s="20">
        <v>32.064</v>
      </c>
      <c r="F46" s="20">
        <v>36.25</v>
      </c>
      <c r="G46" s="20">
        <v>33.971</v>
      </c>
      <c r="H46" s="20">
        <v>10.084</v>
      </c>
      <c r="I46" s="20">
        <v>33.248</v>
      </c>
      <c r="J46" s="20">
        <v>9.05</v>
      </c>
      <c r="K46" s="20">
        <v>22.701</v>
      </c>
      <c r="L46" s="20">
        <v>14.997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2.75">
      <c r="A47" s="17" t="s">
        <v>85</v>
      </c>
      <c r="B47" s="42">
        <v>75.117</v>
      </c>
      <c r="C47" s="42">
        <v>78.044</v>
      </c>
      <c r="D47" s="42">
        <v>118.277</v>
      </c>
      <c r="E47" s="42">
        <v>183.503</v>
      </c>
      <c r="F47" s="42">
        <v>178.418</v>
      </c>
      <c r="G47" s="42">
        <v>150.606</v>
      </c>
      <c r="H47" s="42">
        <v>193.095</v>
      </c>
      <c r="I47" s="42">
        <v>132.018</v>
      </c>
      <c r="J47" s="42">
        <v>63.044</v>
      </c>
      <c r="K47" s="42">
        <v>49.307</v>
      </c>
      <c r="L47" s="42">
        <v>39.023</v>
      </c>
      <c r="M47" s="42">
        <v>37.284</v>
      </c>
      <c r="N47" s="42">
        <v>34.571</v>
      </c>
      <c r="O47" s="42">
        <v>69.431</v>
      </c>
      <c r="P47" s="42">
        <v>43.934</v>
      </c>
      <c r="Q47" s="42">
        <v>42.671859411250004</v>
      </c>
      <c r="R47" s="42" t="s">
        <v>43</v>
      </c>
      <c r="S47" s="42" t="s">
        <v>43</v>
      </c>
      <c r="T47" s="42" t="s">
        <v>43</v>
      </c>
    </row>
    <row r="48" spans="1:20" ht="12.75">
      <c r="A48" s="18" t="s">
        <v>86</v>
      </c>
      <c r="B48" s="20">
        <v>0</v>
      </c>
      <c r="C48" s="20">
        <v>0</v>
      </c>
      <c r="D48" s="20">
        <v>0</v>
      </c>
      <c r="E48" s="20" t="s">
        <v>43</v>
      </c>
      <c r="F48" s="20" t="s">
        <v>43</v>
      </c>
      <c r="G48" s="20" t="s">
        <v>43</v>
      </c>
      <c r="H48" s="20" t="s">
        <v>43</v>
      </c>
      <c r="I48" s="20" t="s">
        <v>43</v>
      </c>
      <c r="J48" s="20" t="s">
        <v>43</v>
      </c>
      <c r="K48" s="20" t="s">
        <v>43</v>
      </c>
      <c r="L48" s="20" t="s">
        <v>43</v>
      </c>
      <c r="M48" s="20">
        <v>32.192</v>
      </c>
      <c r="N48" s="20">
        <v>51.379</v>
      </c>
      <c r="O48" s="20">
        <v>11.943</v>
      </c>
      <c r="P48" s="20">
        <v>2.729</v>
      </c>
      <c r="Q48" s="20">
        <v>0.3425768995</v>
      </c>
      <c r="R48" s="20">
        <v>0.10217205775</v>
      </c>
      <c r="S48" s="20">
        <v>0.5769716202099999</v>
      </c>
      <c r="T48" s="20">
        <v>0.43873883620000004</v>
      </c>
    </row>
    <row r="49" spans="1:20" ht="12.75">
      <c r="A49" s="17" t="s">
        <v>87</v>
      </c>
      <c r="B49" s="42">
        <v>-1221.812</v>
      </c>
      <c r="C49" s="42">
        <v>-953.788</v>
      </c>
      <c r="D49" s="42">
        <v>-871.774</v>
      </c>
      <c r="E49" s="42">
        <v>-759.794</v>
      </c>
      <c r="F49" s="42">
        <v>-573.395</v>
      </c>
      <c r="G49" s="42">
        <v>-425.363</v>
      </c>
      <c r="H49" s="42">
        <v>-285.867</v>
      </c>
      <c r="I49" s="42">
        <v>-51.288</v>
      </c>
      <c r="J49" s="42">
        <v>-142.547</v>
      </c>
      <c r="K49" s="42">
        <v>-87.504</v>
      </c>
      <c r="L49" s="42">
        <v>-50.432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</row>
    <row r="50" spans="1:20" ht="12.75">
      <c r="A50" s="18" t="s">
        <v>88</v>
      </c>
      <c r="B50" s="20">
        <v>281.797</v>
      </c>
      <c r="C50" s="20">
        <v>327.304</v>
      </c>
      <c r="D50" s="20">
        <v>276.55</v>
      </c>
      <c r="E50" s="20">
        <v>232.109</v>
      </c>
      <c r="F50" s="20">
        <v>312.271</v>
      </c>
      <c r="G50" s="20">
        <v>246.725</v>
      </c>
      <c r="H50" s="20">
        <v>123.432</v>
      </c>
      <c r="I50" s="20">
        <v>139.18</v>
      </c>
      <c r="J50" s="20">
        <v>86.372</v>
      </c>
      <c r="K50" s="20">
        <v>49.327</v>
      </c>
      <c r="L50" s="20">
        <v>69.532</v>
      </c>
      <c r="M50" s="20" t="s">
        <v>43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</row>
    <row r="51" spans="1:20" ht="12.75">
      <c r="A51" s="17" t="s">
        <v>89</v>
      </c>
      <c r="B51" s="42">
        <v>1503.609</v>
      </c>
      <c r="C51" s="42">
        <v>1281.092</v>
      </c>
      <c r="D51" s="42">
        <v>1148.324</v>
      </c>
      <c r="E51" s="42">
        <v>991.903</v>
      </c>
      <c r="F51" s="42">
        <v>885.666</v>
      </c>
      <c r="G51" s="42">
        <v>672.088</v>
      </c>
      <c r="H51" s="42">
        <v>409.299</v>
      </c>
      <c r="I51" s="42">
        <v>190.468</v>
      </c>
      <c r="J51" s="42">
        <v>228.919</v>
      </c>
      <c r="K51" s="42">
        <v>136.831</v>
      </c>
      <c r="L51" s="42">
        <v>119.964</v>
      </c>
      <c r="M51" s="42" t="s">
        <v>43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</row>
    <row r="52" spans="1:20" ht="12.75">
      <c r="A52" s="17" t="s">
        <v>91</v>
      </c>
      <c r="B52" s="42">
        <v>347.879</v>
      </c>
      <c r="C52" s="42">
        <v>568.434</v>
      </c>
      <c r="D52" s="42">
        <v>601.97</v>
      </c>
      <c r="E52" s="42">
        <v>499.058</v>
      </c>
      <c r="F52" s="42">
        <v>404.581</v>
      </c>
      <c r="G52" s="42">
        <v>296.966</v>
      </c>
      <c r="H52" s="42">
        <v>897.851</v>
      </c>
      <c r="I52" s="42">
        <v>9.769</v>
      </c>
      <c r="J52" s="42">
        <v>88.389</v>
      </c>
      <c r="K52" s="42">
        <v>30.843</v>
      </c>
      <c r="L52" s="42">
        <v>17.152</v>
      </c>
      <c r="M52" s="42">
        <v>98.051</v>
      </c>
      <c r="N52" s="42">
        <v>79.573</v>
      </c>
      <c r="O52" s="42">
        <v>72.179</v>
      </c>
      <c r="P52" s="42">
        <v>31.782</v>
      </c>
      <c r="Q52" s="42">
        <v>8.36007837198</v>
      </c>
      <c r="R52" s="42">
        <v>6.47290036421</v>
      </c>
      <c r="S52" s="42">
        <v>7.38042864183</v>
      </c>
      <c r="T52" s="42">
        <v>9.70033536475</v>
      </c>
    </row>
    <row r="53" spans="1:20" ht="12.75">
      <c r="A53" s="16" t="s">
        <v>92</v>
      </c>
      <c r="B53" s="43">
        <v>20950.13</v>
      </c>
      <c r="C53" s="43">
        <v>17604.405</v>
      </c>
      <c r="D53" s="43">
        <v>16254.644</v>
      </c>
      <c r="E53" s="43">
        <v>15961.973</v>
      </c>
      <c r="F53" s="43">
        <v>14401.004</v>
      </c>
      <c r="G53" s="43">
        <v>10473.336</v>
      </c>
      <c r="H53" s="43">
        <v>8747.563</v>
      </c>
      <c r="I53" s="43">
        <v>7106.146</v>
      </c>
      <c r="J53" s="43">
        <v>4627.797</v>
      </c>
      <c r="K53" s="43">
        <v>2627.663</v>
      </c>
      <c r="L53" s="43">
        <v>1957.615</v>
      </c>
      <c r="M53" s="43">
        <v>1943.023</v>
      </c>
      <c r="N53" s="43">
        <v>1912.94</v>
      </c>
      <c r="O53" s="43">
        <v>1701.218</v>
      </c>
      <c r="P53" s="43">
        <v>1512.601</v>
      </c>
      <c r="Q53" s="43">
        <v>966.60776748044</v>
      </c>
      <c r="R53" s="43">
        <v>774.50626855625</v>
      </c>
      <c r="S53" s="43">
        <v>556.2847835755399</v>
      </c>
      <c r="T53" s="43">
        <v>366.17864483791</v>
      </c>
    </row>
    <row r="54" spans="1:20" ht="12.75">
      <c r="A54" s="74" t="s">
        <v>93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ht="12.75">
      <c r="A55" s="17" t="s">
        <v>94</v>
      </c>
      <c r="B55" s="42">
        <v>146.684</v>
      </c>
      <c r="C55" s="42">
        <v>374.345</v>
      </c>
      <c r="D55" s="42">
        <v>70.6</v>
      </c>
      <c r="E55" s="42">
        <v>113.544</v>
      </c>
      <c r="F55" s="42">
        <v>56.818</v>
      </c>
      <c r="G55" s="42">
        <v>53.46</v>
      </c>
      <c r="H55" s="42">
        <v>10.263</v>
      </c>
      <c r="I55" s="42">
        <v>16.052</v>
      </c>
      <c r="J55" s="42">
        <v>28.736</v>
      </c>
      <c r="K55" s="42">
        <v>32.039</v>
      </c>
      <c r="L55" s="42" t="s">
        <v>43</v>
      </c>
      <c r="M55" s="42">
        <v>42.215</v>
      </c>
      <c r="N55" s="42">
        <v>46.802</v>
      </c>
      <c r="O55" s="42">
        <v>36.275</v>
      </c>
      <c r="P55" s="42">
        <v>35.411</v>
      </c>
      <c r="Q55" s="42">
        <v>10.48165110045</v>
      </c>
      <c r="R55" s="42">
        <v>7.81916747803</v>
      </c>
      <c r="S55" s="42">
        <v>9.30366737586</v>
      </c>
      <c r="T55" s="42">
        <v>0.88949791449</v>
      </c>
    </row>
    <row r="56" spans="1:20" ht="12.75">
      <c r="A56" s="18" t="s">
        <v>95</v>
      </c>
      <c r="B56" s="20">
        <v>1200.902</v>
      </c>
      <c r="C56" s="20">
        <v>572.149</v>
      </c>
      <c r="D56" s="20">
        <v>742.208</v>
      </c>
      <c r="E56" s="20">
        <v>408.581</v>
      </c>
      <c r="F56" s="20">
        <v>440.663</v>
      </c>
      <c r="G56" s="20">
        <v>368.274</v>
      </c>
      <c r="H56" s="20">
        <v>220.698</v>
      </c>
      <c r="I56" s="20">
        <v>180.502</v>
      </c>
      <c r="J56" s="20">
        <v>151.021</v>
      </c>
      <c r="K56" s="20">
        <v>131.095</v>
      </c>
      <c r="L56" s="20">
        <v>109.067</v>
      </c>
      <c r="M56" s="20">
        <v>47.093</v>
      </c>
      <c r="N56" s="20">
        <v>40.813</v>
      </c>
      <c r="O56" s="20">
        <v>46.18</v>
      </c>
      <c r="P56" s="20">
        <v>35.4</v>
      </c>
      <c r="Q56" s="20">
        <v>20.21804719147</v>
      </c>
      <c r="R56" s="20">
        <v>17.771927926630003</v>
      </c>
      <c r="S56" s="20">
        <v>16.58793408099</v>
      </c>
      <c r="T56" s="20">
        <v>10.99251138918</v>
      </c>
    </row>
    <row r="57" spans="1:20" ht="12.75">
      <c r="A57" s="18" t="s">
        <v>99</v>
      </c>
      <c r="B57" s="20">
        <v>1445.27</v>
      </c>
      <c r="C57" s="20">
        <v>1320.854</v>
      </c>
      <c r="D57" s="20">
        <v>1118.155</v>
      </c>
      <c r="E57" s="20">
        <v>1317.664</v>
      </c>
      <c r="F57" s="20">
        <v>1189.675</v>
      </c>
      <c r="G57" s="20">
        <v>802.702</v>
      </c>
      <c r="H57" s="20">
        <v>406.789</v>
      </c>
      <c r="I57" s="20">
        <v>616.988</v>
      </c>
      <c r="J57" s="20">
        <v>390.105</v>
      </c>
      <c r="K57" s="20">
        <v>395.096</v>
      </c>
      <c r="L57" s="20">
        <v>304.077</v>
      </c>
      <c r="M57" s="20">
        <v>330.782</v>
      </c>
      <c r="N57" s="20">
        <v>310.754</v>
      </c>
      <c r="O57" s="20">
        <v>316.89</v>
      </c>
      <c r="P57" s="20">
        <v>301.919</v>
      </c>
      <c r="Q57" s="20">
        <v>200.61183032226</v>
      </c>
      <c r="R57" s="20">
        <v>184.51672616687</v>
      </c>
      <c r="S57" s="20">
        <v>180.62216773045998</v>
      </c>
      <c r="T57" s="20">
        <v>160.36805981272</v>
      </c>
    </row>
    <row r="58" spans="1:20" ht="12.75">
      <c r="A58" s="17" t="s">
        <v>100</v>
      </c>
      <c r="B58" s="42">
        <v>91.799</v>
      </c>
      <c r="C58" s="42">
        <v>91.857</v>
      </c>
      <c r="D58" s="42">
        <v>90.144</v>
      </c>
      <c r="E58" s="42">
        <v>90.641</v>
      </c>
      <c r="F58" s="42">
        <v>22.617</v>
      </c>
      <c r="G58" s="42">
        <v>22.617</v>
      </c>
      <c r="H58" s="42">
        <v>22.617</v>
      </c>
      <c r="I58" s="42">
        <v>22.617</v>
      </c>
      <c r="J58" s="42">
        <v>22.617</v>
      </c>
      <c r="K58" s="42">
        <v>22.617</v>
      </c>
      <c r="L58" s="42">
        <v>22.617</v>
      </c>
      <c r="M58" s="42">
        <v>22.617</v>
      </c>
      <c r="N58" s="42">
        <v>22.617</v>
      </c>
      <c r="O58" s="42">
        <v>22.616</v>
      </c>
      <c r="P58" s="42">
        <v>22.61</v>
      </c>
      <c r="Q58" s="42">
        <v>19.4547618189</v>
      </c>
      <c r="R58" s="42">
        <v>19.4547618189</v>
      </c>
      <c r="S58" s="42">
        <v>19.418701092640003</v>
      </c>
      <c r="T58" s="42">
        <v>19.418701092640003</v>
      </c>
    </row>
    <row r="59" spans="1:20" ht="12.75">
      <c r="A59" s="18" t="s">
        <v>101</v>
      </c>
      <c r="B59" s="20">
        <v>903.377</v>
      </c>
      <c r="C59" s="20">
        <v>903.377</v>
      </c>
      <c r="D59" s="20">
        <v>388.752</v>
      </c>
      <c r="E59" s="20">
        <v>388.752</v>
      </c>
      <c r="F59" s="20">
        <v>110.009</v>
      </c>
      <c r="G59" s="20">
        <v>110.009</v>
      </c>
      <c r="H59" s="20">
        <v>110.009</v>
      </c>
      <c r="I59" s="20">
        <v>110.009</v>
      </c>
      <c r="J59" s="20">
        <v>110.009</v>
      </c>
      <c r="K59" s="20">
        <v>110.009</v>
      </c>
      <c r="L59" s="20">
        <v>110.009</v>
      </c>
      <c r="M59" s="20">
        <v>110.009</v>
      </c>
      <c r="N59" s="20">
        <v>110.009</v>
      </c>
      <c r="O59" s="20">
        <v>110.009</v>
      </c>
      <c r="P59" s="20">
        <v>110.009</v>
      </c>
      <c r="Q59" s="20">
        <v>38.14022814419</v>
      </c>
      <c r="R59" s="20">
        <v>38.14022814419</v>
      </c>
      <c r="S59" s="20">
        <v>38.14022814419</v>
      </c>
      <c r="T59" s="20">
        <v>38.14022814419</v>
      </c>
    </row>
    <row r="60" spans="1:20" ht="12.75">
      <c r="A60" s="17" t="s">
        <v>102</v>
      </c>
      <c r="B60" s="42">
        <v>3.679</v>
      </c>
      <c r="C60" s="42">
        <v>3.679</v>
      </c>
      <c r="D60" s="42">
        <v>3.679</v>
      </c>
      <c r="E60" s="42">
        <v>3.679</v>
      </c>
      <c r="F60" s="42">
        <v>3.679</v>
      </c>
      <c r="G60" s="42">
        <v>3.679</v>
      </c>
      <c r="H60" s="42">
        <v>3.679</v>
      </c>
      <c r="I60" s="42">
        <v>3.679</v>
      </c>
      <c r="J60" s="42">
        <v>3.679</v>
      </c>
      <c r="K60" s="42">
        <v>3.679</v>
      </c>
      <c r="L60" s="42">
        <v>3.679</v>
      </c>
      <c r="M60" s="42">
        <v>3.679</v>
      </c>
      <c r="N60" s="42">
        <v>3.679</v>
      </c>
      <c r="O60" s="42">
        <v>3.679</v>
      </c>
      <c r="P60" s="42">
        <v>3.679</v>
      </c>
      <c r="Q60" s="42">
        <v>3.67819407883</v>
      </c>
      <c r="R60" s="42">
        <v>3.67819407883</v>
      </c>
      <c r="S60" s="42">
        <v>3.67819407883</v>
      </c>
      <c r="T60" s="42">
        <v>3.67819407883</v>
      </c>
    </row>
    <row r="61" spans="1:20" ht="12.75">
      <c r="A61" s="18" t="s">
        <v>103</v>
      </c>
      <c r="B61" s="20" t="s">
        <v>43</v>
      </c>
      <c r="C61" s="20" t="s">
        <v>43</v>
      </c>
      <c r="D61" s="20" t="s">
        <v>43</v>
      </c>
      <c r="E61" s="20">
        <v>4.607</v>
      </c>
      <c r="F61" s="20">
        <v>4.607</v>
      </c>
      <c r="G61" s="20">
        <v>4.607</v>
      </c>
      <c r="H61" s="20">
        <v>4.607</v>
      </c>
      <c r="I61" s="20">
        <v>5.199</v>
      </c>
      <c r="J61" s="20">
        <v>4.523</v>
      </c>
      <c r="K61" s="20">
        <v>4.523</v>
      </c>
      <c r="L61" s="20">
        <v>4.523</v>
      </c>
      <c r="M61" s="20">
        <v>4.523</v>
      </c>
      <c r="N61" s="20">
        <v>4.523</v>
      </c>
      <c r="O61" s="20">
        <v>4.523</v>
      </c>
      <c r="P61" s="20">
        <v>3.892</v>
      </c>
      <c r="Q61" s="20">
        <v>3.84046734701</v>
      </c>
      <c r="R61" s="20">
        <v>3.88253819432</v>
      </c>
      <c r="S61" s="20">
        <v>3.88253819432</v>
      </c>
      <c r="T61" s="20">
        <v>3.88253819432</v>
      </c>
    </row>
    <row r="62" spans="1:20" ht="12.75">
      <c r="A62" s="17" t="s">
        <v>104</v>
      </c>
      <c r="B62" s="42" t="s">
        <v>43</v>
      </c>
      <c r="C62" s="42" t="s">
        <v>43</v>
      </c>
      <c r="D62" s="42" t="s">
        <v>43</v>
      </c>
      <c r="E62" s="42">
        <v>202.178</v>
      </c>
      <c r="F62" s="42">
        <v>203.716</v>
      </c>
      <c r="G62" s="42">
        <v>92.838</v>
      </c>
      <c r="H62" s="42">
        <v>112.339</v>
      </c>
      <c r="I62" s="42">
        <v>116.955</v>
      </c>
      <c r="J62" s="42">
        <v>110.207</v>
      </c>
      <c r="K62" s="42">
        <v>88.109</v>
      </c>
      <c r="L62" s="42">
        <v>97.7</v>
      </c>
      <c r="M62" s="42">
        <v>107.417</v>
      </c>
      <c r="N62" s="42">
        <v>90.319</v>
      </c>
      <c r="O62" s="42">
        <v>89.277</v>
      </c>
      <c r="P62" s="42">
        <v>69.382</v>
      </c>
      <c r="Q62" s="42">
        <v>69.2486146671</v>
      </c>
      <c r="R62" s="42">
        <v>64.20612311132</v>
      </c>
      <c r="S62" s="42">
        <v>62.38505643504</v>
      </c>
      <c r="T62" s="42">
        <v>59.085499981969996</v>
      </c>
    </row>
    <row r="63" spans="1:20" ht="12.75">
      <c r="A63" s="18" t="s">
        <v>105</v>
      </c>
      <c r="B63" s="20">
        <v>1265.329</v>
      </c>
      <c r="C63" s="20">
        <v>1065.232</v>
      </c>
      <c r="D63" s="20">
        <v>1083.226</v>
      </c>
      <c r="E63" s="20">
        <v>765.843</v>
      </c>
      <c r="F63" s="20">
        <v>677.498</v>
      </c>
      <c r="G63" s="20">
        <v>534.514</v>
      </c>
      <c r="H63" s="20">
        <v>403.652</v>
      </c>
      <c r="I63" s="20">
        <v>317.227</v>
      </c>
      <c r="J63" s="20">
        <v>227.805</v>
      </c>
      <c r="K63" s="20">
        <v>138.704</v>
      </c>
      <c r="L63" s="20">
        <v>92.451</v>
      </c>
      <c r="M63" s="20">
        <v>137.533</v>
      </c>
      <c r="N63" s="20">
        <v>123.774</v>
      </c>
      <c r="O63" s="20">
        <v>99.033</v>
      </c>
      <c r="P63" s="20">
        <v>94.552</v>
      </c>
      <c r="Q63" s="20">
        <v>70.47467936004</v>
      </c>
      <c r="R63" s="20">
        <v>59.974997896459996</v>
      </c>
      <c r="S63" s="20">
        <v>51.47067661943</v>
      </c>
      <c r="T63" s="20">
        <v>37.154568293009994</v>
      </c>
    </row>
    <row r="64" spans="1:20" ht="12.75">
      <c r="A64" s="17" t="s">
        <v>108</v>
      </c>
      <c r="B64" s="42">
        <v>-818.719</v>
      </c>
      <c r="C64" s="42">
        <v>-746.604</v>
      </c>
      <c r="D64" s="42">
        <v>-449.98</v>
      </c>
      <c r="E64" s="42">
        <v>-138.68</v>
      </c>
      <c r="F64" s="42">
        <v>165.213</v>
      </c>
      <c r="G64" s="42">
        <v>34.438</v>
      </c>
      <c r="H64" s="42">
        <v>-250.114</v>
      </c>
      <c r="I64" s="42">
        <v>44.109</v>
      </c>
      <c r="J64" s="42">
        <v>-89.546</v>
      </c>
      <c r="K64" s="42">
        <v>27.455</v>
      </c>
      <c r="L64" s="42">
        <v>-26.902</v>
      </c>
      <c r="M64" s="42">
        <v>-54.996</v>
      </c>
      <c r="N64" s="42">
        <v>-44.167</v>
      </c>
      <c r="O64" s="42">
        <v>-12.247</v>
      </c>
      <c r="P64" s="42">
        <v>-2.205</v>
      </c>
      <c r="Q64" s="42">
        <v>-4.22511509382</v>
      </c>
      <c r="R64" s="42">
        <v>-4.82011707716</v>
      </c>
      <c r="S64" s="42">
        <v>1.64677316601</v>
      </c>
      <c r="T64" s="42">
        <v>-0.99166997223</v>
      </c>
    </row>
    <row r="65" spans="1:20" ht="12.75">
      <c r="A65" s="18" t="s">
        <v>109</v>
      </c>
      <c r="B65" s="20">
        <v>-0.195</v>
      </c>
      <c r="C65" s="20">
        <v>3.313</v>
      </c>
      <c r="D65" s="20">
        <v>2.334</v>
      </c>
      <c r="E65" s="20">
        <v>0.644</v>
      </c>
      <c r="F65" s="20">
        <v>2.336</v>
      </c>
      <c r="G65" s="20" t="s">
        <v>43</v>
      </c>
      <c r="H65" s="20" t="s">
        <v>43</v>
      </c>
      <c r="I65" s="20">
        <v>-2.807</v>
      </c>
      <c r="J65" s="20">
        <v>0.811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</row>
    <row r="66" spans="1:20" ht="12.75">
      <c r="A66" s="16" t="s">
        <v>111</v>
      </c>
      <c r="B66" s="43">
        <v>1445.27</v>
      </c>
      <c r="C66" s="43">
        <v>1320.854</v>
      </c>
      <c r="D66" s="43">
        <v>1118.155</v>
      </c>
      <c r="E66" s="43">
        <v>1317.664</v>
      </c>
      <c r="F66" s="43">
        <v>1189.675</v>
      </c>
      <c r="G66" s="43">
        <v>802.702</v>
      </c>
      <c r="H66" s="43">
        <v>406.789</v>
      </c>
      <c r="I66" s="43">
        <v>616.988</v>
      </c>
      <c r="J66" s="43">
        <v>390.105</v>
      </c>
      <c r="K66" s="43">
        <v>395.096</v>
      </c>
      <c r="L66" s="43">
        <v>304.077</v>
      </c>
      <c r="M66" s="43">
        <v>330.782</v>
      </c>
      <c r="N66" s="43">
        <v>310.754</v>
      </c>
      <c r="O66" s="43">
        <v>316.89</v>
      </c>
      <c r="P66" s="43">
        <v>301.919</v>
      </c>
      <c r="Q66" s="43">
        <v>200.61183032226</v>
      </c>
      <c r="R66" s="43">
        <v>184.51672616687</v>
      </c>
      <c r="S66" s="43">
        <v>180.62216773045998</v>
      </c>
      <c r="T66" s="43">
        <v>160.36805981272</v>
      </c>
    </row>
    <row r="67" spans="1:20" ht="12.75">
      <c r="A67" s="19" t="s">
        <v>112</v>
      </c>
      <c r="B67" s="44">
        <v>23742.986</v>
      </c>
      <c r="C67" s="44">
        <v>19871.753</v>
      </c>
      <c r="D67" s="44">
        <v>18185.607</v>
      </c>
      <c r="E67" s="44">
        <v>17801.762</v>
      </c>
      <c r="F67" s="44">
        <v>16088.16</v>
      </c>
      <c r="G67" s="44">
        <v>11697.772</v>
      </c>
      <c r="H67" s="44">
        <v>9385.313</v>
      </c>
      <c r="I67" s="44">
        <v>7919.688</v>
      </c>
      <c r="J67" s="44">
        <v>5197.659</v>
      </c>
      <c r="K67" s="44">
        <v>3185.893</v>
      </c>
      <c r="L67" s="44">
        <v>2370.759</v>
      </c>
      <c r="M67" s="44">
        <v>2363.113</v>
      </c>
      <c r="N67" s="44">
        <v>2311.309</v>
      </c>
      <c r="O67" s="44">
        <v>2100.563</v>
      </c>
      <c r="P67" s="44">
        <v>1885.331</v>
      </c>
      <c r="Q67" s="44">
        <v>1197.91929609462</v>
      </c>
      <c r="R67" s="44">
        <v>984.61409012778</v>
      </c>
      <c r="S67" s="44">
        <v>762.79855276285</v>
      </c>
      <c r="T67" s="44">
        <v>538.4287139543001</v>
      </c>
    </row>
    <row r="68" spans="1:20" ht="12.75">
      <c r="A68" s="18" t="s">
        <v>113</v>
      </c>
      <c r="B68" s="6">
        <v>798.145455</v>
      </c>
      <c r="C68" s="6">
        <v>793.14968421361</v>
      </c>
      <c r="D68" s="6">
        <v>528.44211749241</v>
      </c>
      <c r="E68" s="6">
        <v>105.71154332601</v>
      </c>
      <c r="F68" s="6">
        <v>91.1170936381</v>
      </c>
      <c r="G68" s="6">
        <v>91.19766025575</v>
      </c>
      <c r="H68" s="6">
        <v>91.3445218056</v>
      </c>
      <c r="I68" s="6">
        <v>91.3445218056</v>
      </c>
      <c r="J68" s="6">
        <v>91.3445218056</v>
      </c>
      <c r="K68" s="6">
        <v>91.3445218056</v>
      </c>
      <c r="L68" s="6">
        <v>91.3445218056</v>
      </c>
      <c r="M68" s="6">
        <v>91.3445218056</v>
      </c>
      <c r="N68" s="6">
        <v>91.3445218056</v>
      </c>
      <c r="O68" s="6">
        <v>91.3445218056</v>
      </c>
      <c r="P68" s="6">
        <v>91.3445218056</v>
      </c>
      <c r="Q68" s="6">
        <v>80.46330139928</v>
      </c>
      <c r="R68" s="6">
        <v>80.46330139928</v>
      </c>
      <c r="S68" s="6">
        <v>80.46330139928</v>
      </c>
      <c r="T68" s="6">
        <v>80.46330139928</v>
      </c>
    </row>
    <row r="72" spans="1:20" ht="12.75">
      <c r="A72" t="s">
        <v>115</v>
      </c>
      <c r="B72" s="5">
        <v>2014</v>
      </c>
      <c r="C72" s="5">
        <v>2013</v>
      </c>
      <c r="D72" s="5">
        <v>2012</v>
      </c>
      <c r="E72" s="5">
        <v>2011</v>
      </c>
      <c r="F72" s="5">
        <v>2010</v>
      </c>
      <c r="G72" s="5">
        <v>2009</v>
      </c>
      <c r="H72" s="5">
        <v>2008</v>
      </c>
      <c r="I72" s="5">
        <v>2007</v>
      </c>
      <c r="J72" s="5">
        <v>2006</v>
      </c>
      <c r="K72" s="5">
        <v>2005</v>
      </c>
      <c r="L72" s="5">
        <v>2004</v>
      </c>
      <c r="M72" s="5">
        <v>2003</v>
      </c>
      <c r="N72" s="5">
        <v>2002</v>
      </c>
      <c r="O72" s="5">
        <v>2001</v>
      </c>
      <c r="P72" s="5">
        <v>2000</v>
      </c>
      <c r="Q72" s="5">
        <v>1999</v>
      </c>
      <c r="R72" s="5">
        <v>1998</v>
      </c>
      <c r="S72" s="5">
        <v>1997</v>
      </c>
      <c r="T72" s="5">
        <v>1996</v>
      </c>
    </row>
    <row r="73" spans="1:20" ht="12.75">
      <c r="A73" s="17" t="s">
        <v>116</v>
      </c>
      <c r="B73" s="42">
        <v>7150.567</v>
      </c>
      <c r="C73" s="42">
        <v>7356.47</v>
      </c>
      <c r="D73" s="42">
        <v>6311.952</v>
      </c>
      <c r="E73" s="42">
        <v>7089.157</v>
      </c>
      <c r="F73" s="42">
        <v>4859.76</v>
      </c>
      <c r="G73" s="42">
        <v>4147.315</v>
      </c>
      <c r="H73" s="42">
        <v>3114.539</v>
      </c>
      <c r="I73" s="42">
        <v>3214.465</v>
      </c>
      <c r="J73" s="42">
        <v>2677.186</v>
      </c>
      <c r="K73" s="42">
        <v>2023.515</v>
      </c>
      <c r="L73" s="42">
        <v>1746.052</v>
      </c>
      <c r="M73" s="42">
        <v>1635.314</v>
      </c>
      <c r="N73" s="42">
        <v>1521.932</v>
      </c>
      <c r="O73" s="42">
        <v>1379.878</v>
      </c>
      <c r="P73" s="42">
        <v>1204.573</v>
      </c>
      <c r="Q73" s="42">
        <v>866.19066507999</v>
      </c>
      <c r="R73" s="42">
        <v>785.19827389324</v>
      </c>
      <c r="S73" s="42">
        <v>692.71453127066</v>
      </c>
      <c r="T73" s="42">
        <v>578.84076785306</v>
      </c>
    </row>
    <row r="74" spans="1:20" ht="12.75">
      <c r="A74" s="18" t="s">
        <v>117</v>
      </c>
      <c r="B74" s="20">
        <v>6329.651</v>
      </c>
      <c r="C74" s="20">
        <v>6687.224</v>
      </c>
      <c r="D74" s="20">
        <v>5902.786</v>
      </c>
      <c r="E74" s="20">
        <v>6455.093</v>
      </c>
      <c r="F74" s="20">
        <v>4537.527</v>
      </c>
      <c r="G74" s="20">
        <v>4019.77</v>
      </c>
      <c r="H74" s="20">
        <v>3849.876</v>
      </c>
      <c r="I74" s="20">
        <v>3276.228</v>
      </c>
      <c r="J74" s="20">
        <v>2592.704</v>
      </c>
      <c r="K74" s="20">
        <v>1895.768</v>
      </c>
      <c r="L74" s="20">
        <v>1638.235</v>
      </c>
      <c r="M74" s="20">
        <v>1577.893</v>
      </c>
      <c r="N74" s="20">
        <v>1487.852</v>
      </c>
      <c r="O74" s="20">
        <v>1292.178</v>
      </c>
      <c r="P74" s="20">
        <v>1182.425</v>
      </c>
      <c r="Q74" s="20">
        <v>829.07215751325</v>
      </c>
      <c r="R74" s="20">
        <v>746.0663757768101</v>
      </c>
      <c r="S74" s="20">
        <v>655.24743668337</v>
      </c>
      <c r="T74" s="20">
        <v>544.14433906699</v>
      </c>
    </row>
    <row r="75" spans="1:20" ht="12.75">
      <c r="A75" s="17" t="s">
        <v>118</v>
      </c>
      <c r="B75" s="42">
        <v>5266.156</v>
      </c>
      <c r="C75" s="42">
        <v>5487.394</v>
      </c>
      <c r="D75" s="42">
        <v>4947.674</v>
      </c>
      <c r="E75" s="42">
        <v>5563.719</v>
      </c>
      <c r="F75" s="42">
        <v>3974.554</v>
      </c>
      <c r="G75" s="42">
        <v>3500.091</v>
      </c>
      <c r="H75" s="42">
        <v>3625.407</v>
      </c>
      <c r="I75" s="42">
        <v>3053.762</v>
      </c>
      <c r="J75" s="42">
        <v>2415.172</v>
      </c>
      <c r="K75" s="42">
        <v>1776.074</v>
      </c>
      <c r="L75" s="42">
        <v>1553.224</v>
      </c>
      <c r="M75" s="42">
        <v>1471.021</v>
      </c>
      <c r="N75" s="42">
        <v>1394.623</v>
      </c>
      <c r="O75" s="42">
        <v>982.716</v>
      </c>
      <c r="P75" s="42">
        <v>945.399</v>
      </c>
      <c r="Q75" s="42">
        <v>642.05522099215</v>
      </c>
      <c r="R75" s="42">
        <v>579.4898609257999</v>
      </c>
      <c r="S75" s="42">
        <v>504.24314545695</v>
      </c>
      <c r="T75" s="42">
        <v>447.67588619235</v>
      </c>
    </row>
    <row r="76" spans="1:20" ht="12.75">
      <c r="A76" s="18" t="s">
        <v>119</v>
      </c>
      <c r="B76" s="20" t="s">
        <v>43</v>
      </c>
      <c r="C76" s="20" t="s">
        <v>43</v>
      </c>
      <c r="D76" s="20" t="s">
        <v>43</v>
      </c>
      <c r="E76" s="20" t="s">
        <v>43</v>
      </c>
      <c r="F76" s="20" t="s">
        <v>43</v>
      </c>
      <c r="G76" s="20" t="s">
        <v>43</v>
      </c>
      <c r="H76" s="20" t="s">
        <v>43</v>
      </c>
      <c r="I76" s="20" t="s">
        <v>43</v>
      </c>
      <c r="J76" s="20" t="s">
        <v>43</v>
      </c>
      <c r="K76" s="20" t="s">
        <v>43</v>
      </c>
      <c r="L76" s="20" t="s">
        <v>43</v>
      </c>
      <c r="M76" s="20" t="s">
        <v>43</v>
      </c>
      <c r="N76" s="20" t="s">
        <v>43</v>
      </c>
      <c r="O76" s="20" t="s">
        <v>43</v>
      </c>
      <c r="P76" s="20" t="s">
        <v>43</v>
      </c>
      <c r="Q76" s="20" t="s">
        <v>43</v>
      </c>
      <c r="R76" s="20" t="s">
        <v>43</v>
      </c>
      <c r="S76" s="20" t="s">
        <v>43</v>
      </c>
      <c r="T76" s="20" t="s">
        <v>43</v>
      </c>
    </row>
    <row r="77" spans="1:20" ht="12.75">
      <c r="A77" s="17" t="s">
        <v>120</v>
      </c>
      <c r="B77" s="42">
        <v>474.864</v>
      </c>
      <c r="C77" s="42">
        <v>571.161</v>
      </c>
      <c r="D77" s="42">
        <v>422.013</v>
      </c>
      <c r="E77" s="42">
        <v>258.323</v>
      </c>
      <c r="F77" s="42">
        <v>263.956</v>
      </c>
      <c r="G77" s="42">
        <v>319.436</v>
      </c>
      <c r="H77" s="42">
        <v>163.157</v>
      </c>
      <c r="I77" s="42">
        <v>97.405</v>
      </c>
      <c r="J77" s="42">
        <v>68.679</v>
      </c>
      <c r="K77" s="42">
        <v>52.906</v>
      </c>
      <c r="L77" s="42">
        <v>52.787</v>
      </c>
      <c r="M77" s="42">
        <v>86.243</v>
      </c>
      <c r="N77" s="42">
        <v>72.012</v>
      </c>
      <c r="O77" s="42">
        <v>63.949</v>
      </c>
      <c r="P77" s="42">
        <v>46.908</v>
      </c>
      <c r="Q77" s="42">
        <v>35.18925871166999</v>
      </c>
      <c r="R77" s="42">
        <v>27.2138280865</v>
      </c>
      <c r="S77" s="42">
        <v>17.549553448010002</v>
      </c>
      <c r="T77" s="42">
        <v>9.832558027720001</v>
      </c>
    </row>
    <row r="78" spans="1:20" ht="12.75">
      <c r="A78" s="18" t="s">
        <v>121</v>
      </c>
      <c r="B78" s="20">
        <v>93.634</v>
      </c>
      <c r="C78" s="20">
        <v>96.773</v>
      </c>
      <c r="D78" s="20">
        <v>109.483</v>
      </c>
      <c r="E78" s="20">
        <v>71.56</v>
      </c>
      <c r="F78" s="20" t="s">
        <v>43</v>
      </c>
      <c r="G78" s="20" t="s">
        <v>43</v>
      </c>
      <c r="H78" s="20" t="s">
        <v>43</v>
      </c>
      <c r="I78" s="20" t="s">
        <v>43</v>
      </c>
      <c r="J78" s="20" t="s">
        <v>43</v>
      </c>
      <c r="K78" s="20" t="s">
        <v>43</v>
      </c>
      <c r="L78" s="20" t="s">
        <v>43</v>
      </c>
      <c r="M78" s="20">
        <v>53.376</v>
      </c>
      <c r="N78" s="20">
        <v>47.704</v>
      </c>
      <c r="O78" s="20">
        <v>39.683</v>
      </c>
      <c r="P78" s="20">
        <v>33.152</v>
      </c>
      <c r="Q78" s="20">
        <v>23.06684456625</v>
      </c>
      <c r="R78" s="20">
        <v>13.70908610099</v>
      </c>
      <c r="S78" s="20">
        <v>10.74609642638</v>
      </c>
      <c r="T78" s="20">
        <v>9.832558027720001</v>
      </c>
    </row>
    <row r="79" spans="1:20" ht="12.75">
      <c r="A79" s="17" t="s">
        <v>122</v>
      </c>
      <c r="B79" s="42">
        <v>77.477</v>
      </c>
      <c r="C79" s="42">
        <v>51.973</v>
      </c>
      <c r="D79" s="42">
        <v>68.466</v>
      </c>
      <c r="E79" s="42">
        <v>29.974</v>
      </c>
      <c r="F79" s="42" t="s">
        <v>43</v>
      </c>
      <c r="G79" s="42" t="s">
        <v>43</v>
      </c>
      <c r="H79" s="42" t="s">
        <v>43</v>
      </c>
      <c r="I79" s="42" t="s">
        <v>43</v>
      </c>
      <c r="J79" s="42" t="s">
        <v>43</v>
      </c>
      <c r="K79" s="42" t="s">
        <v>43</v>
      </c>
      <c r="L79" s="42" t="s">
        <v>43</v>
      </c>
      <c r="M79" s="42">
        <v>32.867</v>
      </c>
      <c r="N79" s="42">
        <v>24.308</v>
      </c>
      <c r="O79" s="42">
        <v>24.266</v>
      </c>
      <c r="P79" s="42">
        <v>13.756</v>
      </c>
      <c r="Q79" s="42">
        <v>12.12241414542</v>
      </c>
      <c r="R79" s="42">
        <v>13.5047419855</v>
      </c>
      <c r="S79" s="42">
        <v>6.80345702162</v>
      </c>
      <c r="T79" s="42">
        <v>0</v>
      </c>
    </row>
    <row r="80" spans="1:20" ht="12.75">
      <c r="A80" s="18" t="s">
        <v>123</v>
      </c>
      <c r="B80" s="20">
        <v>303.753</v>
      </c>
      <c r="C80" s="20">
        <v>422.415</v>
      </c>
      <c r="D80" s="20">
        <v>244.064</v>
      </c>
      <c r="E80" s="20">
        <v>156.789</v>
      </c>
      <c r="F80" s="20" t="s">
        <v>43</v>
      </c>
      <c r="G80" s="20" t="s">
        <v>43</v>
      </c>
      <c r="H80" s="20" t="s">
        <v>43</v>
      </c>
      <c r="I80" s="20" t="s">
        <v>43</v>
      </c>
      <c r="J80" s="20" t="s">
        <v>43</v>
      </c>
      <c r="K80" s="20" t="s">
        <v>43</v>
      </c>
      <c r="L80" s="20" t="s">
        <v>43</v>
      </c>
      <c r="M80" s="20" t="s">
        <v>43</v>
      </c>
      <c r="N80" s="20" t="s">
        <v>43</v>
      </c>
      <c r="O80" s="20" t="s">
        <v>43</v>
      </c>
      <c r="P80" s="20" t="s">
        <v>43</v>
      </c>
      <c r="Q80" s="20">
        <v>0</v>
      </c>
      <c r="R80" s="20">
        <v>0</v>
      </c>
      <c r="S80" s="20">
        <v>0</v>
      </c>
      <c r="T80" s="20" t="s">
        <v>43</v>
      </c>
    </row>
    <row r="81" spans="1:20" ht="12.75">
      <c r="A81" s="17" t="s">
        <v>124</v>
      </c>
      <c r="B81" s="42">
        <v>588.631</v>
      </c>
      <c r="C81" s="42">
        <v>628.669</v>
      </c>
      <c r="D81" s="42">
        <v>533.099</v>
      </c>
      <c r="E81" s="42">
        <v>633.051</v>
      </c>
      <c r="F81" s="42">
        <v>299.017</v>
      </c>
      <c r="G81" s="42">
        <v>200.243</v>
      </c>
      <c r="H81" s="42">
        <v>61.312</v>
      </c>
      <c r="I81" s="42">
        <v>125.061</v>
      </c>
      <c r="J81" s="42">
        <v>108.853</v>
      </c>
      <c r="K81" s="42">
        <v>66.788</v>
      </c>
      <c r="L81" s="42">
        <v>32.224</v>
      </c>
      <c r="M81" s="42">
        <v>20.629</v>
      </c>
      <c r="N81" s="42">
        <v>21.217</v>
      </c>
      <c r="O81" s="42">
        <v>245.513</v>
      </c>
      <c r="P81" s="42">
        <v>190.118</v>
      </c>
      <c r="Q81" s="42">
        <v>151.82767780943</v>
      </c>
      <c r="R81" s="42">
        <v>139.36268676451002</v>
      </c>
      <c r="S81" s="42">
        <v>133.45473777842</v>
      </c>
      <c r="T81" s="42">
        <v>86.63589484692</v>
      </c>
    </row>
    <row r="82" spans="1:20" ht="12.75">
      <c r="A82" s="18" t="s">
        <v>125</v>
      </c>
      <c r="B82" s="20">
        <v>820.916</v>
      </c>
      <c r="C82" s="20">
        <v>669.246</v>
      </c>
      <c r="D82" s="20">
        <v>409.166</v>
      </c>
      <c r="E82" s="20">
        <v>634.064</v>
      </c>
      <c r="F82" s="20">
        <v>322.233</v>
      </c>
      <c r="G82" s="20">
        <v>127.545</v>
      </c>
      <c r="H82" s="20">
        <v>-735.337</v>
      </c>
      <c r="I82" s="20">
        <v>-61.763</v>
      </c>
      <c r="J82" s="20">
        <v>84.482</v>
      </c>
      <c r="K82" s="20">
        <v>127.747</v>
      </c>
      <c r="L82" s="20">
        <v>107.817</v>
      </c>
      <c r="M82" s="20">
        <v>57.421</v>
      </c>
      <c r="N82" s="20">
        <v>34.08</v>
      </c>
      <c r="O82" s="20">
        <v>87.7</v>
      </c>
      <c r="P82" s="20">
        <v>22.148</v>
      </c>
      <c r="Q82" s="20">
        <v>37.11850756674</v>
      </c>
      <c r="R82" s="20">
        <v>39.13189811643</v>
      </c>
      <c r="S82" s="20">
        <v>37.467094587279995</v>
      </c>
      <c r="T82" s="20">
        <v>34.696428786080006</v>
      </c>
    </row>
    <row r="83" spans="1:20" ht="12.75">
      <c r="A83" s="17" t="s">
        <v>126</v>
      </c>
      <c r="B83" s="42">
        <v>32.4</v>
      </c>
      <c r="C83" s="42">
        <v>129.926</v>
      </c>
      <c r="D83" s="42">
        <v>33.225</v>
      </c>
      <c r="E83" s="42">
        <v>95.134</v>
      </c>
      <c r="F83" s="42">
        <v>31.829</v>
      </c>
      <c r="G83" s="42">
        <v>0.147</v>
      </c>
      <c r="H83" s="42">
        <v>0</v>
      </c>
      <c r="I83" s="42">
        <v>0</v>
      </c>
      <c r="J83" s="42">
        <v>23.638</v>
      </c>
      <c r="K83" s="42">
        <v>0</v>
      </c>
      <c r="L83" s="42">
        <v>0</v>
      </c>
      <c r="M83" s="42">
        <v>24.372</v>
      </c>
      <c r="N83" s="42">
        <v>37.075</v>
      </c>
      <c r="O83" s="42">
        <v>6.44</v>
      </c>
      <c r="P83" s="42">
        <v>3.648</v>
      </c>
      <c r="Q83" s="42">
        <v>0.9736396091</v>
      </c>
      <c r="R83" s="42">
        <v>0.22838459967</v>
      </c>
      <c r="S83" s="42">
        <v>0.6430829516900001</v>
      </c>
      <c r="T83" s="42">
        <v>0.26444532593</v>
      </c>
    </row>
    <row r="84" spans="1:20" ht="12.75">
      <c r="A84" s="18" t="s">
        <v>127</v>
      </c>
      <c r="B84" s="20">
        <v>101.891</v>
      </c>
      <c r="C84" s="20">
        <v>105.011</v>
      </c>
      <c r="D84" s="20">
        <v>103.866</v>
      </c>
      <c r="E84" s="20">
        <v>131.961</v>
      </c>
      <c r="F84" s="20">
        <v>72.625</v>
      </c>
      <c r="G84" s="20">
        <v>1.246</v>
      </c>
      <c r="H84" s="20">
        <v>68.272</v>
      </c>
      <c r="I84" s="20">
        <v>2.351</v>
      </c>
      <c r="J84" s="20">
        <v>1.778</v>
      </c>
      <c r="K84" s="20">
        <v>0</v>
      </c>
      <c r="L84" s="20">
        <v>0</v>
      </c>
      <c r="M84" s="20">
        <v>33.789</v>
      </c>
      <c r="N84" s="20">
        <v>75.62</v>
      </c>
      <c r="O84" s="20">
        <v>5.87</v>
      </c>
      <c r="P84" s="20">
        <v>21.528</v>
      </c>
      <c r="Q84" s="20">
        <v>46.15772961667</v>
      </c>
      <c r="R84" s="20">
        <v>4.58572235645</v>
      </c>
      <c r="S84" s="20">
        <v>4.77804622985</v>
      </c>
      <c r="T84" s="20">
        <v>4.54365150914</v>
      </c>
    </row>
    <row r="85" spans="1:20" ht="12.75">
      <c r="A85" s="17" t="s">
        <v>128</v>
      </c>
      <c r="B85" s="42">
        <v>45.294</v>
      </c>
      <c r="C85" s="42">
        <v>35.306</v>
      </c>
      <c r="D85" s="42">
        <v>73.864</v>
      </c>
      <c r="E85" s="42">
        <v>87.857</v>
      </c>
      <c r="F85" s="42">
        <v>48.806</v>
      </c>
      <c r="G85" s="42">
        <v>5.916</v>
      </c>
      <c r="H85" s="42">
        <v>30.864</v>
      </c>
      <c r="I85" s="42">
        <v>22.469</v>
      </c>
      <c r="J85" s="42">
        <v>7.452</v>
      </c>
      <c r="K85" s="42">
        <v>2.78</v>
      </c>
      <c r="L85" s="42">
        <v>3.14</v>
      </c>
      <c r="M85" s="42">
        <v>29.917</v>
      </c>
      <c r="N85" s="42">
        <v>16.965</v>
      </c>
      <c r="O85" s="42">
        <v>17.131</v>
      </c>
      <c r="P85" s="42">
        <v>31.806</v>
      </c>
      <c r="Q85" s="42">
        <v>51.00789729905</v>
      </c>
      <c r="R85" s="42">
        <v>14.16585530033</v>
      </c>
      <c r="S85" s="42">
        <v>3.43778923708</v>
      </c>
      <c r="T85" s="42">
        <v>7.103963073819999</v>
      </c>
    </row>
    <row r="86" spans="1:20" ht="12.75">
      <c r="A86" s="18" t="s">
        <v>129</v>
      </c>
      <c r="B86" s="20">
        <v>635.022</v>
      </c>
      <c r="C86" s="20">
        <v>558.504</v>
      </c>
      <c r="D86" s="20">
        <v>438.716</v>
      </c>
      <c r="E86" s="20">
        <v>466.156</v>
      </c>
      <c r="F86" s="20">
        <v>318.765</v>
      </c>
      <c r="G86" s="20">
        <v>187.184</v>
      </c>
      <c r="H86" s="20">
        <v>246.603</v>
      </c>
      <c r="I86" s="20">
        <v>171.734</v>
      </c>
      <c r="J86" s="20">
        <v>119.239</v>
      </c>
      <c r="K86" s="20">
        <v>69.244</v>
      </c>
      <c r="L86" s="20">
        <v>52.392</v>
      </c>
      <c r="M86" s="20">
        <v>61.965</v>
      </c>
      <c r="N86" s="20">
        <v>66.78</v>
      </c>
      <c r="O86" s="20">
        <v>67.938</v>
      </c>
      <c r="P86" s="20">
        <v>50.978</v>
      </c>
      <c r="Q86" s="20">
        <v>34.72647939129</v>
      </c>
      <c r="R86" s="20">
        <v>31.65530753789</v>
      </c>
      <c r="S86" s="20">
        <v>21.97901265731</v>
      </c>
      <c r="T86" s="20">
        <v>28.343730842739998</v>
      </c>
    </row>
    <row r="87" spans="1:20" ht="12.75">
      <c r="A87" s="17" t="s">
        <v>130</v>
      </c>
      <c r="B87" s="42">
        <v>7.018</v>
      </c>
      <c r="C87" s="42">
        <v>-5.165</v>
      </c>
      <c r="D87" s="42">
        <v>17.561</v>
      </c>
      <c r="E87" s="42">
        <v>4.229</v>
      </c>
      <c r="F87" s="42">
        <v>9.043</v>
      </c>
      <c r="G87" s="42">
        <v>11.246</v>
      </c>
      <c r="H87" s="42">
        <v>9.387</v>
      </c>
      <c r="I87" s="42">
        <v>4.243</v>
      </c>
      <c r="J87" s="42">
        <v>7.532</v>
      </c>
      <c r="K87" s="42">
        <v>5.359</v>
      </c>
      <c r="L87" s="42">
        <v>3.634</v>
      </c>
      <c r="M87" s="42">
        <v>2.266</v>
      </c>
      <c r="N87" s="42">
        <v>3.059</v>
      </c>
      <c r="O87" s="42">
        <v>1.982</v>
      </c>
      <c r="P87" s="42">
        <v>2.176</v>
      </c>
      <c r="Q87" s="42">
        <v>0.6250525885599999</v>
      </c>
      <c r="R87" s="42">
        <v>-0.40868823098</v>
      </c>
      <c r="S87" s="42">
        <v>0.0961619367</v>
      </c>
      <c r="T87" s="42">
        <v>0.17429351027</v>
      </c>
    </row>
    <row r="88" spans="1:20" ht="12.75">
      <c r="A88" s="18" t="s">
        <v>131</v>
      </c>
      <c r="B88" s="20" t="s">
        <v>43</v>
      </c>
      <c r="C88" s="20" t="s">
        <v>43</v>
      </c>
      <c r="D88" s="20" t="s">
        <v>43</v>
      </c>
      <c r="E88" s="20" t="s">
        <v>43</v>
      </c>
      <c r="F88" s="20" t="s">
        <v>43</v>
      </c>
      <c r="G88" s="20" t="s">
        <v>43</v>
      </c>
      <c r="H88" s="20" t="s">
        <v>43</v>
      </c>
      <c r="I88" s="20" t="s">
        <v>43</v>
      </c>
      <c r="J88" s="20" t="s">
        <v>43</v>
      </c>
      <c r="K88" s="20" t="s">
        <v>43</v>
      </c>
      <c r="L88" s="20" t="s">
        <v>43</v>
      </c>
      <c r="M88" s="20">
        <v>-3.826</v>
      </c>
      <c r="N88" s="20">
        <v>-3.539</v>
      </c>
      <c r="O88" s="20">
        <v>-2.742</v>
      </c>
      <c r="P88" s="20">
        <v>-2.23</v>
      </c>
      <c r="Q88" s="20">
        <v>-2.8728378589499997</v>
      </c>
      <c r="R88" s="20">
        <v>-1.7249047395800001</v>
      </c>
      <c r="S88" s="20">
        <v>-0.27646556802</v>
      </c>
      <c r="T88" s="20">
        <v>-0.2464149628</v>
      </c>
    </row>
    <row r="89" spans="1:20" ht="12.75">
      <c r="A89" s="17" t="s">
        <v>132</v>
      </c>
      <c r="B89" s="42">
        <v>-84.728</v>
      </c>
      <c r="C89" s="42">
        <v>-100.658</v>
      </c>
      <c r="D89" s="42">
        <v>-103.721</v>
      </c>
      <c r="E89" s="42">
        <v>-69.767</v>
      </c>
      <c r="F89" s="42">
        <v>189.334</v>
      </c>
      <c r="G89" s="42">
        <v>304.372</v>
      </c>
      <c r="H89" s="42">
        <v>1021.618</v>
      </c>
      <c r="I89" s="42">
        <v>359.228</v>
      </c>
      <c r="J89" s="42">
        <v>132.761</v>
      </c>
      <c r="K89" s="42">
        <v>43.411</v>
      </c>
      <c r="L89" s="42">
        <v>-9.508</v>
      </c>
      <c r="M89" s="42">
        <v>42.449</v>
      </c>
      <c r="N89" s="42">
        <v>71.414</v>
      </c>
      <c r="O89" s="42">
        <v>11.852</v>
      </c>
      <c r="P89" s="42">
        <v>53.453</v>
      </c>
      <c r="Q89" s="42">
        <v>18.811678867210002</v>
      </c>
      <c r="R89" s="42">
        <v>9.3096774969</v>
      </c>
      <c r="S89" s="42">
        <v>9.55008233866</v>
      </c>
      <c r="T89" s="42">
        <v>11.93610039306</v>
      </c>
    </row>
    <row r="90" spans="1:20" ht="12.75">
      <c r="A90" s="18" t="s">
        <v>133</v>
      </c>
      <c r="B90" s="20">
        <v>1.447</v>
      </c>
      <c r="C90" s="20">
        <v>1.846</v>
      </c>
      <c r="D90" s="20">
        <v>2.051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</row>
    <row r="91" spans="1:20" ht="12.75">
      <c r="A91" s="17" t="s">
        <v>134</v>
      </c>
      <c r="B91" s="42">
        <v>85.434</v>
      </c>
      <c r="C91" s="42">
        <v>66.986</v>
      </c>
      <c r="D91" s="42">
        <v>-110.436</v>
      </c>
      <c r="E91" s="42">
        <v>153.4</v>
      </c>
      <c r="F91" s="42">
        <v>209.855</v>
      </c>
      <c r="G91" s="42">
        <v>260.796</v>
      </c>
      <c r="H91" s="42">
        <v>11.657</v>
      </c>
      <c r="I91" s="42">
        <v>150.092</v>
      </c>
      <c r="J91" s="42">
        <v>134.848</v>
      </c>
      <c r="K91" s="42">
        <v>110.053</v>
      </c>
      <c r="L91" s="42">
        <v>52.691</v>
      </c>
      <c r="M91" s="42">
        <v>64.497</v>
      </c>
      <c r="N91" s="42">
        <v>23.732</v>
      </c>
      <c r="O91" s="42">
        <v>54.039</v>
      </c>
      <c r="P91" s="42">
        <v>42.955</v>
      </c>
      <c r="Q91" s="42">
        <v>30.52540478165</v>
      </c>
      <c r="R91" s="42">
        <v>27.911002127579998</v>
      </c>
      <c r="S91" s="42">
        <v>24.71361773226</v>
      </c>
      <c r="T91" s="42">
        <v>21.53426370007</v>
      </c>
    </row>
    <row r="92" spans="1:20" ht="12.75">
      <c r="A92" s="18" t="s">
        <v>135</v>
      </c>
      <c r="B92" s="20">
        <v>-58.646</v>
      </c>
      <c r="C92" s="20">
        <v>-43.933</v>
      </c>
      <c r="D92" s="20">
        <v>-171.913</v>
      </c>
      <c r="E92" s="20">
        <v>-28.829</v>
      </c>
      <c r="F92" s="20">
        <v>-5.513</v>
      </c>
      <c r="G92" s="20">
        <v>58.058</v>
      </c>
      <c r="H92" s="20">
        <v>-115.193</v>
      </c>
      <c r="I92" s="20">
        <v>14.273</v>
      </c>
      <c r="J92" s="20">
        <v>13.345</v>
      </c>
      <c r="K92" s="20">
        <v>31.572</v>
      </c>
      <c r="L92" s="20">
        <v>-7.508</v>
      </c>
      <c r="M92" s="20">
        <v>16.687</v>
      </c>
      <c r="N92" s="20">
        <v>-21.437</v>
      </c>
      <c r="O92" s="20">
        <v>11.927</v>
      </c>
      <c r="P92" s="20">
        <v>5.343</v>
      </c>
      <c r="Q92" s="20">
        <v>6.514971211520001</v>
      </c>
      <c r="R92" s="20">
        <v>6.58709266405</v>
      </c>
      <c r="S92" s="20">
        <v>5.775726323130001</v>
      </c>
      <c r="T92" s="20">
        <v>5.34900772902</v>
      </c>
    </row>
    <row r="93" spans="1:20" ht="12.75">
      <c r="A93" s="17" t="s">
        <v>136</v>
      </c>
      <c r="B93" s="42">
        <v>63.322</v>
      </c>
      <c r="C93" s="42">
        <v>28.607</v>
      </c>
      <c r="D93" s="42">
        <v>22.853</v>
      </c>
      <c r="E93" s="42">
        <v>33.63</v>
      </c>
      <c r="F93" s="42">
        <v>4.057</v>
      </c>
      <c r="G93" s="42">
        <v>51.741</v>
      </c>
      <c r="H93" s="42">
        <v>-5.842</v>
      </c>
      <c r="I93" s="42">
        <v>11.17</v>
      </c>
      <c r="J93" s="42">
        <v>-2.497</v>
      </c>
      <c r="K93" s="42" t="s">
        <v>43</v>
      </c>
      <c r="L93" s="42" t="s">
        <v>43</v>
      </c>
      <c r="M93" s="42" t="s">
        <v>43</v>
      </c>
      <c r="N93" s="42" t="s">
        <v>43</v>
      </c>
      <c r="O93" s="42" t="s">
        <v>43</v>
      </c>
      <c r="P93" s="42" t="s">
        <v>43</v>
      </c>
      <c r="Q93" s="42" t="s">
        <v>43</v>
      </c>
      <c r="R93" s="42" t="s">
        <v>43</v>
      </c>
      <c r="S93" s="42" t="s">
        <v>43</v>
      </c>
      <c r="T93" s="42" t="s">
        <v>43</v>
      </c>
    </row>
    <row r="94" spans="1:20" ht="12.75">
      <c r="A94" s="17" t="s">
        <v>138</v>
      </c>
      <c r="B94" s="42">
        <v>-121.968</v>
      </c>
      <c r="C94" s="42">
        <v>-72.54</v>
      </c>
      <c r="D94" s="42">
        <v>-194.766</v>
      </c>
      <c r="E94" s="42">
        <v>-62.459</v>
      </c>
      <c r="F94" s="42">
        <v>-9.57</v>
      </c>
      <c r="G94" s="42">
        <v>6.317</v>
      </c>
      <c r="H94" s="42">
        <v>-109.351</v>
      </c>
      <c r="I94" s="42">
        <v>3.103</v>
      </c>
      <c r="J94" s="42">
        <v>15.842</v>
      </c>
      <c r="K94" s="42" t="s">
        <v>43</v>
      </c>
      <c r="L94" s="42" t="s">
        <v>43</v>
      </c>
      <c r="M94" s="42" t="s">
        <v>43</v>
      </c>
      <c r="N94" s="42" t="s">
        <v>43</v>
      </c>
      <c r="O94" s="42" t="s">
        <v>43</v>
      </c>
      <c r="P94" s="42" t="s">
        <v>43</v>
      </c>
      <c r="Q94" s="42" t="s">
        <v>43</v>
      </c>
      <c r="R94" s="42" t="s">
        <v>43</v>
      </c>
      <c r="S94" s="42" t="s">
        <v>43</v>
      </c>
      <c r="T94" s="42" t="s">
        <v>43</v>
      </c>
    </row>
    <row r="95" spans="1:20" ht="12.75">
      <c r="A95" s="18" t="s">
        <v>95</v>
      </c>
      <c r="B95" s="20">
        <v>-3.628</v>
      </c>
      <c r="C95" s="20">
        <v>8.879</v>
      </c>
      <c r="D95" s="20">
        <v>37.305</v>
      </c>
      <c r="E95" s="20">
        <v>16.282</v>
      </c>
      <c r="F95" s="20">
        <v>56.149</v>
      </c>
      <c r="G95" s="20">
        <v>32.432</v>
      </c>
      <c r="H95" s="20">
        <v>25.375</v>
      </c>
      <c r="I95" s="20">
        <v>15.416</v>
      </c>
      <c r="J95" s="20">
        <v>21.164</v>
      </c>
      <c r="K95" s="20">
        <v>12.477</v>
      </c>
      <c r="L95" s="20">
        <v>7.812</v>
      </c>
      <c r="M95" s="20">
        <v>0.761</v>
      </c>
      <c r="N95" s="20">
        <v>1.672</v>
      </c>
      <c r="O95" s="20">
        <v>0.606</v>
      </c>
      <c r="P95" s="20">
        <v>1.478</v>
      </c>
      <c r="Q95" s="20">
        <v>2.10354236534</v>
      </c>
      <c r="R95" s="20">
        <v>1.41838856635</v>
      </c>
      <c r="S95" s="20">
        <v>0.81737646196</v>
      </c>
      <c r="T95" s="20">
        <v>0.09015181566</v>
      </c>
    </row>
    <row r="96" spans="1:20" ht="12.75">
      <c r="A96" s="17" t="s">
        <v>143</v>
      </c>
      <c r="B96" s="42">
        <v>-22.416</v>
      </c>
      <c r="C96" s="42">
        <v>-0.595</v>
      </c>
      <c r="D96" s="42">
        <v>31.198</v>
      </c>
      <c r="E96" s="42">
        <v>91.463</v>
      </c>
      <c r="F96" s="42">
        <v>47.943</v>
      </c>
      <c r="G96" s="42">
        <v>0</v>
      </c>
      <c r="H96" s="42">
        <v>38.927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</row>
    <row r="97" spans="1:20" ht="12.75">
      <c r="A97" s="18" t="s">
        <v>144</v>
      </c>
      <c r="B97" s="20">
        <v>125.292</v>
      </c>
      <c r="C97" s="20">
        <v>101.445</v>
      </c>
      <c r="D97" s="20">
        <v>55.37</v>
      </c>
      <c r="E97" s="20">
        <v>257.41</v>
      </c>
      <c r="F97" s="20">
        <v>207.162</v>
      </c>
      <c r="G97" s="20">
        <v>170.306</v>
      </c>
      <c r="H97" s="20">
        <v>140.402</v>
      </c>
      <c r="I97" s="20">
        <v>120.403</v>
      </c>
      <c r="J97" s="20">
        <v>100.339</v>
      </c>
      <c r="K97" s="20">
        <v>66.004</v>
      </c>
      <c r="L97" s="20">
        <v>52.387</v>
      </c>
      <c r="M97" s="20">
        <v>47.049</v>
      </c>
      <c r="N97" s="20">
        <v>43.497</v>
      </c>
      <c r="O97" s="20">
        <v>41.506</v>
      </c>
      <c r="P97" s="20">
        <v>36.134</v>
      </c>
      <c r="Q97" s="20">
        <v>21.90689120479</v>
      </c>
      <c r="R97" s="20">
        <v>19.90552089719</v>
      </c>
      <c r="S97" s="20">
        <v>18.12051494717</v>
      </c>
      <c r="T97" s="20">
        <v>16.0951041554</v>
      </c>
    </row>
    <row r="98" spans="1:20" ht="12.75">
      <c r="A98" s="18" t="s">
        <v>146</v>
      </c>
      <c r="B98" s="20">
        <v>125.292</v>
      </c>
      <c r="C98" s="20">
        <v>101.445</v>
      </c>
      <c r="D98" s="20">
        <v>55.37</v>
      </c>
      <c r="E98" s="20">
        <v>257.41</v>
      </c>
      <c r="F98" s="20">
        <v>207.162</v>
      </c>
      <c r="G98" s="20">
        <v>170.306</v>
      </c>
      <c r="H98" s="20">
        <v>140.402</v>
      </c>
      <c r="I98" s="20">
        <v>120.403</v>
      </c>
      <c r="J98" s="20">
        <v>100.339</v>
      </c>
      <c r="K98" s="20">
        <v>66.004</v>
      </c>
      <c r="L98" s="20">
        <v>52.387</v>
      </c>
      <c r="M98" s="20">
        <v>47.049</v>
      </c>
      <c r="N98" s="20">
        <v>43.497</v>
      </c>
      <c r="O98" s="20">
        <v>41.506</v>
      </c>
      <c r="P98" s="20">
        <v>36.134</v>
      </c>
      <c r="Q98" s="20">
        <v>21.90689120479</v>
      </c>
      <c r="R98" s="20">
        <v>19.90552089719</v>
      </c>
      <c r="S98" s="20">
        <v>18.12051494717</v>
      </c>
      <c r="T98" s="20">
        <v>16.0951041554</v>
      </c>
    </row>
    <row r="99" spans="1:20" ht="12.75">
      <c r="A99" s="16" t="s">
        <v>148</v>
      </c>
      <c r="B99" s="43">
        <v>125.292</v>
      </c>
      <c r="C99" s="43">
        <v>101.445</v>
      </c>
      <c r="D99" s="43">
        <v>55.37</v>
      </c>
      <c r="E99" s="43">
        <v>257.41</v>
      </c>
      <c r="F99" s="43">
        <v>207.162</v>
      </c>
      <c r="G99" s="43">
        <v>170.306</v>
      </c>
      <c r="H99" s="43">
        <v>140.402</v>
      </c>
      <c r="I99" s="43">
        <v>120.403</v>
      </c>
      <c r="J99" s="43">
        <v>100.339</v>
      </c>
      <c r="K99" s="43">
        <v>66.004</v>
      </c>
      <c r="L99" s="43">
        <v>52.387</v>
      </c>
      <c r="M99" s="43">
        <v>47.049</v>
      </c>
      <c r="N99" s="43">
        <v>43.497</v>
      </c>
      <c r="O99" s="43">
        <v>41.506</v>
      </c>
      <c r="P99" s="43">
        <v>36.134</v>
      </c>
      <c r="Q99" s="43">
        <v>21.90689120479</v>
      </c>
      <c r="R99" s="43">
        <v>19.90552089719</v>
      </c>
      <c r="S99" s="43">
        <v>18.12051494717</v>
      </c>
      <c r="T99" s="43">
        <v>16.0951041554</v>
      </c>
    </row>
    <row r="102" spans="1:20" s="45" customFormat="1" ht="11.25">
      <c r="A102" s="48" t="s">
        <v>547</v>
      </c>
      <c r="B102" s="49">
        <v>2014</v>
      </c>
      <c r="C102" s="49">
        <v>2013</v>
      </c>
      <c r="D102" s="49">
        <v>2012</v>
      </c>
      <c r="E102" s="49">
        <v>2011</v>
      </c>
      <c r="F102" s="49">
        <v>2010</v>
      </c>
      <c r="G102" s="49">
        <v>2009</v>
      </c>
      <c r="H102" s="49">
        <v>2008</v>
      </c>
      <c r="I102" s="49">
        <v>2007</v>
      </c>
      <c r="J102" s="49">
        <v>2006</v>
      </c>
      <c r="K102" s="49">
        <v>2005</v>
      </c>
      <c r="L102" s="49">
        <v>2004</v>
      </c>
      <c r="M102" s="49">
        <v>2003</v>
      </c>
      <c r="N102" s="49">
        <v>2002</v>
      </c>
      <c r="O102" s="49">
        <v>2001</v>
      </c>
      <c r="P102" s="49">
        <v>2000</v>
      </c>
      <c r="Q102" s="49">
        <v>1999</v>
      </c>
      <c r="R102" s="49">
        <v>1998</v>
      </c>
      <c r="S102" s="49">
        <v>1997</v>
      </c>
      <c r="T102" s="49">
        <v>1996</v>
      </c>
    </row>
    <row r="103" spans="1:20" ht="12.75">
      <c r="A103" s="45" t="s">
        <v>546</v>
      </c>
      <c r="B103" s="46">
        <f aca="true" t="shared" si="0" ref="B103:T103">B4</f>
        <v>2741.058</v>
      </c>
      <c r="C103" s="46">
        <f t="shared" si="0"/>
        <v>3717.999</v>
      </c>
      <c r="D103" s="46">
        <f t="shared" si="0"/>
        <v>3288.856</v>
      </c>
      <c r="E103" s="46">
        <f t="shared" si="0"/>
        <v>4752.021</v>
      </c>
      <c r="F103" s="46">
        <f t="shared" si="0"/>
        <v>3896.751</v>
      </c>
      <c r="G103" s="46">
        <f t="shared" si="0"/>
        <v>2028.395</v>
      </c>
      <c r="H103" s="46">
        <f t="shared" si="0"/>
        <v>1995.451</v>
      </c>
      <c r="I103" s="46">
        <f t="shared" si="0"/>
        <v>2294.336</v>
      </c>
      <c r="J103" s="46">
        <f t="shared" si="0"/>
        <v>1509.711</v>
      </c>
      <c r="K103" s="46">
        <f t="shared" si="0"/>
        <v>815.1</v>
      </c>
      <c r="L103" s="46">
        <f t="shared" si="0"/>
        <v>563.246</v>
      </c>
      <c r="M103" s="46">
        <f t="shared" si="0"/>
        <v>426.271</v>
      </c>
      <c r="N103" s="46">
        <f t="shared" si="0"/>
        <v>377.187</v>
      </c>
      <c r="O103" s="46">
        <f t="shared" si="0"/>
        <v>321.399</v>
      </c>
      <c r="P103" s="46">
        <f t="shared" si="0"/>
        <v>293.162</v>
      </c>
      <c r="Q103" s="46">
        <f t="shared" si="0"/>
        <v>302.40525044173995</v>
      </c>
      <c r="R103" s="46">
        <f t="shared" si="0"/>
        <v>256.44585481952</v>
      </c>
      <c r="S103" s="46">
        <f t="shared" si="0"/>
        <v>110.93481422716</v>
      </c>
      <c r="T103" s="46">
        <f t="shared" si="0"/>
        <v>103.33201110670001</v>
      </c>
    </row>
    <row r="104" spans="1:20" ht="12.75">
      <c r="A104" s="47" t="s">
        <v>549</v>
      </c>
      <c r="B104" s="46">
        <f aca="true" t="shared" si="1" ref="B104:T104">B7+B8-B37</f>
        <v>-2526.2250000000004</v>
      </c>
      <c r="C104" s="46">
        <f t="shared" si="1"/>
        <v>-2468.47</v>
      </c>
      <c r="D104" s="46">
        <f t="shared" si="1"/>
        <v>-1854.1290000000004</v>
      </c>
      <c r="E104" s="46">
        <f t="shared" si="1"/>
        <v>-2288.312</v>
      </c>
      <c r="F104" s="46">
        <f t="shared" si="1"/>
        <v>-1152.5099999999998</v>
      </c>
      <c r="G104" s="46">
        <f t="shared" si="1"/>
        <v>-678.6839999999997</v>
      </c>
      <c r="H104" s="46">
        <f t="shared" si="1"/>
        <v>-525.739</v>
      </c>
      <c r="I104" s="46">
        <f t="shared" si="1"/>
        <v>-191.47500000000014</v>
      </c>
      <c r="J104" s="46">
        <f t="shared" si="1"/>
        <v>-528.0910000000001</v>
      </c>
      <c r="K104" s="46">
        <f t="shared" si="1"/>
        <v>-347.7779999999999</v>
      </c>
      <c r="L104" s="46">
        <f t="shared" si="1"/>
        <v>-246.9520000000001</v>
      </c>
      <c r="M104" s="46">
        <f t="shared" si="1"/>
        <v>-53.27099999999996</v>
      </c>
      <c r="N104" s="46">
        <f t="shared" si="1"/>
        <v>-15.011999999999944</v>
      </c>
      <c r="O104" s="46">
        <f t="shared" si="1"/>
        <v>26.790000000000077</v>
      </c>
      <c r="P104" s="46">
        <f t="shared" si="1"/>
        <v>86.03600000000006</v>
      </c>
      <c r="Q104" s="46">
        <f t="shared" si="1"/>
        <v>-9.952760448600031</v>
      </c>
      <c r="R104" s="46">
        <f t="shared" si="1"/>
        <v>0.6010121043899517</v>
      </c>
      <c r="S104" s="46">
        <f t="shared" si="1"/>
        <v>56.74756289593</v>
      </c>
      <c r="T104" s="46">
        <f t="shared" si="1"/>
        <v>64.87925666823003</v>
      </c>
    </row>
    <row r="105" spans="1:20" ht="12.75">
      <c r="A105" s="47" t="s">
        <v>550</v>
      </c>
      <c r="B105" s="46">
        <f>B112-B103-B104-B106-B107</f>
        <v>2469.8489999999993</v>
      </c>
      <c r="C105" s="46">
        <f aca="true" t="shared" si="2" ref="C105:T105">C112-C103-C104-C106-C107</f>
        <v>16.71099999999933</v>
      </c>
      <c r="D105" s="46">
        <f t="shared" si="2"/>
        <v>-887.3209999999972</v>
      </c>
      <c r="E105" s="46">
        <f t="shared" si="2"/>
        <v>-1094.7929999999988</v>
      </c>
      <c r="F105" s="46">
        <f t="shared" si="2"/>
        <v>-1536.867000000001</v>
      </c>
      <c r="G105" s="46">
        <f t="shared" si="2"/>
        <v>-1294.259</v>
      </c>
      <c r="H105" s="46">
        <f t="shared" si="2"/>
        <v>-1630.194</v>
      </c>
      <c r="I105" s="46">
        <f t="shared" si="2"/>
        <v>-702.4039999999998</v>
      </c>
      <c r="J105" s="46">
        <f t="shared" si="2"/>
        <v>-239.99900000000002</v>
      </c>
      <c r="K105" s="46">
        <f t="shared" si="2"/>
        <v>-116.46100000000013</v>
      </c>
      <c r="L105" s="46">
        <f t="shared" si="2"/>
        <v>-63.316999999999894</v>
      </c>
      <c r="M105" s="46">
        <f t="shared" si="2"/>
        <v>-289.218</v>
      </c>
      <c r="N105" s="46">
        <f t="shared" si="2"/>
        <v>-230.22400000000005</v>
      </c>
      <c r="O105" s="46">
        <f t="shared" si="2"/>
        <v>-317.0530000000001</v>
      </c>
      <c r="P105" s="46">
        <f t="shared" si="2"/>
        <v>-199.36700000000002</v>
      </c>
      <c r="Q105" s="46">
        <f t="shared" si="2"/>
        <v>-93.13884581634981</v>
      </c>
      <c r="R105" s="46">
        <f t="shared" si="2"/>
        <v>-46.626519058089855</v>
      </c>
      <c r="S105" s="46">
        <f t="shared" si="2"/>
        <v>-60.02307886482005</v>
      </c>
      <c r="T105" s="46">
        <f t="shared" si="2"/>
        <v>-37.76159051843005</v>
      </c>
    </row>
    <row r="106" spans="1:20" ht="12.75">
      <c r="A106" s="47" t="s">
        <v>551</v>
      </c>
      <c r="B106" s="46">
        <f aca="true" t="shared" si="3" ref="B106:T106">B19</f>
        <v>2481.215</v>
      </c>
      <c r="C106" s="46">
        <f t="shared" si="3"/>
        <v>2562.453</v>
      </c>
      <c r="D106" s="46">
        <f t="shared" si="3"/>
        <v>3148.292</v>
      </c>
      <c r="E106" s="46">
        <f t="shared" si="3"/>
        <v>3388.191</v>
      </c>
      <c r="F106" s="46">
        <f t="shared" si="3"/>
        <v>4269.871</v>
      </c>
      <c r="G106" s="46">
        <f t="shared" si="3"/>
        <v>3345.217</v>
      </c>
      <c r="H106" s="46">
        <f t="shared" si="3"/>
        <v>2399.132</v>
      </c>
      <c r="I106" s="46">
        <f t="shared" si="3"/>
        <v>1647.736</v>
      </c>
      <c r="J106" s="46">
        <f t="shared" si="3"/>
        <v>1007.092</v>
      </c>
      <c r="K106" s="46">
        <f t="shared" si="3"/>
        <v>816.955</v>
      </c>
      <c r="L106" s="46">
        <f t="shared" si="3"/>
        <v>647.844</v>
      </c>
      <c r="M106" s="46">
        <f t="shared" si="3"/>
        <v>697.068</v>
      </c>
      <c r="N106" s="46">
        <f t="shared" si="3"/>
        <v>623.78</v>
      </c>
      <c r="O106" s="46">
        <f t="shared" si="3"/>
        <v>612.178</v>
      </c>
      <c r="P106" s="46">
        <f t="shared" si="3"/>
        <v>537.298</v>
      </c>
      <c r="Q106" s="46">
        <f t="shared" si="3"/>
        <v>350.44414794514</v>
      </c>
      <c r="R106" s="46">
        <f t="shared" si="3"/>
        <v>293.77471662279</v>
      </c>
      <c r="S106" s="46">
        <f t="shared" si="3"/>
        <v>239.24488839205</v>
      </c>
      <c r="T106" s="46">
        <f t="shared" si="3"/>
        <v>71.22594449052</v>
      </c>
    </row>
    <row r="107" spans="1:20" ht="12.75">
      <c r="A107" s="47" t="s">
        <v>552</v>
      </c>
      <c r="B107" s="46">
        <f aca="true" t="shared" si="4" ref="B107:T107">B31</f>
        <v>6562.837</v>
      </c>
      <c r="C107" s="46">
        <f t="shared" si="4"/>
        <v>9467.52</v>
      </c>
      <c r="D107" s="46">
        <f t="shared" si="4"/>
        <v>7626.057</v>
      </c>
      <c r="E107" s="46">
        <f t="shared" si="4"/>
        <v>7007.696</v>
      </c>
      <c r="F107" s="46">
        <f t="shared" si="4"/>
        <v>4908.724</v>
      </c>
      <c r="G107" s="46">
        <f t="shared" si="4"/>
        <v>3633.14</v>
      </c>
      <c r="H107" s="46">
        <f t="shared" si="4"/>
        <v>2974.927</v>
      </c>
      <c r="I107" s="46">
        <f t="shared" si="4"/>
        <v>2088.286</v>
      </c>
      <c r="J107" s="46">
        <f t="shared" si="4"/>
        <v>1402.896</v>
      </c>
      <c r="K107" s="46">
        <f t="shared" si="4"/>
        <v>756.202</v>
      </c>
      <c r="L107" s="46">
        <f t="shared" si="4"/>
        <v>511.409</v>
      </c>
      <c r="M107" s="46">
        <f t="shared" si="4"/>
        <v>427.699</v>
      </c>
      <c r="N107" s="46">
        <f t="shared" si="4"/>
        <v>435.991</v>
      </c>
      <c r="O107" s="46">
        <f t="shared" si="4"/>
        <v>370.212</v>
      </c>
      <c r="P107" s="46">
        <f t="shared" si="4"/>
        <v>293.07</v>
      </c>
      <c r="Q107" s="46">
        <f t="shared" si="4"/>
        <v>46.30798264277</v>
      </c>
      <c r="R107" s="46">
        <f t="shared" si="4"/>
        <v>35.838351784400004</v>
      </c>
      <c r="S107" s="46">
        <f t="shared" si="4"/>
        <v>23.697907275850003</v>
      </c>
      <c r="T107" s="46">
        <f t="shared" si="4"/>
        <v>15.57222362458</v>
      </c>
    </row>
    <row r="108" spans="1:20" ht="12.75">
      <c r="A108" s="47" t="s">
        <v>553</v>
      </c>
      <c r="B108" s="46">
        <f>SUM(B103:B107)</f>
        <v>11728.734</v>
      </c>
      <c r="C108" s="46">
        <f aca="true" t="shared" si="5" ref="C108:T108">SUM(C103:C107)</f>
        <v>13296.213</v>
      </c>
      <c r="D108" s="46">
        <f t="shared" si="5"/>
        <v>11321.755000000003</v>
      </c>
      <c r="E108" s="46">
        <f t="shared" si="5"/>
        <v>11764.803</v>
      </c>
      <c r="F108" s="46">
        <f t="shared" si="5"/>
        <v>10385.969</v>
      </c>
      <c r="G108" s="46">
        <f t="shared" si="5"/>
        <v>7033.809</v>
      </c>
      <c r="H108" s="46">
        <f t="shared" si="5"/>
        <v>5213.577</v>
      </c>
      <c r="I108" s="46">
        <f t="shared" si="5"/>
        <v>5136.479</v>
      </c>
      <c r="J108" s="46">
        <f t="shared" si="5"/>
        <v>3151.6089999999995</v>
      </c>
      <c r="K108" s="46">
        <f t="shared" si="5"/>
        <v>1924.018</v>
      </c>
      <c r="L108" s="46">
        <f t="shared" si="5"/>
        <v>1412.23</v>
      </c>
      <c r="M108" s="46">
        <f t="shared" si="5"/>
        <v>1208.549</v>
      </c>
      <c r="N108" s="46">
        <f t="shared" si="5"/>
        <v>1191.722</v>
      </c>
      <c r="O108" s="46">
        <f t="shared" si="5"/>
        <v>1013.526</v>
      </c>
      <c r="P108" s="46">
        <f t="shared" si="5"/>
        <v>1010.1990000000001</v>
      </c>
      <c r="Q108" s="46">
        <f t="shared" si="5"/>
        <v>596.0657747647001</v>
      </c>
      <c r="R108" s="46">
        <f t="shared" si="5"/>
        <v>540.0334162730101</v>
      </c>
      <c r="S108" s="46">
        <f t="shared" si="5"/>
        <v>370.60209392616997</v>
      </c>
      <c r="T108" s="46">
        <f t="shared" si="5"/>
        <v>217.2478453716</v>
      </c>
    </row>
    <row r="109" spans="1:20" ht="12.75">
      <c r="A109" s="4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ht="12.75">
      <c r="A110" s="47" t="s">
        <v>554</v>
      </c>
      <c r="B110" s="46">
        <f aca="true" t="shared" si="6" ref="B110:T110">B38+B43</f>
        <v>10283.464</v>
      </c>
      <c r="C110" s="46">
        <f t="shared" si="6"/>
        <v>11975.359</v>
      </c>
      <c r="D110" s="46">
        <f t="shared" si="6"/>
        <v>10203.6</v>
      </c>
      <c r="E110" s="46">
        <f t="shared" si="6"/>
        <v>10447.139000000001</v>
      </c>
      <c r="F110" s="46">
        <f t="shared" si="6"/>
        <v>9196.294</v>
      </c>
      <c r="G110" s="46">
        <f t="shared" si="6"/>
        <v>6231.107</v>
      </c>
      <c r="H110" s="46">
        <f t="shared" si="6"/>
        <v>4806.7880000000005</v>
      </c>
      <c r="I110" s="46">
        <f t="shared" si="6"/>
        <v>4519.491</v>
      </c>
      <c r="J110" s="46">
        <f t="shared" si="6"/>
        <v>2761.504</v>
      </c>
      <c r="K110" s="46">
        <f t="shared" si="6"/>
        <v>1528.922</v>
      </c>
      <c r="L110" s="46">
        <f t="shared" si="6"/>
        <v>1108.153</v>
      </c>
      <c r="M110" s="46">
        <f t="shared" si="6"/>
        <v>877.767</v>
      </c>
      <c r="N110" s="46">
        <f t="shared" si="6"/>
        <v>880.968</v>
      </c>
      <c r="O110" s="46">
        <f t="shared" si="6"/>
        <v>696.636</v>
      </c>
      <c r="P110" s="46">
        <f t="shared" si="6"/>
        <v>708.28</v>
      </c>
      <c r="Q110" s="46">
        <f t="shared" si="6"/>
        <v>395.45394444244005</v>
      </c>
      <c r="R110" s="46">
        <f t="shared" si="6"/>
        <v>355.51669010614</v>
      </c>
      <c r="S110" s="46">
        <f t="shared" si="6"/>
        <v>189.97992619571</v>
      </c>
      <c r="T110" s="46">
        <f t="shared" si="6"/>
        <v>56.87978555888</v>
      </c>
    </row>
    <row r="111" spans="1:20" ht="12.75">
      <c r="A111" s="47" t="s">
        <v>555</v>
      </c>
      <c r="B111" s="46">
        <f aca="true" t="shared" si="7" ref="B111:T111">B66</f>
        <v>1445.27</v>
      </c>
      <c r="C111" s="46">
        <f t="shared" si="7"/>
        <v>1320.854</v>
      </c>
      <c r="D111" s="46">
        <f t="shared" si="7"/>
        <v>1118.155</v>
      </c>
      <c r="E111" s="46">
        <f t="shared" si="7"/>
        <v>1317.664</v>
      </c>
      <c r="F111" s="46">
        <f t="shared" si="7"/>
        <v>1189.675</v>
      </c>
      <c r="G111" s="46">
        <f t="shared" si="7"/>
        <v>802.702</v>
      </c>
      <c r="H111" s="46">
        <f t="shared" si="7"/>
        <v>406.789</v>
      </c>
      <c r="I111" s="46">
        <f t="shared" si="7"/>
        <v>616.988</v>
      </c>
      <c r="J111" s="46">
        <f t="shared" si="7"/>
        <v>390.105</v>
      </c>
      <c r="K111" s="46">
        <f t="shared" si="7"/>
        <v>395.096</v>
      </c>
      <c r="L111" s="46">
        <f t="shared" si="7"/>
        <v>304.077</v>
      </c>
      <c r="M111" s="46">
        <f t="shared" si="7"/>
        <v>330.782</v>
      </c>
      <c r="N111" s="46">
        <f t="shared" si="7"/>
        <v>310.754</v>
      </c>
      <c r="O111" s="46">
        <f t="shared" si="7"/>
        <v>316.89</v>
      </c>
      <c r="P111" s="46">
        <f t="shared" si="7"/>
        <v>301.919</v>
      </c>
      <c r="Q111" s="46">
        <f t="shared" si="7"/>
        <v>200.61183032226</v>
      </c>
      <c r="R111" s="46">
        <f t="shared" si="7"/>
        <v>184.51672616687</v>
      </c>
      <c r="S111" s="46">
        <f t="shared" si="7"/>
        <v>180.62216773045998</v>
      </c>
      <c r="T111" s="46">
        <f t="shared" si="7"/>
        <v>160.36805981272</v>
      </c>
    </row>
    <row r="112" spans="1:20" ht="12.75">
      <c r="A112" s="47" t="s">
        <v>553</v>
      </c>
      <c r="B112" s="46">
        <f>SUM(B110:B111)</f>
        <v>11728.734</v>
      </c>
      <c r="C112" s="46">
        <f aca="true" t="shared" si="8" ref="C112:T112">SUM(C110:C111)</f>
        <v>13296.213</v>
      </c>
      <c r="D112" s="46">
        <f t="shared" si="8"/>
        <v>11321.755000000001</v>
      </c>
      <c r="E112" s="46">
        <f t="shared" si="8"/>
        <v>11764.803000000002</v>
      </c>
      <c r="F112" s="46">
        <f t="shared" si="8"/>
        <v>10385.969</v>
      </c>
      <c r="G112" s="46">
        <f t="shared" si="8"/>
        <v>7033.809</v>
      </c>
      <c r="H112" s="46">
        <f t="shared" si="8"/>
        <v>5213.577</v>
      </c>
      <c r="I112" s="46">
        <f t="shared" si="8"/>
        <v>5136.479</v>
      </c>
      <c r="J112" s="46">
        <f t="shared" si="8"/>
        <v>3151.609</v>
      </c>
      <c r="K112" s="46">
        <f t="shared" si="8"/>
        <v>1924.018</v>
      </c>
      <c r="L112" s="46">
        <f t="shared" si="8"/>
        <v>1412.23</v>
      </c>
      <c r="M112" s="46">
        <f t="shared" si="8"/>
        <v>1208.549</v>
      </c>
      <c r="N112" s="46">
        <f t="shared" si="8"/>
        <v>1191.722</v>
      </c>
      <c r="O112" s="46">
        <f t="shared" si="8"/>
        <v>1013.526</v>
      </c>
      <c r="P112" s="46">
        <f t="shared" si="8"/>
        <v>1010.199</v>
      </c>
      <c r="Q112" s="46">
        <f t="shared" si="8"/>
        <v>596.0657747647001</v>
      </c>
      <c r="R112" s="46">
        <f t="shared" si="8"/>
        <v>540.0334162730101</v>
      </c>
      <c r="S112" s="46">
        <f t="shared" si="8"/>
        <v>370.60209392616997</v>
      </c>
      <c r="T112" s="46">
        <f t="shared" si="8"/>
        <v>217.2478453716</v>
      </c>
    </row>
    <row r="113" spans="1:20" ht="12.75">
      <c r="A113" s="47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:20" ht="12.75">
      <c r="A114" s="47" t="s">
        <v>556</v>
      </c>
      <c r="B114" s="46">
        <f aca="true" t="shared" si="9" ref="B114:T114">B73</f>
        <v>7150.567</v>
      </c>
      <c r="C114" s="46">
        <f t="shared" si="9"/>
        <v>7356.47</v>
      </c>
      <c r="D114" s="46">
        <f t="shared" si="9"/>
        <v>6311.952</v>
      </c>
      <c r="E114" s="46">
        <f t="shared" si="9"/>
        <v>7089.157</v>
      </c>
      <c r="F114" s="46">
        <f t="shared" si="9"/>
        <v>4859.76</v>
      </c>
      <c r="G114" s="46">
        <f t="shared" si="9"/>
        <v>4147.315</v>
      </c>
      <c r="H114" s="46">
        <f t="shared" si="9"/>
        <v>3114.539</v>
      </c>
      <c r="I114" s="46">
        <f t="shared" si="9"/>
        <v>3214.465</v>
      </c>
      <c r="J114" s="46">
        <f t="shared" si="9"/>
        <v>2677.186</v>
      </c>
      <c r="K114" s="46">
        <f t="shared" si="9"/>
        <v>2023.515</v>
      </c>
      <c r="L114" s="46">
        <f t="shared" si="9"/>
        <v>1746.052</v>
      </c>
      <c r="M114" s="46">
        <f t="shared" si="9"/>
        <v>1635.314</v>
      </c>
      <c r="N114" s="46">
        <f t="shared" si="9"/>
        <v>1521.932</v>
      </c>
      <c r="O114" s="46">
        <f t="shared" si="9"/>
        <v>1379.878</v>
      </c>
      <c r="P114" s="46">
        <f t="shared" si="9"/>
        <v>1204.573</v>
      </c>
      <c r="Q114" s="46">
        <f t="shared" si="9"/>
        <v>866.19066507999</v>
      </c>
      <c r="R114" s="46">
        <f t="shared" si="9"/>
        <v>785.19827389324</v>
      </c>
      <c r="S114" s="46">
        <f t="shared" si="9"/>
        <v>692.71453127066</v>
      </c>
      <c r="T114" s="46">
        <f t="shared" si="9"/>
        <v>578.84076785306</v>
      </c>
    </row>
    <row r="115" spans="1:20" ht="12.75">
      <c r="A115" s="47" t="s">
        <v>557</v>
      </c>
      <c r="B115" s="46">
        <f aca="true" t="shared" si="10" ref="B115:T115">B99</f>
        <v>125.292</v>
      </c>
      <c r="C115" s="46">
        <f t="shared" si="10"/>
        <v>101.445</v>
      </c>
      <c r="D115" s="46">
        <f t="shared" si="10"/>
        <v>55.37</v>
      </c>
      <c r="E115" s="46">
        <f t="shared" si="10"/>
        <v>257.41</v>
      </c>
      <c r="F115" s="46">
        <f t="shared" si="10"/>
        <v>207.162</v>
      </c>
      <c r="G115" s="46">
        <f t="shared" si="10"/>
        <v>170.306</v>
      </c>
      <c r="H115" s="46">
        <f t="shared" si="10"/>
        <v>140.402</v>
      </c>
      <c r="I115" s="46">
        <f t="shared" si="10"/>
        <v>120.403</v>
      </c>
      <c r="J115" s="46">
        <f t="shared" si="10"/>
        <v>100.339</v>
      </c>
      <c r="K115" s="46">
        <f t="shared" si="10"/>
        <v>66.004</v>
      </c>
      <c r="L115" s="46">
        <f t="shared" si="10"/>
        <v>52.387</v>
      </c>
      <c r="M115" s="46">
        <f t="shared" si="10"/>
        <v>47.049</v>
      </c>
      <c r="N115" s="46">
        <f t="shared" si="10"/>
        <v>43.497</v>
      </c>
      <c r="O115" s="46">
        <f t="shared" si="10"/>
        <v>41.506</v>
      </c>
      <c r="P115" s="46">
        <f t="shared" si="10"/>
        <v>36.134</v>
      </c>
      <c r="Q115" s="46">
        <f t="shared" si="10"/>
        <v>21.90689120479</v>
      </c>
      <c r="R115" s="46">
        <f t="shared" si="10"/>
        <v>19.90552089719</v>
      </c>
      <c r="S115" s="46">
        <f t="shared" si="10"/>
        <v>18.12051494717</v>
      </c>
      <c r="T115" s="46">
        <f t="shared" si="10"/>
        <v>16.0951041554</v>
      </c>
    </row>
    <row r="116" spans="1:20" ht="12.75">
      <c r="A116" s="47"/>
      <c r="B116" s="47"/>
      <c r="C116" s="47"/>
      <c r="D116" s="47"/>
      <c r="E116" s="47"/>
      <c r="F116" s="47"/>
      <c r="G116" s="47"/>
      <c r="H116" s="47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ht="12.75">
      <c r="A117" s="48" t="s">
        <v>558</v>
      </c>
      <c r="B117" s="49">
        <v>2014</v>
      </c>
      <c r="C117" s="49">
        <v>2013</v>
      </c>
      <c r="D117" s="49">
        <v>2012</v>
      </c>
      <c r="E117" s="49">
        <v>2011</v>
      </c>
      <c r="F117" s="49">
        <v>2010</v>
      </c>
      <c r="G117" s="49">
        <v>2009</v>
      </c>
      <c r="H117" s="49">
        <v>2008</v>
      </c>
      <c r="I117" s="49">
        <v>2007</v>
      </c>
      <c r="J117" s="49">
        <v>2006</v>
      </c>
      <c r="K117" s="49">
        <v>2005</v>
      </c>
      <c r="L117" s="49">
        <v>2004</v>
      </c>
      <c r="M117" s="49">
        <v>2003</v>
      </c>
      <c r="N117" s="49">
        <v>2002</v>
      </c>
      <c r="O117" s="49">
        <v>2001</v>
      </c>
      <c r="P117" s="49">
        <v>2000</v>
      </c>
      <c r="Q117" s="49">
        <v>1999</v>
      </c>
      <c r="R117" s="49">
        <v>1998</v>
      </c>
      <c r="S117" s="49">
        <v>1997</v>
      </c>
      <c r="T117" s="45"/>
    </row>
    <row r="118" spans="1:20" ht="12.75">
      <c r="A118" s="47" t="s">
        <v>548</v>
      </c>
      <c r="B118" s="46">
        <f>B103-C103</f>
        <v>-976.9409999999998</v>
      </c>
      <c r="C118" s="46">
        <f aca="true" t="shared" si="11" ref="C118:S122">C103-D103</f>
        <v>429.1429999999996</v>
      </c>
      <c r="D118" s="46">
        <f t="shared" si="11"/>
        <v>-1463.1649999999995</v>
      </c>
      <c r="E118" s="46">
        <f t="shared" si="11"/>
        <v>855.2699999999995</v>
      </c>
      <c r="F118" s="46">
        <f t="shared" si="11"/>
        <v>1868.3560000000002</v>
      </c>
      <c r="G118" s="46">
        <f t="shared" si="11"/>
        <v>32.94399999999996</v>
      </c>
      <c r="H118" s="46">
        <f t="shared" si="11"/>
        <v>-298.88499999999976</v>
      </c>
      <c r="I118" s="46">
        <f t="shared" si="11"/>
        <v>784.6249999999998</v>
      </c>
      <c r="J118" s="46">
        <f t="shared" si="11"/>
        <v>694.611</v>
      </c>
      <c r="K118" s="46">
        <f t="shared" si="11"/>
        <v>251.85400000000004</v>
      </c>
      <c r="L118" s="46">
        <f t="shared" si="11"/>
        <v>136.97499999999997</v>
      </c>
      <c r="M118" s="46">
        <f t="shared" si="11"/>
        <v>49.084</v>
      </c>
      <c r="N118" s="46">
        <f t="shared" si="11"/>
        <v>55.78800000000001</v>
      </c>
      <c r="O118" s="46">
        <f t="shared" si="11"/>
        <v>28.237000000000023</v>
      </c>
      <c r="P118" s="46">
        <f t="shared" si="11"/>
        <v>-9.243250441739974</v>
      </c>
      <c r="Q118" s="46">
        <f t="shared" si="11"/>
        <v>45.95939562221997</v>
      </c>
      <c r="R118" s="46">
        <f t="shared" si="11"/>
        <v>145.51104059235996</v>
      </c>
      <c r="S118" s="46">
        <f t="shared" si="11"/>
        <v>7.6028031204599955</v>
      </c>
      <c r="T118" s="45"/>
    </row>
    <row r="119" spans="1:20" ht="12.75">
      <c r="A119" s="47" t="s">
        <v>549</v>
      </c>
      <c r="B119" s="46">
        <f>B104-C104</f>
        <v>-57.755000000000564</v>
      </c>
      <c r="C119" s="46">
        <f t="shared" si="11"/>
        <v>-614.3409999999994</v>
      </c>
      <c r="D119" s="46">
        <f t="shared" si="11"/>
        <v>434.18299999999954</v>
      </c>
      <c r="E119" s="46">
        <f t="shared" si="11"/>
        <v>-1135.8020000000001</v>
      </c>
      <c r="F119" s="46">
        <f t="shared" si="11"/>
        <v>-473.826</v>
      </c>
      <c r="G119" s="46">
        <f t="shared" si="11"/>
        <v>-152.9449999999997</v>
      </c>
      <c r="H119" s="46">
        <f t="shared" si="11"/>
        <v>-334.2639999999999</v>
      </c>
      <c r="I119" s="46">
        <f t="shared" si="11"/>
        <v>336.616</v>
      </c>
      <c r="J119" s="46">
        <f t="shared" si="11"/>
        <v>-180.31300000000022</v>
      </c>
      <c r="K119" s="46">
        <f t="shared" si="11"/>
        <v>-100.8259999999998</v>
      </c>
      <c r="L119" s="46">
        <f t="shared" si="11"/>
        <v>-193.68100000000015</v>
      </c>
      <c r="M119" s="46">
        <f t="shared" si="11"/>
        <v>-38.259000000000015</v>
      </c>
      <c r="N119" s="46">
        <f t="shared" si="11"/>
        <v>-41.80200000000002</v>
      </c>
      <c r="O119" s="46">
        <f t="shared" si="11"/>
        <v>-59.24599999999998</v>
      </c>
      <c r="P119" s="46">
        <f t="shared" si="11"/>
        <v>95.98876044860009</v>
      </c>
      <c r="Q119" s="46">
        <f t="shared" si="11"/>
        <v>-10.553772552989983</v>
      </c>
      <c r="R119" s="46">
        <f t="shared" si="11"/>
        <v>-56.14655079154005</v>
      </c>
      <c r="S119" s="46">
        <f t="shared" si="11"/>
        <v>-8.131693772300025</v>
      </c>
      <c r="T119" s="45"/>
    </row>
    <row r="120" spans="1:20" ht="12.75">
      <c r="A120" s="47" t="s">
        <v>575</v>
      </c>
      <c r="B120" s="46">
        <f>B105-C105</f>
        <v>2453.138</v>
      </c>
      <c r="C120" s="46">
        <f t="shared" si="11"/>
        <v>904.0319999999965</v>
      </c>
      <c r="D120" s="46">
        <f t="shared" si="11"/>
        <v>207.47200000000157</v>
      </c>
      <c r="E120" s="46">
        <f t="shared" si="11"/>
        <v>442.07400000000234</v>
      </c>
      <c r="F120" s="46">
        <f t="shared" si="11"/>
        <v>-242.60800000000108</v>
      </c>
      <c r="G120" s="46">
        <f t="shared" si="11"/>
        <v>335.93499999999995</v>
      </c>
      <c r="H120" s="46">
        <f t="shared" si="11"/>
        <v>-927.7900000000002</v>
      </c>
      <c r="I120" s="46">
        <f t="shared" si="11"/>
        <v>-462.40499999999975</v>
      </c>
      <c r="J120" s="46">
        <f t="shared" si="11"/>
        <v>-123.5379999999999</v>
      </c>
      <c r="K120" s="46">
        <f t="shared" si="11"/>
        <v>-53.14400000000023</v>
      </c>
      <c r="L120" s="46">
        <f t="shared" si="11"/>
        <v>225.90100000000012</v>
      </c>
      <c r="M120" s="46">
        <f t="shared" si="11"/>
        <v>-58.99399999999997</v>
      </c>
      <c r="N120" s="46">
        <f t="shared" si="11"/>
        <v>86.82900000000006</v>
      </c>
      <c r="O120" s="46">
        <f t="shared" si="11"/>
        <v>-117.68600000000009</v>
      </c>
      <c r="P120" s="46">
        <f t="shared" si="11"/>
        <v>-106.2281541836502</v>
      </c>
      <c r="Q120" s="46">
        <f t="shared" si="11"/>
        <v>-46.51232675825996</v>
      </c>
      <c r="R120" s="46">
        <f t="shared" si="11"/>
        <v>13.396559806730195</v>
      </c>
      <c r="S120" s="46">
        <f t="shared" si="11"/>
        <v>-22.261488346390003</v>
      </c>
      <c r="T120" s="45"/>
    </row>
    <row r="121" spans="1:20" ht="12.75">
      <c r="A121" s="47" t="s">
        <v>551</v>
      </c>
      <c r="B121" s="50">
        <f>B106-C106</f>
        <v>-81.23799999999983</v>
      </c>
      <c r="C121" s="50">
        <f t="shared" si="11"/>
        <v>-585.8389999999999</v>
      </c>
      <c r="D121" s="50">
        <f t="shared" si="11"/>
        <v>-239.8989999999999</v>
      </c>
      <c r="E121" s="50">
        <f t="shared" si="11"/>
        <v>-881.6800000000003</v>
      </c>
      <c r="F121" s="50">
        <f t="shared" si="11"/>
        <v>924.654</v>
      </c>
      <c r="G121" s="50">
        <f t="shared" si="11"/>
        <v>946.085</v>
      </c>
      <c r="H121" s="50">
        <f t="shared" si="11"/>
        <v>751.396</v>
      </c>
      <c r="I121" s="50">
        <f t="shared" si="11"/>
        <v>640.6440000000001</v>
      </c>
      <c r="J121" s="50">
        <f t="shared" si="11"/>
        <v>190.13699999999994</v>
      </c>
      <c r="K121" s="50">
        <f t="shared" si="11"/>
        <v>169.111</v>
      </c>
      <c r="L121" s="50">
        <f t="shared" si="11"/>
        <v>-49.22399999999993</v>
      </c>
      <c r="M121" s="50">
        <f t="shared" si="11"/>
        <v>73.28800000000001</v>
      </c>
      <c r="N121" s="50">
        <f t="shared" si="11"/>
        <v>11.601999999999975</v>
      </c>
      <c r="O121" s="50">
        <f t="shared" si="11"/>
        <v>74.88</v>
      </c>
      <c r="P121" s="50">
        <f t="shared" si="11"/>
        <v>186.85385205486</v>
      </c>
      <c r="Q121" s="50">
        <f t="shared" si="11"/>
        <v>56.66943132235002</v>
      </c>
      <c r="R121" s="50">
        <f t="shared" si="11"/>
        <v>54.52982823073998</v>
      </c>
      <c r="S121" s="50">
        <f t="shared" si="11"/>
        <v>168.01894390153</v>
      </c>
      <c r="T121" s="45"/>
    </row>
    <row r="122" spans="1:20" ht="12.75">
      <c r="A122" s="47" t="s">
        <v>552</v>
      </c>
      <c r="B122" s="50">
        <f>B107-C107</f>
        <v>-2904.683</v>
      </c>
      <c r="C122" s="50">
        <f t="shared" si="11"/>
        <v>1841.4630000000006</v>
      </c>
      <c r="D122" s="50">
        <f t="shared" si="11"/>
        <v>618.3609999999999</v>
      </c>
      <c r="E122" s="50">
        <f t="shared" si="11"/>
        <v>2098.9719999999998</v>
      </c>
      <c r="F122" s="50">
        <f t="shared" si="11"/>
        <v>1275.5840000000003</v>
      </c>
      <c r="G122" s="50">
        <f t="shared" si="11"/>
        <v>658.2129999999997</v>
      </c>
      <c r="H122" s="50">
        <f t="shared" si="11"/>
        <v>886.6410000000001</v>
      </c>
      <c r="I122" s="50">
        <f t="shared" si="11"/>
        <v>685.3900000000001</v>
      </c>
      <c r="J122" s="50">
        <f t="shared" si="11"/>
        <v>646.694</v>
      </c>
      <c r="K122" s="50">
        <f t="shared" si="11"/>
        <v>244.793</v>
      </c>
      <c r="L122" s="50">
        <f t="shared" si="11"/>
        <v>83.70999999999998</v>
      </c>
      <c r="M122" s="50">
        <f t="shared" si="11"/>
        <v>-8.291999999999973</v>
      </c>
      <c r="N122" s="50">
        <f t="shared" si="11"/>
        <v>65.779</v>
      </c>
      <c r="O122" s="50">
        <f t="shared" si="11"/>
        <v>77.142</v>
      </c>
      <c r="P122" s="50">
        <f t="shared" si="11"/>
        <v>246.76201735722998</v>
      </c>
      <c r="Q122" s="50">
        <f t="shared" si="11"/>
        <v>10.469630858369996</v>
      </c>
      <c r="R122" s="50">
        <f t="shared" si="11"/>
        <v>12.14044450855</v>
      </c>
      <c r="S122" s="50">
        <f t="shared" si="11"/>
        <v>8.125683651270004</v>
      </c>
      <c r="T122" s="45"/>
    </row>
    <row r="123" spans="1:20" ht="12.75">
      <c r="A123" s="47" t="s">
        <v>553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ht="12.75">
      <c r="A124" s="47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:20" ht="12.75">
      <c r="A125" s="47" t="s">
        <v>554</v>
      </c>
      <c r="B125" s="50">
        <f>B110-C110</f>
        <v>-1691.8950000000004</v>
      </c>
      <c r="C125" s="50">
        <f aca="true" t="shared" si="12" ref="C125:S126">C110-D110</f>
        <v>1771.759</v>
      </c>
      <c r="D125" s="50">
        <f t="shared" si="12"/>
        <v>-243.53900000000067</v>
      </c>
      <c r="E125" s="50">
        <f t="shared" si="12"/>
        <v>1250.8450000000012</v>
      </c>
      <c r="F125" s="50">
        <f t="shared" si="12"/>
        <v>2965.187</v>
      </c>
      <c r="G125" s="50">
        <f t="shared" si="12"/>
        <v>1424.3189999999995</v>
      </c>
      <c r="H125" s="50">
        <f t="shared" si="12"/>
        <v>287.2970000000005</v>
      </c>
      <c r="I125" s="50">
        <f t="shared" si="12"/>
        <v>1757.987</v>
      </c>
      <c r="J125" s="50">
        <f t="shared" si="12"/>
        <v>1232.5819999999999</v>
      </c>
      <c r="K125" s="50">
        <f t="shared" si="12"/>
        <v>420.769</v>
      </c>
      <c r="L125" s="50">
        <f t="shared" si="12"/>
        <v>230.38599999999997</v>
      </c>
      <c r="M125" s="50">
        <f t="shared" si="12"/>
        <v>-3.200999999999908</v>
      </c>
      <c r="N125" s="50">
        <f t="shared" si="12"/>
        <v>184.332</v>
      </c>
      <c r="O125" s="50">
        <f t="shared" si="12"/>
        <v>-11.644000000000005</v>
      </c>
      <c r="P125" s="50">
        <f t="shared" si="12"/>
        <v>312.8260555575599</v>
      </c>
      <c r="Q125" s="50">
        <f t="shared" si="12"/>
        <v>39.93725433630004</v>
      </c>
      <c r="R125" s="50">
        <f t="shared" si="12"/>
        <v>165.53676391043</v>
      </c>
      <c r="S125" s="50">
        <f t="shared" si="12"/>
        <v>133.10014063683</v>
      </c>
      <c r="T125" s="45"/>
    </row>
    <row r="126" spans="1:20" ht="12.75">
      <c r="A126" s="47" t="s">
        <v>555</v>
      </c>
      <c r="B126" s="50">
        <f>B111-C111</f>
        <v>124.41599999999994</v>
      </c>
      <c r="C126" s="50">
        <f t="shared" si="12"/>
        <v>202.69900000000007</v>
      </c>
      <c r="D126" s="50">
        <f t="shared" si="12"/>
        <v>-199.50900000000001</v>
      </c>
      <c r="E126" s="50">
        <f t="shared" si="12"/>
        <v>127.98900000000003</v>
      </c>
      <c r="F126" s="50">
        <f t="shared" si="12"/>
        <v>386.97299999999996</v>
      </c>
      <c r="G126" s="50">
        <f t="shared" si="12"/>
        <v>395.913</v>
      </c>
      <c r="H126" s="50">
        <f t="shared" si="12"/>
        <v>-210.19900000000007</v>
      </c>
      <c r="I126" s="50">
        <f t="shared" si="12"/>
        <v>226.88300000000004</v>
      </c>
      <c r="J126" s="50">
        <f t="shared" si="12"/>
        <v>-4.9909999999999854</v>
      </c>
      <c r="K126" s="50">
        <f t="shared" si="12"/>
        <v>91.019</v>
      </c>
      <c r="L126" s="50">
        <f t="shared" si="12"/>
        <v>-26.704999999999984</v>
      </c>
      <c r="M126" s="50">
        <f t="shared" si="12"/>
        <v>20.027999999999963</v>
      </c>
      <c r="N126" s="50">
        <f t="shared" si="12"/>
        <v>-6.135999999999967</v>
      </c>
      <c r="O126" s="50">
        <f t="shared" si="12"/>
        <v>14.971000000000004</v>
      </c>
      <c r="P126" s="50">
        <f t="shared" si="12"/>
        <v>101.30716967773998</v>
      </c>
      <c r="Q126" s="50">
        <f t="shared" si="12"/>
        <v>16.095104155390004</v>
      </c>
      <c r="R126" s="50">
        <f t="shared" si="12"/>
        <v>3.8945584364100228</v>
      </c>
      <c r="S126" s="50">
        <f t="shared" si="12"/>
        <v>20.254107917739987</v>
      </c>
      <c r="T126" s="45"/>
    </row>
    <row r="127" spans="1:20" ht="12.75">
      <c r="A127" s="47" t="s">
        <v>553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ht="12.75">
      <c r="A128" s="47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:20" s="30" customFormat="1" ht="12.75">
      <c r="A129" s="51" t="s">
        <v>573</v>
      </c>
      <c r="B129" s="52">
        <f>B115-B126</f>
        <v>0.8760000000000616</v>
      </c>
      <c r="C129" s="52">
        <f aca="true" t="shared" si="13" ref="C129:S129">C115-C126</f>
        <v>-101.25400000000008</v>
      </c>
      <c r="D129" s="52">
        <f t="shared" si="13"/>
        <v>254.87900000000002</v>
      </c>
      <c r="E129" s="52">
        <f t="shared" si="13"/>
        <v>129.421</v>
      </c>
      <c r="F129" s="52">
        <f t="shared" si="13"/>
        <v>-179.81099999999995</v>
      </c>
      <c r="G129" s="52">
        <f t="shared" si="13"/>
        <v>-225.607</v>
      </c>
      <c r="H129" s="52">
        <f t="shared" si="13"/>
        <v>350.60100000000006</v>
      </c>
      <c r="I129" s="52">
        <f t="shared" si="13"/>
        <v>-106.48000000000003</v>
      </c>
      <c r="J129" s="52">
        <f t="shared" si="13"/>
        <v>105.32999999999998</v>
      </c>
      <c r="K129" s="52">
        <f t="shared" si="13"/>
        <v>-25.015</v>
      </c>
      <c r="L129" s="52">
        <f t="shared" si="13"/>
        <v>79.09199999999998</v>
      </c>
      <c r="M129" s="52">
        <f t="shared" si="13"/>
        <v>27.021000000000036</v>
      </c>
      <c r="N129" s="52">
        <f t="shared" si="13"/>
        <v>49.63299999999997</v>
      </c>
      <c r="O129" s="52">
        <f t="shared" si="13"/>
        <v>26.534999999999997</v>
      </c>
      <c r="P129" s="52">
        <f t="shared" si="13"/>
        <v>-65.17316967773998</v>
      </c>
      <c r="Q129" s="52">
        <f t="shared" si="13"/>
        <v>5.811787049399996</v>
      </c>
      <c r="R129" s="52">
        <f t="shared" si="13"/>
        <v>16.01096246077998</v>
      </c>
      <c r="S129" s="52">
        <f t="shared" si="13"/>
        <v>-2.1335929705699854</v>
      </c>
      <c r="T129" s="53"/>
    </row>
    <row r="130" spans="1:20" ht="12.75">
      <c r="A130" s="47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t="12.75">
      <c r="A131" s="47" t="s">
        <v>560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</row>
    <row r="132" spans="1:20" ht="12.75">
      <c r="A132" s="47" t="s">
        <v>561</v>
      </c>
      <c r="B132" s="54">
        <f aca="true" t="shared" si="14" ref="B132:S132">B7*365/B73/1.07</f>
        <v>108.54073713093132</v>
      </c>
      <c r="C132" s="54">
        <f t="shared" si="14"/>
        <v>94.10776608127608</v>
      </c>
      <c r="D132" s="54">
        <f t="shared" si="14"/>
        <v>124.06567478842511</v>
      </c>
      <c r="E132" s="54">
        <f t="shared" si="14"/>
        <v>86.91659236195197</v>
      </c>
      <c r="F132" s="54">
        <f t="shared" si="14"/>
        <v>150.31446785803354</v>
      </c>
      <c r="G132" s="54">
        <f t="shared" si="14"/>
        <v>164.6807351690359</v>
      </c>
      <c r="H132" s="54">
        <f t="shared" si="14"/>
        <v>147.12617510340175</v>
      </c>
      <c r="I132" s="54">
        <f t="shared" si="14"/>
        <v>150.7827547820453</v>
      </c>
      <c r="J132" s="54">
        <f t="shared" si="14"/>
        <v>125.13115930326367</v>
      </c>
      <c r="K132" s="54">
        <f t="shared" si="14"/>
        <v>88.60411330602867</v>
      </c>
      <c r="L132" s="54">
        <f t="shared" si="14"/>
        <v>82.96546648758958</v>
      </c>
      <c r="M132" s="54">
        <f t="shared" si="14"/>
        <v>99.14362212457547</v>
      </c>
      <c r="N132" s="54">
        <f t="shared" si="14"/>
        <v>113.60615396843966</v>
      </c>
      <c r="O132" s="54">
        <f t="shared" si="14"/>
        <v>125.32255492775312</v>
      </c>
      <c r="P132" s="54">
        <f t="shared" si="14"/>
        <v>135.79720741931808</v>
      </c>
      <c r="Q132" s="54">
        <f t="shared" si="14"/>
        <v>113.31031588372758</v>
      </c>
      <c r="R132" s="54">
        <f t="shared" si="14"/>
        <v>112.46779304165096</v>
      </c>
      <c r="S132" s="54">
        <f t="shared" si="14"/>
        <v>123.07637980164327</v>
      </c>
      <c r="T132" s="45"/>
    </row>
    <row r="133" spans="1:20" ht="12.75">
      <c r="A133" s="47" t="s">
        <v>562</v>
      </c>
      <c r="B133" s="54">
        <f aca="true" t="shared" si="15" ref="B133:S133">-B8*365/B75</f>
        <v>-20.43197827789378</v>
      </c>
      <c r="C133" s="54">
        <f t="shared" si="15"/>
        <v>-22.015562396285013</v>
      </c>
      <c r="D133" s="54">
        <f t="shared" si="15"/>
        <v>-31.487824379698424</v>
      </c>
      <c r="E133" s="54">
        <f t="shared" si="15"/>
        <v>-25.2504323097554</v>
      </c>
      <c r="F133" s="54">
        <f t="shared" si="15"/>
        <v>-35.35763761166662</v>
      </c>
      <c r="G133" s="54">
        <f t="shared" si="15"/>
        <v>-36.03905869875955</v>
      </c>
      <c r="H133" s="54">
        <f t="shared" si="15"/>
        <v>-31.823722136576666</v>
      </c>
      <c r="I133" s="54">
        <f t="shared" si="15"/>
        <v>-28.97888407806502</v>
      </c>
      <c r="J133" s="54">
        <f t="shared" si="15"/>
        <v>-22.78057421997274</v>
      </c>
      <c r="K133" s="54">
        <f t="shared" si="15"/>
        <v>-28.320435972825457</v>
      </c>
      <c r="L133" s="54">
        <f t="shared" si="15"/>
        <v>-30.12519443428636</v>
      </c>
      <c r="M133" s="54">
        <f t="shared" si="15"/>
        <v>-50.152666073427916</v>
      </c>
      <c r="N133" s="54">
        <f t="shared" si="15"/>
        <v>-59.14153502416065</v>
      </c>
      <c r="O133" s="54">
        <f t="shared" si="15"/>
        <v>-91.538964461757</v>
      </c>
      <c r="P133" s="54">
        <f t="shared" si="15"/>
        <v>-85.61988641832708</v>
      </c>
      <c r="Q133" s="54">
        <f t="shared" si="15"/>
        <v>-87.79147048086041</v>
      </c>
      <c r="R133" s="54">
        <f t="shared" si="15"/>
        <v>-70.2675821155595</v>
      </c>
      <c r="S133" s="54">
        <f t="shared" si="15"/>
        <v>-75.67205806982551</v>
      </c>
      <c r="T133" s="45"/>
    </row>
    <row r="134" spans="1:20" ht="12.75">
      <c r="A134" s="47" t="s">
        <v>563</v>
      </c>
      <c r="B134" s="54">
        <f aca="true" t="shared" si="16" ref="B134:S134">B37*365/B75/1.07</f>
        <v>330.1148555232325</v>
      </c>
      <c r="C134" s="54">
        <f t="shared" si="16"/>
        <v>300.1887360664968</v>
      </c>
      <c r="D134" s="54">
        <f t="shared" si="16"/>
        <v>315.53804161025596</v>
      </c>
      <c r="E134" s="54">
        <f t="shared" si="16"/>
        <v>274.6460411095998</v>
      </c>
      <c r="F134" s="54">
        <f t="shared" si="16"/>
        <v>315.75251123574014</v>
      </c>
      <c r="G134" s="54">
        <f t="shared" si="16"/>
        <v>294.9593083610534</v>
      </c>
      <c r="H134" s="54">
        <f t="shared" si="16"/>
        <v>205.60372971492012</v>
      </c>
      <c r="I134" s="54">
        <f t="shared" si="16"/>
        <v>207.18948425966911</v>
      </c>
      <c r="J134" s="54">
        <f t="shared" si="16"/>
        <v>234.5846218324715</v>
      </c>
      <c r="K134" s="54">
        <f t="shared" si="16"/>
        <v>194.21200497466006</v>
      </c>
      <c r="L134" s="54">
        <f t="shared" si="16"/>
        <v>175.65574849414213</v>
      </c>
      <c r="M134" s="54">
        <f t="shared" si="16"/>
        <v>169.44150946287562</v>
      </c>
      <c r="N134" s="54">
        <f t="shared" si="16"/>
        <v>182.92112253483356</v>
      </c>
      <c r="O134" s="54">
        <f t="shared" si="16"/>
        <v>252.22238364147609</v>
      </c>
      <c r="P134" s="54">
        <f t="shared" si="16"/>
        <v>221.9998235823745</v>
      </c>
      <c r="Q134" s="54">
        <f t="shared" si="16"/>
        <v>240.2018493525748</v>
      </c>
      <c r="R134" s="54">
        <f t="shared" si="16"/>
        <v>217.70867086827622</v>
      </c>
      <c r="S134" s="54">
        <f t="shared" si="16"/>
        <v>201.41045201991005</v>
      </c>
      <c r="T134" s="45"/>
    </row>
    <row r="135" spans="1:20" ht="12.75">
      <c r="A135" s="47" t="s">
        <v>564</v>
      </c>
      <c r="B135" s="54">
        <f aca="true" t="shared" si="17" ref="B135:S135">B132+B133-B134</f>
        <v>-242.00609667019495</v>
      </c>
      <c r="C135" s="54">
        <f t="shared" si="17"/>
        <v>-228.09653238150574</v>
      </c>
      <c r="D135" s="54">
        <f t="shared" si="17"/>
        <v>-222.96019120152926</v>
      </c>
      <c r="E135" s="54">
        <f t="shared" si="17"/>
        <v>-212.97988105740325</v>
      </c>
      <c r="F135" s="54">
        <f t="shared" si="17"/>
        <v>-200.79568098937324</v>
      </c>
      <c r="G135" s="54">
        <f t="shared" si="17"/>
        <v>-166.31763189077702</v>
      </c>
      <c r="H135" s="54">
        <f t="shared" si="17"/>
        <v>-90.30127674809503</v>
      </c>
      <c r="I135" s="54">
        <f t="shared" si="17"/>
        <v>-85.38561355568885</v>
      </c>
      <c r="J135" s="54">
        <f t="shared" si="17"/>
        <v>-132.23403674918058</v>
      </c>
      <c r="K135" s="54">
        <f t="shared" si="17"/>
        <v>-133.92832764145686</v>
      </c>
      <c r="L135" s="54">
        <f t="shared" si="17"/>
        <v>-122.8154764408389</v>
      </c>
      <c r="M135" s="54">
        <f t="shared" si="17"/>
        <v>-120.45055341172807</v>
      </c>
      <c r="N135" s="54">
        <f t="shared" si="17"/>
        <v>-128.45650359055455</v>
      </c>
      <c r="O135" s="54">
        <f t="shared" si="17"/>
        <v>-218.43879317548</v>
      </c>
      <c r="P135" s="54">
        <f t="shared" si="17"/>
        <v>-171.8225025813835</v>
      </c>
      <c r="Q135" s="54">
        <f t="shared" si="17"/>
        <v>-214.68300394970765</v>
      </c>
      <c r="R135" s="54">
        <f t="shared" si="17"/>
        <v>-175.50845994218474</v>
      </c>
      <c r="S135" s="54">
        <f t="shared" si="17"/>
        <v>-154.0061302880923</v>
      </c>
      <c r="T135" s="45"/>
    </row>
    <row r="136" spans="1:20" ht="12.75">
      <c r="A136" s="47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</row>
    <row r="137" spans="1:20" ht="12.75">
      <c r="A137" s="48" t="s">
        <v>565</v>
      </c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</row>
    <row r="138" spans="2:20" ht="12.75">
      <c r="B138" s="49">
        <v>2014</v>
      </c>
      <c r="C138" s="49">
        <v>2013</v>
      </c>
      <c r="D138" s="49">
        <v>2012</v>
      </c>
      <c r="E138" s="49">
        <v>2011</v>
      </c>
      <c r="F138" s="49">
        <v>2010</v>
      </c>
      <c r="G138" s="49">
        <v>2009</v>
      </c>
      <c r="H138" s="49">
        <v>2008</v>
      </c>
      <c r="I138" s="49">
        <v>2007</v>
      </c>
      <c r="J138" s="49">
        <v>2006</v>
      </c>
      <c r="K138" s="49">
        <v>2005</v>
      </c>
      <c r="L138" s="49">
        <v>2004</v>
      </c>
      <c r="M138" s="49">
        <v>2003</v>
      </c>
      <c r="N138" s="49">
        <v>2002</v>
      </c>
      <c r="O138" s="49">
        <v>2001</v>
      </c>
      <c r="P138" s="49">
        <v>2000</v>
      </c>
      <c r="Q138" s="49">
        <v>1999</v>
      </c>
      <c r="R138" s="49">
        <v>1998</v>
      </c>
      <c r="S138" s="49">
        <v>1997</v>
      </c>
      <c r="T138" s="49">
        <v>1996</v>
      </c>
    </row>
    <row r="139" spans="1:20" ht="12.75">
      <c r="A139" s="47" t="s">
        <v>556</v>
      </c>
      <c r="B139" s="57">
        <f aca="true" t="shared" si="18" ref="B139:T139">B73/B$73</f>
        <v>1</v>
      </c>
      <c r="C139" s="57">
        <f t="shared" si="18"/>
        <v>1</v>
      </c>
      <c r="D139" s="57">
        <f t="shared" si="18"/>
        <v>1</v>
      </c>
      <c r="E139" s="57">
        <f t="shared" si="18"/>
        <v>1</v>
      </c>
      <c r="F139" s="57">
        <f t="shared" si="18"/>
        <v>1</v>
      </c>
      <c r="G139" s="57">
        <f t="shared" si="18"/>
        <v>1</v>
      </c>
      <c r="H139" s="57">
        <f t="shared" si="18"/>
        <v>1</v>
      </c>
      <c r="I139" s="57">
        <f t="shared" si="18"/>
        <v>1</v>
      </c>
      <c r="J139" s="57">
        <f t="shared" si="18"/>
        <v>1</v>
      </c>
      <c r="K139" s="57">
        <f t="shared" si="18"/>
        <v>1</v>
      </c>
      <c r="L139" s="57">
        <f t="shared" si="18"/>
        <v>1</v>
      </c>
      <c r="M139" s="57">
        <f t="shared" si="18"/>
        <v>1</v>
      </c>
      <c r="N139" s="57">
        <f t="shared" si="18"/>
        <v>1</v>
      </c>
      <c r="O139" s="57">
        <f t="shared" si="18"/>
        <v>1</v>
      </c>
      <c r="P139" s="57">
        <f t="shared" si="18"/>
        <v>1</v>
      </c>
      <c r="Q139" s="57">
        <f t="shared" si="18"/>
        <v>1</v>
      </c>
      <c r="R139" s="57">
        <f t="shared" si="18"/>
        <v>1</v>
      </c>
      <c r="S139" s="57">
        <f t="shared" si="18"/>
        <v>1</v>
      </c>
      <c r="T139" s="57">
        <f t="shared" si="18"/>
        <v>1</v>
      </c>
    </row>
    <row r="140" spans="1:20" ht="12.75">
      <c r="A140" s="47" t="s">
        <v>566</v>
      </c>
      <c r="B140" s="55">
        <f aca="true" t="shared" si="19" ref="B140:T140">B75/B$73</f>
        <v>0.736466912344154</v>
      </c>
      <c r="C140" s="55">
        <f t="shared" si="19"/>
        <v>0.745927598426963</v>
      </c>
      <c r="D140" s="55">
        <f t="shared" si="19"/>
        <v>0.7838579887806497</v>
      </c>
      <c r="E140" s="55">
        <f t="shared" si="19"/>
        <v>0.7848209596712274</v>
      </c>
      <c r="F140" s="55">
        <f t="shared" si="19"/>
        <v>0.8178498526676214</v>
      </c>
      <c r="G140" s="55">
        <f t="shared" si="19"/>
        <v>0.8439414416315134</v>
      </c>
      <c r="H140" s="57">
        <f t="shared" si="19"/>
        <v>1.164026843137941</v>
      </c>
      <c r="I140" s="55">
        <f t="shared" si="19"/>
        <v>0.9500062996486196</v>
      </c>
      <c r="J140" s="55">
        <f t="shared" si="19"/>
        <v>0.9021308194499746</v>
      </c>
      <c r="K140" s="55">
        <f t="shared" si="19"/>
        <v>0.8777172395559213</v>
      </c>
      <c r="L140" s="55">
        <f t="shared" si="19"/>
        <v>0.8895634265187978</v>
      </c>
      <c r="M140" s="55">
        <f t="shared" si="19"/>
        <v>0.8995342790436576</v>
      </c>
      <c r="N140" s="55">
        <f t="shared" si="19"/>
        <v>0.9163504019890508</v>
      </c>
      <c r="O140" s="55">
        <f t="shared" si="19"/>
        <v>0.712176003965568</v>
      </c>
      <c r="P140" s="55">
        <f t="shared" si="19"/>
        <v>0.7848415994713479</v>
      </c>
      <c r="Q140" s="55">
        <f t="shared" si="19"/>
        <v>0.741240060504298</v>
      </c>
      <c r="R140" s="55">
        <f t="shared" si="19"/>
        <v>0.7380172374202018</v>
      </c>
      <c r="S140" s="55">
        <f t="shared" si="19"/>
        <v>0.7279234413229455</v>
      </c>
      <c r="T140" s="55">
        <f t="shared" si="19"/>
        <v>0.7734007538079859</v>
      </c>
    </row>
    <row r="141" spans="1:20" ht="12.75">
      <c r="A141" s="47" t="s">
        <v>567</v>
      </c>
      <c r="B141" s="55">
        <f aca="true" t="shared" si="20" ref="B141:T141">B81/B$73</f>
        <v>0.08231948599320865</v>
      </c>
      <c r="C141" s="55">
        <f t="shared" si="20"/>
        <v>0.08545797101055261</v>
      </c>
      <c r="D141" s="55">
        <f t="shared" si="20"/>
        <v>0.0844586587477218</v>
      </c>
      <c r="E141" s="55">
        <f t="shared" si="20"/>
        <v>0.08929848781738083</v>
      </c>
      <c r="F141" s="55">
        <f t="shared" si="20"/>
        <v>0.06152917016478179</v>
      </c>
      <c r="G141" s="55">
        <f t="shared" si="20"/>
        <v>0.04828256353809634</v>
      </c>
      <c r="H141" s="55">
        <f t="shared" si="20"/>
        <v>0.019685738403018873</v>
      </c>
      <c r="I141" s="55">
        <f t="shared" si="20"/>
        <v>0.038905696593367796</v>
      </c>
      <c r="J141" s="55">
        <f t="shared" si="20"/>
        <v>0.04065948350245369</v>
      </c>
      <c r="K141" s="55">
        <f t="shared" si="20"/>
        <v>0.033005932745741935</v>
      </c>
      <c r="L141" s="55">
        <f t="shared" si="20"/>
        <v>0.018455349554308807</v>
      </c>
      <c r="M141" s="55">
        <f t="shared" si="20"/>
        <v>0.012614702742103351</v>
      </c>
      <c r="N141" s="55">
        <f t="shared" si="20"/>
        <v>0.013940833098982083</v>
      </c>
      <c r="O141" s="55">
        <f t="shared" si="20"/>
        <v>0.1779237005010588</v>
      </c>
      <c r="P141" s="55">
        <f t="shared" si="20"/>
        <v>0.15783020207160545</v>
      </c>
      <c r="Q141" s="55">
        <f t="shared" si="20"/>
        <v>0.17528205270534658</v>
      </c>
      <c r="R141" s="55">
        <f t="shared" si="20"/>
        <v>0.17748725563736856</v>
      </c>
      <c r="S141" s="55">
        <f t="shared" si="20"/>
        <v>0.19265473980114337</v>
      </c>
      <c r="T141" s="55">
        <f t="shared" si="20"/>
        <v>0.14967137710126302</v>
      </c>
    </row>
    <row r="142" spans="1:20" ht="12.75">
      <c r="A142" s="47" t="s">
        <v>568</v>
      </c>
      <c r="B142" s="55">
        <f aca="true" t="shared" si="21" ref="B142:T142">B77/B$73</f>
        <v>0.06640927915226862</v>
      </c>
      <c r="C142" s="55">
        <f t="shared" si="21"/>
        <v>0.0776406347065916</v>
      </c>
      <c r="D142" s="55">
        <f t="shared" si="21"/>
        <v>0.0668593487402946</v>
      </c>
      <c r="E142" s="55">
        <f t="shared" si="21"/>
        <v>0.03643917041194037</v>
      </c>
      <c r="F142" s="55">
        <f t="shared" si="21"/>
        <v>0.05431461635965562</v>
      </c>
      <c r="G142" s="55">
        <f t="shared" si="21"/>
        <v>0.07702236266114341</v>
      </c>
      <c r="H142" s="55">
        <f t="shared" si="21"/>
        <v>0.052385601849904595</v>
      </c>
      <c r="I142" s="55">
        <f t="shared" si="21"/>
        <v>0.030302087594669718</v>
      </c>
      <c r="J142" s="55">
        <f t="shared" si="21"/>
        <v>0.025653428637382684</v>
      </c>
      <c r="K142" s="55">
        <f t="shared" si="21"/>
        <v>0.026145593188091017</v>
      </c>
      <c r="L142" s="55">
        <f t="shared" si="21"/>
        <v>0.030232203851889863</v>
      </c>
      <c r="M142" s="55">
        <f t="shared" si="21"/>
        <v>0.05273788397824515</v>
      </c>
      <c r="N142" s="55">
        <f t="shared" si="21"/>
        <v>0.04731617444143365</v>
      </c>
      <c r="O142" s="55">
        <f t="shared" si="21"/>
        <v>0.04634395214649411</v>
      </c>
      <c r="P142" s="55">
        <f t="shared" si="21"/>
        <v>0.038941600052466725</v>
      </c>
      <c r="Q142" s="55">
        <f t="shared" si="21"/>
        <v>0.04062530356225944</v>
      </c>
      <c r="R142" s="55">
        <f t="shared" si="21"/>
        <v>0.03465854293281362</v>
      </c>
      <c r="S142" s="55">
        <f t="shared" si="21"/>
        <v>0.025334467021817065</v>
      </c>
      <c r="T142" s="55">
        <f t="shared" si="21"/>
        <v>0.016986637040423556</v>
      </c>
    </row>
    <row r="143" spans="1:20" ht="12.75">
      <c r="A143" s="56" t="s">
        <v>614</v>
      </c>
      <c r="B143" s="55">
        <f aca="true" t="shared" si="22" ref="B143:T143">B99/B$73</f>
        <v>0.017521967139109387</v>
      </c>
      <c r="C143" s="55">
        <f t="shared" si="22"/>
        <v>0.013789901950256032</v>
      </c>
      <c r="D143" s="55">
        <f t="shared" si="22"/>
        <v>0.008772246683751714</v>
      </c>
      <c r="E143" s="55">
        <f t="shared" si="22"/>
        <v>0.036310382179432624</v>
      </c>
      <c r="F143" s="55">
        <f t="shared" si="22"/>
        <v>0.04262803101387723</v>
      </c>
      <c r="G143" s="55">
        <f t="shared" si="22"/>
        <v>0.04106415837716692</v>
      </c>
      <c r="H143" s="55">
        <f t="shared" si="22"/>
        <v>0.04507954467739848</v>
      </c>
      <c r="I143" s="55">
        <f t="shared" si="22"/>
        <v>0.03745662186398047</v>
      </c>
      <c r="J143" s="55">
        <f t="shared" si="22"/>
        <v>0.03747927861568079</v>
      </c>
      <c r="K143" s="55">
        <f t="shared" si="22"/>
        <v>0.0326184881258602</v>
      </c>
      <c r="L143" s="55">
        <f t="shared" si="22"/>
        <v>0.030003115600222674</v>
      </c>
      <c r="M143" s="55">
        <f t="shared" si="22"/>
        <v>0.028770621421940982</v>
      </c>
      <c r="N143" s="55">
        <f t="shared" si="22"/>
        <v>0.02858012053100927</v>
      </c>
      <c r="O143" s="55">
        <f t="shared" si="22"/>
        <v>0.030079470793794815</v>
      </c>
      <c r="P143" s="55">
        <f t="shared" si="22"/>
        <v>0.029997351758672988</v>
      </c>
      <c r="Q143" s="55">
        <f t="shared" si="22"/>
        <v>0.025291072841066655</v>
      </c>
      <c r="R143" s="55">
        <f t="shared" si="22"/>
        <v>0.025350948364280878</v>
      </c>
      <c r="S143" s="55">
        <f t="shared" si="22"/>
        <v>0.026158704818752945</v>
      </c>
      <c r="T143" s="55">
        <f t="shared" si="22"/>
        <v>0.027805754275216806</v>
      </c>
    </row>
    <row r="144" spans="1:20" ht="12.75">
      <c r="A144" s="47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</row>
    <row r="145" spans="1:20" ht="12.75">
      <c r="A145" s="47" t="s">
        <v>549</v>
      </c>
      <c r="B145" s="55">
        <f>B104/B$73</f>
        <v>-0.3532901656609889</v>
      </c>
      <c r="C145" s="55">
        <f aca="true" t="shared" si="23" ref="C145:T148">C104/C$73</f>
        <v>-0.33555088242050873</v>
      </c>
      <c r="D145" s="55">
        <f t="shared" si="23"/>
        <v>-0.29374890683579347</v>
      </c>
      <c r="E145" s="55">
        <f t="shared" si="23"/>
        <v>-0.322790424869981</v>
      </c>
      <c r="F145" s="55">
        <f t="shared" si="23"/>
        <v>-0.23715368660180744</v>
      </c>
      <c r="G145" s="55">
        <f t="shared" si="23"/>
        <v>-0.16364418907172468</v>
      </c>
      <c r="H145" s="55">
        <f t="shared" si="23"/>
        <v>-0.1688015465531175</v>
      </c>
      <c r="I145" s="55">
        <f t="shared" si="23"/>
        <v>-0.05956667750309931</v>
      </c>
      <c r="J145" s="55">
        <f t="shared" si="23"/>
        <v>-0.19725599939638117</v>
      </c>
      <c r="K145" s="55">
        <f t="shared" si="23"/>
        <v>-0.17186825894544883</v>
      </c>
      <c r="L145" s="55">
        <f t="shared" si="23"/>
        <v>-0.14143450481428968</v>
      </c>
      <c r="M145" s="55">
        <f t="shared" si="23"/>
        <v>-0.03257539530634481</v>
      </c>
      <c r="N145" s="55">
        <f t="shared" si="23"/>
        <v>-0.009863778407970885</v>
      </c>
      <c r="O145" s="55">
        <f t="shared" si="23"/>
        <v>0.01941475985558149</v>
      </c>
      <c r="P145" s="55">
        <f t="shared" si="23"/>
        <v>0.07142447987793189</v>
      </c>
      <c r="Q145" s="55">
        <f t="shared" si="23"/>
        <v>-0.011490265191995488</v>
      </c>
      <c r="R145" s="55">
        <f t="shared" si="23"/>
        <v>0.0007654271849197527</v>
      </c>
      <c r="S145" s="55">
        <f t="shared" si="23"/>
        <v>0.08192056082876856</v>
      </c>
      <c r="T145" s="55">
        <f t="shared" si="23"/>
        <v>0.11208480858884454</v>
      </c>
    </row>
    <row r="146" spans="1:20" ht="12.75">
      <c r="A146" s="47" t="s">
        <v>550</v>
      </c>
      <c r="B146" s="55">
        <f>B105/B$73</f>
        <v>0.34540603563325806</v>
      </c>
      <c r="C146" s="55">
        <f t="shared" si="23"/>
        <v>0.002271605810939123</v>
      </c>
      <c r="D146" s="55">
        <f t="shared" si="23"/>
        <v>-0.14057790680283963</v>
      </c>
      <c r="E146" s="55">
        <f t="shared" si="23"/>
        <v>-0.15443204318933812</v>
      </c>
      <c r="F146" s="55">
        <f t="shared" si="23"/>
        <v>-0.3162433947355427</v>
      </c>
      <c r="G146" s="55">
        <f t="shared" si="23"/>
        <v>-0.3120715450839881</v>
      </c>
      <c r="H146" s="55">
        <f t="shared" si="23"/>
        <v>-0.5234142195682892</v>
      </c>
      <c r="I146" s="55">
        <f t="shared" si="23"/>
        <v>-0.2185135006914058</v>
      </c>
      <c r="J146" s="55">
        <f t="shared" si="23"/>
        <v>-0.08964599396530537</v>
      </c>
      <c r="K146" s="55">
        <f t="shared" si="23"/>
        <v>-0.05755381106638702</v>
      </c>
      <c r="L146" s="55">
        <f t="shared" si="23"/>
        <v>-0.03626295207702857</v>
      </c>
      <c r="M146" s="55">
        <f t="shared" si="23"/>
        <v>-0.17685777777234218</v>
      </c>
      <c r="N146" s="55">
        <f t="shared" si="23"/>
        <v>-0.15127088463873553</v>
      </c>
      <c r="O146" s="55">
        <f t="shared" si="23"/>
        <v>-0.22976886362417556</v>
      </c>
      <c r="P146" s="55">
        <f t="shared" si="23"/>
        <v>-0.16550844158054348</v>
      </c>
      <c r="Q146" s="55">
        <f t="shared" si="23"/>
        <v>-0.10752695632866088</v>
      </c>
      <c r="R146" s="55">
        <f t="shared" si="23"/>
        <v>-0.059381841005459804</v>
      </c>
      <c r="S146" s="55">
        <f t="shared" si="23"/>
        <v>-0.08664908292701544</v>
      </c>
      <c r="T146" s="55">
        <f t="shared" si="23"/>
        <v>-0.06523657733799411</v>
      </c>
    </row>
    <row r="147" spans="1:20" ht="12.75">
      <c r="A147" s="47" t="s">
        <v>551</v>
      </c>
      <c r="B147" s="55">
        <f>B106/B$73</f>
        <v>0.34699555993252007</v>
      </c>
      <c r="C147" s="55">
        <f t="shared" si="23"/>
        <v>0.348326439175311</v>
      </c>
      <c r="D147" s="55">
        <f t="shared" si="23"/>
        <v>0.49878262699082626</v>
      </c>
      <c r="E147" s="55">
        <f t="shared" si="23"/>
        <v>0.47793990174007994</v>
      </c>
      <c r="F147" s="55">
        <f t="shared" si="23"/>
        <v>0.8786176683622237</v>
      </c>
      <c r="G147" s="55">
        <f t="shared" si="23"/>
        <v>0.8065982448885606</v>
      </c>
      <c r="H147" s="55">
        <f t="shared" si="23"/>
        <v>0.7703008374594121</v>
      </c>
      <c r="I147" s="55">
        <f t="shared" si="23"/>
        <v>0.5126003860673549</v>
      </c>
      <c r="J147" s="55">
        <f t="shared" si="23"/>
        <v>0.3761755813753695</v>
      </c>
      <c r="K147" s="55">
        <f t="shared" si="23"/>
        <v>0.4037306370350603</v>
      </c>
      <c r="L147" s="55">
        <f t="shared" si="23"/>
        <v>0.37103362328269723</v>
      </c>
      <c r="M147" s="55">
        <f t="shared" si="23"/>
        <v>0.4262594217379659</v>
      </c>
      <c r="N147" s="55">
        <f t="shared" si="23"/>
        <v>0.4098606245219891</v>
      </c>
      <c r="O147" s="55">
        <f t="shared" si="23"/>
        <v>0.4436464672963842</v>
      </c>
      <c r="P147" s="55">
        <f t="shared" si="23"/>
        <v>0.44604851677731444</v>
      </c>
      <c r="Q147" s="55">
        <f t="shared" si="23"/>
        <v>0.4045808412317369</v>
      </c>
      <c r="R147" s="55">
        <f t="shared" si="23"/>
        <v>0.37414080798493105</v>
      </c>
      <c r="S147" s="55">
        <f t="shared" si="23"/>
        <v>0.3453729892935815</v>
      </c>
      <c r="T147" s="55">
        <f t="shared" si="23"/>
        <v>0.12304928824329261</v>
      </c>
    </row>
    <row r="148" spans="1:20" ht="12.75">
      <c r="A148" s="47" t="s">
        <v>552</v>
      </c>
      <c r="B148" s="55">
        <f>B107/B$73</f>
        <v>0.9178065180006005</v>
      </c>
      <c r="C148" s="57">
        <f t="shared" si="23"/>
        <v>1.2869650797189414</v>
      </c>
      <c r="D148" s="57">
        <f t="shared" si="23"/>
        <v>1.2081931231416208</v>
      </c>
      <c r="E148" s="55">
        <f t="shared" si="23"/>
        <v>0.9885090709657015</v>
      </c>
      <c r="F148" s="57">
        <f t="shared" si="23"/>
        <v>1.0100753946696956</v>
      </c>
      <c r="G148" s="55">
        <f t="shared" si="23"/>
        <v>0.8760221974940414</v>
      </c>
      <c r="H148" s="55">
        <f t="shared" si="23"/>
        <v>0.9551741044180214</v>
      </c>
      <c r="I148" s="55">
        <f t="shared" si="23"/>
        <v>0.6496527415915245</v>
      </c>
      <c r="J148" s="55">
        <f t="shared" si="23"/>
        <v>0.5240188765367815</v>
      </c>
      <c r="K148" s="55">
        <f t="shared" si="23"/>
        <v>0.3737071383211886</v>
      </c>
      <c r="L148" s="55">
        <f t="shared" si="23"/>
        <v>0.29289448424216463</v>
      </c>
      <c r="M148" s="55">
        <f t="shared" si="23"/>
        <v>0.26153937408962435</v>
      </c>
      <c r="N148" s="55">
        <f t="shared" si="23"/>
        <v>0.2864720631407973</v>
      </c>
      <c r="O148" s="55">
        <f t="shared" si="23"/>
        <v>0.26829328389901136</v>
      </c>
      <c r="P148" s="55">
        <f t="shared" si="23"/>
        <v>0.24329783250994333</v>
      </c>
      <c r="Q148" s="55">
        <f t="shared" si="23"/>
        <v>0.053461650546064936</v>
      </c>
      <c r="R148" s="55">
        <f t="shared" si="23"/>
        <v>0.045642423036290056</v>
      </c>
      <c r="S148" s="55">
        <f t="shared" si="23"/>
        <v>0.03421020666677868</v>
      </c>
      <c r="T148" s="55">
        <f t="shared" si="23"/>
        <v>0.026902430667310982</v>
      </c>
    </row>
    <row r="149" ht="12.75">
      <c r="A149" s="28"/>
    </row>
    <row r="150" spans="1:19" ht="12.75">
      <c r="A150" s="47" t="s">
        <v>574</v>
      </c>
      <c r="B150" s="58">
        <f>B86/C110</f>
        <v>0.053027387320914554</v>
      </c>
      <c r="C150" s="58">
        <f aca="true" t="shared" si="24" ref="C150:S150">C86/D110</f>
        <v>0.0547359755380454</v>
      </c>
      <c r="D150" s="58">
        <f t="shared" si="24"/>
        <v>0.04199388942752652</v>
      </c>
      <c r="E150" s="58">
        <f t="shared" si="24"/>
        <v>0.05068954950766037</v>
      </c>
      <c r="F150" s="58">
        <f t="shared" si="24"/>
        <v>0.051157041597905475</v>
      </c>
      <c r="G150" s="58">
        <f t="shared" si="24"/>
        <v>0.0389415967585839</v>
      </c>
      <c r="H150" s="58">
        <f t="shared" si="24"/>
        <v>0.05456433036375114</v>
      </c>
      <c r="I150" s="58">
        <f t="shared" si="24"/>
        <v>0.06218857550088648</v>
      </c>
      <c r="J150" s="58">
        <f t="shared" si="24"/>
        <v>0.07798893599542685</v>
      </c>
      <c r="K150" s="58">
        <f t="shared" si="24"/>
        <v>0.06248595636162154</v>
      </c>
      <c r="L150" s="58">
        <f t="shared" si="24"/>
        <v>0.05968782148337771</v>
      </c>
      <c r="M150" s="58">
        <f t="shared" si="24"/>
        <v>0.07033740158552865</v>
      </c>
      <c r="N150" s="58">
        <f t="shared" si="24"/>
        <v>0.09586067903467521</v>
      </c>
      <c r="O150" s="58">
        <f t="shared" si="24"/>
        <v>0.09591969277686792</v>
      </c>
      <c r="P150" s="58">
        <f t="shared" si="24"/>
        <v>0.12891008097510595</v>
      </c>
      <c r="Q150" s="58">
        <f t="shared" si="24"/>
        <v>0.09767890047840612</v>
      </c>
      <c r="R150" s="58">
        <f t="shared" si="24"/>
        <v>0.1666244859221596</v>
      </c>
      <c r="S150" s="58">
        <f t="shared" si="24"/>
        <v>0.3864116652577405</v>
      </c>
    </row>
  </sheetData>
  <sheetProtection/>
  <mergeCells count="3">
    <mergeCell ref="A54:T54"/>
    <mergeCell ref="A1:E1"/>
    <mergeCell ref="A36:T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3.8515625" style="0" customWidth="1"/>
  </cols>
  <sheetData>
    <row r="1" ht="12.75">
      <c r="B1" s="73">
        <v>42248</v>
      </c>
    </row>
    <row r="2" spans="1:2" ht="15">
      <c r="A2" s="72" t="s">
        <v>600</v>
      </c>
      <c r="B2" s="72">
        <v>4.873</v>
      </c>
    </row>
    <row r="3" spans="1:2" ht="15">
      <c r="A3" s="72" t="s">
        <v>601</v>
      </c>
      <c r="B3" s="72">
        <v>-3.976</v>
      </c>
    </row>
    <row r="4" spans="1:2" ht="15">
      <c r="A4" s="72" t="s">
        <v>602</v>
      </c>
      <c r="B4" s="72">
        <v>-6</v>
      </c>
    </row>
    <row r="5" spans="1:2" ht="15">
      <c r="A5" s="72" t="s">
        <v>603</v>
      </c>
      <c r="B5" s="72">
        <v>891</v>
      </c>
    </row>
    <row r="6" spans="1:2" ht="15">
      <c r="A6" s="72" t="s">
        <v>604</v>
      </c>
      <c r="B6" s="72">
        <v>-322</v>
      </c>
    </row>
    <row r="7" spans="1:2" ht="15">
      <c r="A7" s="72" t="s">
        <v>605</v>
      </c>
      <c r="B7" s="72">
        <v>-40</v>
      </c>
    </row>
    <row r="8" spans="1:2" ht="15">
      <c r="A8" s="72" t="s">
        <v>606</v>
      </c>
      <c r="B8" s="72">
        <v>529</v>
      </c>
    </row>
    <row r="9" spans="1:2" ht="15">
      <c r="A9" s="72" t="s">
        <v>607</v>
      </c>
      <c r="B9" s="72">
        <v>-658</v>
      </c>
    </row>
    <row r="10" spans="1:2" ht="15">
      <c r="A10" s="72" t="s">
        <v>608</v>
      </c>
      <c r="B10" s="72">
        <v>8</v>
      </c>
    </row>
    <row r="11" spans="1:2" ht="15">
      <c r="A11" s="72" t="s">
        <v>609</v>
      </c>
      <c r="B11" s="72">
        <v>-121</v>
      </c>
    </row>
    <row r="12" spans="1:2" ht="15">
      <c r="A12" s="72" t="s">
        <v>610</v>
      </c>
      <c r="B12" s="72">
        <v>118</v>
      </c>
    </row>
    <row r="13" spans="1:2" ht="15">
      <c r="A13" s="72" t="s">
        <v>611</v>
      </c>
      <c r="B13" s="72">
        <v>-385</v>
      </c>
    </row>
    <row r="14" spans="1:2" ht="15">
      <c r="A14" s="72" t="s">
        <v>612</v>
      </c>
      <c r="B14" s="72">
        <v>194</v>
      </c>
    </row>
    <row r="15" spans="1:2" ht="15">
      <c r="A15" s="72" t="s">
        <v>613</v>
      </c>
      <c r="B15" s="72">
        <v>-194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pane ySplit="2805" topLeftCell="A40" activePane="bottomLeft" state="split"/>
      <selection pane="topLeft" activeCell="E8" sqref="E8"/>
      <selection pane="bottomLeft" activeCell="A57" sqref="A57"/>
    </sheetView>
  </sheetViews>
  <sheetFormatPr defaultColWidth="9.140625" defaultRowHeight="12.75"/>
  <cols>
    <col min="1" max="1" width="69.28125" style="0" customWidth="1"/>
    <col min="2" max="2" width="13.28125" style="0" customWidth="1"/>
    <col min="3" max="3" width="15.57421875" style="0" customWidth="1"/>
  </cols>
  <sheetData>
    <row r="1" ht="12.75">
      <c r="A1" s="109" t="s">
        <v>656</v>
      </c>
    </row>
    <row r="2" ht="12.75">
      <c r="A2" s="109" t="s">
        <v>657</v>
      </c>
    </row>
    <row r="3" ht="12.75">
      <c r="A3" s="109" t="s">
        <v>658</v>
      </c>
    </row>
    <row r="5" spans="1:3" ht="12.75">
      <c r="A5" s="94" t="s">
        <v>615</v>
      </c>
      <c r="B5" s="21">
        <v>2014</v>
      </c>
      <c r="C5" s="21">
        <v>2013</v>
      </c>
    </row>
    <row r="6" spans="1:3" s="21" customFormat="1" ht="12.75">
      <c r="A6" s="99" t="s">
        <v>616</v>
      </c>
      <c r="B6" s="100">
        <v>144080</v>
      </c>
      <c r="C6" s="100">
        <v>133066</v>
      </c>
    </row>
    <row r="7" spans="1:2" ht="12.75">
      <c r="A7" s="101" t="s">
        <v>617</v>
      </c>
      <c r="B7" s="97"/>
    </row>
    <row r="8" spans="1:3" ht="12.75">
      <c r="A8" s="95" t="s">
        <v>618</v>
      </c>
      <c r="B8" s="96">
        <v>474864</v>
      </c>
      <c r="C8" s="96">
        <v>516368</v>
      </c>
    </row>
    <row r="9" spans="1:3" ht="12.75">
      <c r="A9" s="95" t="s">
        <v>619</v>
      </c>
      <c r="B9" s="104">
        <v>648346</v>
      </c>
      <c r="C9" s="104">
        <v>461159</v>
      </c>
    </row>
    <row r="10" spans="1:3" ht="12.75">
      <c r="A10" s="95" t="s">
        <v>620</v>
      </c>
      <c r="B10" s="104">
        <v>35145</v>
      </c>
      <c r="C10" s="104">
        <v>-87742</v>
      </c>
    </row>
    <row r="11" spans="1:3" ht="12.75">
      <c r="A11" s="95" t="s">
        <v>621</v>
      </c>
      <c r="B11" s="104">
        <v>-7018</v>
      </c>
      <c r="C11" s="104">
        <v>5175</v>
      </c>
    </row>
    <row r="12" spans="1:3" ht="12.75">
      <c r="A12" s="95" t="s">
        <v>622</v>
      </c>
      <c r="B12" s="104">
        <v>-58646</v>
      </c>
      <c r="C12" s="104">
        <v>-26183</v>
      </c>
    </row>
    <row r="13" spans="1:3" ht="12.75">
      <c r="A13" s="95" t="s">
        <v>623</v>
      </c>
      <c r="B13" s="104">
        <v>-54078</v>
      </c>
      <c r="C13" s="104">
        <v>-71074</v>
      </c>
    </row>
    <row r="14" spans="1:3" s="21" customFormat="1" ht="12.75">
      <c r="A14" s="99" t="s">
        <v>624</v>
      </c>
      <c r="B14" s="105">
        <v>1182693</v>
      </c>
      <c r="C14" s="105">
        <v>930769</v>
      </c>
    </row>
    <row r="15" spans="1:3" ht="12.75">
      <c r="A15" s="101" t="s">
        <v>625</v>
      </c>
      <c r="B15" s="106"/>
      <c r="C15" s="107"/>
    </row>
    <row r="16" spans="1:3" ht="12.75">
      <c r="A16" s="95" t="s">
        <v>659</v>
      </c>
      <c r="B16" s="104">
        <v>67116</v>
      </c>
      <c r="C16" s="104">
        <v>7900</v>
      </c>
    </row>
    <row r="17" spans="1:3" ht="12.75">
      <c r="A17" s="95" t="s">
        <v>626</v>
      </c>
      <c r="B17" s="104">
        <v>-654732</v>
      </c>
      <c r="C17" s="104">
        <v>-8442</v>
      </c>
    </row>
    <row r="18" spans="1:3" ht="12.75">
      <c r="A18" s="95" t="s">
        <v>627</v>
      </c>
      <c r="B18" s="104">
        <v>246317</v>
      </c>
      <c r="C18" s="104">
        <v>-47014</v>
      </c>
    </row>
    <row r="19" spans="1:3" ht="12.75">
      <c r="A19" s="98" t="s">
        <v>628</v>
      </c>
      <c r="B19" s="104">
        <v>-158075</v>
      </c>
      <c r="C19" s="104">
        <v>196646</v>
      </c>
    </row>
    <row r="20" spans="1:3" ht="12.75">
      <c r="A20" s="95" t="s">
        <v>629</v>
      </c>
      <c r="B20" s="104">
        <v>-24245</v>
      </c>
      <c r="C20" s="104">
        <v>72148</v>
      </c>
    </row>
    <row r="21" spans="1:3" s="21" customFormat="1" ht="12.75">
      <c r="A21" s="99" t="s">
        <v>630</v>
      </c>
      <c r="B21" s="105">
        <v>-523619</v>
      </c>
      <c r="C21" s="105">
        <v>221238</v>
      </c>
    </row>
    <row r="22" spans="1:3" ht="12.75">
      <c r="A22" s="95" t="s">
        <v>631</v>
      </c>
      <c r="B22" s="104">
        <v>8642</v>
      </c>
      <c r="C22" s="104">
        <v>-12105</v>
      </c>
    </row>
    <row r="23" spans="1:3" ht="12.75">
      <c r="A23" s="95" t="s">
        <v>632</v>
      </c>
      <c r="B23" s="104">
        <v>-806196</v>
      </c>
      <c r="C23" s="104">
        <v>-545801</v>
      </c>
    </row>
    <row r="24" spans="1:3" ht="12.75">
      <c r="A24" s="95" t="s">
        <v>633</v>
      </c>
      <c r="B24" s="104">
        <v>33899</v>
      </c>
      <c r="C24" s="104">
        <v>36869</v>
      </c>
    </row>
    <row r="25" spans="1:3" ht="12.75">
      <c r="A25" s="95" t="s">
        <v>629</v>
      </c>
      <c r="B25" s="104">
        <v>123167</v>
      </c>
      <c r="C25" s="104">
        <v>81503</v>
      </c>
    </row>
    <row r="26" spans="1:3" s="21" customFormat="1" ht="12.75">
      <c r="A26" s="102" t="s">
        <v>634</v>
      </c>
      <c r="B26" s="108">
        <v>18586</v>
      </c>
      <c r="C26" s="108">
        <v>712473</v>
      </c>
    </row>
    <row r="27" spans="1:3" ht="12.75">
      <c r="A27" s="95" t="s">
        <v>584</v>
      </c>
      <c r="B27" s="104">
        <v>-303744</v>
      </c>
      <c r="C27" s="104">
        <v>-372736</v>
      </c>
    </row>
    <row r="28" spans="1:3" ht="12.75">
      <c r="A28" s="95" t="s">
        <v>635</v>
      </c>
      <c r="B28" s="104">
        <v>-142265</v>
      </c>
      <c r="C28" s="104">
        <v>-101429</v>
      </c>
    </row>
    <row r="29" spans="1:3" ht="12.75">
      <c r="A29" s="95" t="s">
        <v>636</v>
      </c>
      <c r="B29" s="104">
        <v>-2437292</v>
      </c>
      <c r="C29" s="104">
        <v>-1782953</v>
      </c>
    </row>
    <row r="30" spans="1:3" ht="12.75">
      <c r="A30" s="95" t="s">
        <v>637</v>
      </c>
      <c r="B30" s="104">
        <v>-34816</v>
      </c>
      <c r="C30" s="104">
        <v>-116895</v>
      </c>
    </row>
    <row r="31" spans="1:3" ht="12.75">
      <c r="A31" s="95" t="s">
        <v>638</v>
      </c>
      <c r="B31" s="106" t="s">
        <v>43</v>
      </c>
      <c r="C31" s="104">
        <v>-35939</v>
      </c>
    </row>
    <row r="32" spans="1:3" ht="12.75">
      <c r="A32" s="95" t="s">
        <v>629</v>
      </c>
      <c r="B32" s="104">
        <v>284019</v>
      </c>
      <c r="C32" s="104">
        <v>532883</v>
      </c>
    </row>
    <row r="33" spans="1:3" s="21" customFormat="1" ht="12.75">
      <c r="A33" s="99" t="s">
        <v>639</v>
      </c>
      <c r="B33" s="105">
        <v>-2634098</v>
      </c>
      <c r="C33" s="105">
        <v>-1877069</v>
      </c>
    </row>
    <row r="34" spans="1:3" ht="12.75">
      <c r="A34" s="95" t="s">
        <v>640</v>
      </c>
      <c r="B34" s="104">
        <v>11707</v>
      </c>
      <c r="C34" s="104">
        <v>43496</v>
      </c>
    </row>
    <row r="35" spans="1:3" ht="12.75">
      <c r="A35" s="95" t="s">
        <v>635</v>
      </c>
      <c r="B35" s="104">
        <v>14142</v>
      </c>
      <c r="C35" s="104">
        <v>3313</v>
      </c>
    </row>
    <row r="36" spans="1:3" ht="12.75">
      <c r="A36" s="95" t="s">
        <v>636</v>
      </c>
      <c r="B36" s="104">
        <v>10552</v>
      </c>
      <c r="C36" s="106">
        <v>665</v>
      </c>
    </row>
    <row r="37" spans="1:3" ht="12.75">
      <c r="A37" s="95" t="s">
        <v>637</v>
      </c>
      <c r="B37" s="104">
        <v>97993</v>
      </c>
      <c r="C37" s="104">
        <v>361208</v>
      </c>
    </row>
    <row r="38" spans="1:3" ht="12.75">
      <c r="A38" s="95" t="s">
        <v>638</v>
      </c>
      <c r="B38" s="104" t="s">
        <v>43</v>
      </c>
      <c r="C38" s="104">
        <v>139262</v>
      </c>
    </row>
    <row r="39" spans="1:3" ht="12.75">
      <c r="A39" s="98" t="s">
        <v>641</v>
      </c>
      <c r="B39" s="106" t="s">
        <v>43</v>
      </c>
      <c r="C39" s="104">
        <v>-35240</v>
      </c>
    </row>
    <row r="40" spans="1:3" ht="12.75">
      <c r="A40" s="99" t="s">
        <v>642</v>
      </c>
      <c r="B40" s="105">
        <v>134394</v>
      </c>
      <c r="C40" s="105">
        <v>512704</v>
      </c>
    </row>
    <row r="41" spans="1:3" ht="12.75">
      <c r="A41" s="102" t="s">
        <v>643</v>
      </c>
      <c r="B41" s="108">
        <v>-2499704</v>
      </c>
      <c r="C41" s="108">
        <v>-1364365</v>
      </c>
    </row>
    <row r="42" spans="1:3" ht="12.75">
      <c r="A42" s="95" t="s">
        <v>644</v>
      </c>
      <c r="B42" s="104">
        <v>5038869</v>
      </c>
      <c r="C42" s="104">
        <v>3281532</v>
      </c>
    </row>
    <row r="43" spans="1:3" ht="12.75">
      <c r="A43" s="95" t="s">
        <v>645</v>
      </c>
      <c r="B43" s="104">
        <v>-4108544</v>
      </c>
      <c r="C43" s="104">
        <v>-1801968</v>
      </c>
    </row>
    <row r="44" spans="1:3" ht="12.75">
      <c r="A44" s="95" t="s">
        <v>646</v>
      </c>
      <c r="B44" s="104">
        <v>-39057</v>
      </c>
      <c r="C44" s="104">
        <v>-38741</v>
      </c>
    </row>
    <row r="45" spans="1:3" ht="12.75">
      <c r="A45" s="95" t="s">
        <v>647</v>
      </c>
      <c r="B45" s="104">
        <v>611039</v>
      </c>
      <c r="C45" s="106" t="s">
        <v>43</v>
      </c>
    </row>
    <row r="46" spans="1:3" ht="12.75">
      <c r="A46" s="95" t="s">
        <v>648</v>
      </c>
      <c r="B46" s="104">
        <v>338818</v>
      </c>
      <c r="C46" s="104">
        <v>477746</v>
      </c>
    </row>
    <row r="47" spans="1:3" ht="12.75">
      <c r="A47" s="95" t="s">
        <v>649</v>
      </c>
      <c r="B47" s="104">
        <v>-250507</v>
      </c>
      <c r="C47" s="104">
        <v>-721088</v>
      </c>
    </row>
    <row r="48" spans="1:3" ht="12.75">
      <c r="A48" s="102" t="s">
        <v>650</v>
      </c>
      <c r="B48" s="108">
        <v>1590618</v>
      </c>
      <c r="C48" s="108">
        <v>1197481</v>
      </c>
    </row>
    <row r="49" spans="1:3" ht="12.75">
      <c r="A49" s="110" t="s">
        <v>651</v>
      </c>
      <c r="B49" s="105">
        <v>-890500</v>
      </c>
      <c r="C49" s="105">
        <v>545589</v>
      </c>
    </row>
    <row r="50" spans="1:3" ht="12.75">
      <c r="A50" s="95" t="s">
        <v>652</v>
      </c>
      <c r="B50" s="104">
        <v>2951683</v>
      </c>
      <c r="C50" s="104">
        <v>2413184</v>
      </c>
    </row>
    <row r="51" spans="1:3" ht="12.75">
      <c r="A51" s="95" t="s">
        <v>653</v>
      </c>
      <c r="B51" s="104">
        <v>31276</v>
      </c>
      <c r="C51" s="104">
        <v>104964</v>
      </c>
    </row>
    <row r="52" spans="1:3" ht="12.75">
      <c r="A52" s="95" t="s">
        <v>654</v>
      </c>
      <c r="B52" s="104">
        <v>-21792</v>
      </c>
      <c r="C52" s="106" t="s">
        <v>43</v>
      </c>
    </row>
    <row r="53" spans="1:3" ht="12.75">
      <c r="A53" s="95" t="s">
        <v>641</v>
      </c>
      <c r="B53" s="104">
        <v>-259854</v>
      </c>
      <c r="C53" s="104">
        <v>-112054</v>
      </c>
    </row>
    <row r="54" spans="1:3" ht="12.75">
      <c r="A54" s="111" t="s">
        <v>655</v>
      </c>
      <c r="B54" s="103">
        <v>1810813</v>
      </c>
      <c r="C54" s="103">
        <v>2951683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dcterms:created xsi:type="dcterms:W3CDTF">2015-12-01T10:56:03Z</dcterms:created>
  <dcterms:modified xsi:type="dcterms:W3CDTF">2015-12-16T21:47:35Z</dcterms:modified>
  <cp:category/>
  <cp:version/>
  <cp:contentType/>
  <cp:contentStatus/>
</cp:coreProperties>
</file>