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576" activeTab="6"/>
  </bookViews>
  <sheets>
    <sheet name="SANTANDER" sheetId="1" r:id="rId1"/>
    <sheet name="BBVA" sheetId="2" r:id="rId2"/>
    <sheet name="POPULAR" sheetId="3" r:id="rId3"/>
    <sheet name="BANKINTER" sheetId="4" r:id="rId4"/>
    <sheet name="SABADELL" sheetId="5" r:id="rId5"/>
    <sheet name="todos" sheetId="6" r:id="rId6"/>
    <sheet name="todosComp" sheetId="7" r:id="rId7"/>
    <sheet name="todos2" sheetId="8" r:id="rId8"/>
  </sheets>
  <definedNames/>
  <calcPr fullCalcOnLoad="1"/>
</workbook>
</file>

<file path=xl/sharedStrings.xml><?xml version="1.0" encoding="utf-8"?>
<sst xmlns="http://schemas.openxmlformats.org/spreadsheetml/2006/main" count="4087" uniqueCount="205">
  <si>
    <t>Banco Santande  (SAN)</t>
  </si>
  <si>
    <t>Exchange</t>
  </si>
  <si>
    <t>Country</t>
  </si>
  <si>
    <t xml:space="preserve">SPAIN                                   </t>
  </si>
  <si>
    <t>Industry</t>
  </si>
  <si>
    <t>Banks</t>
  </si>
  <si>
    <t>Market Cap</t>
  </si>
  <si>
    <t>Scale</t>
  </si>
  <si>
    <t>CUSIP</t>
  </si>
  <si>
    <t>Sedol</t>
  </si>
  <si>
    <t>5705946</t>
  </si>
  <si>
    <t>ISIN</t>
  </si>
  <si>
    <t>ES0113900J37</t>
  </si>
  <si>
    <t>Shares Outstanding</t>
  </si>
  <si>
    <t>Annual Balance Sheet</t>
  </si>
  <si>
    <t>12/31/2014
EUR</t>
  </si>
  <si>
    <t>12/31/2013
EUR
restated</t>
  </si>
  <si>
    <t>12/31/2012
EUR
restated</t>
  </si>
  <si>
    <t>12/31/2011
EUR</t>
  </si>
  <si>
    <t>12/31/2010
EUR</t>
  </si>
  <si>
    <t>12/31/2009
EUR</t>
  </si>
  <si>
    <t>12/31/2008
EUR</t>
  </si>
  <si>
    <t>12/31/2007
EUR</t>
  </si>
  <si>
    <t>12/31/2006
EUR</t>
  </si>
  <si>
    <t>12/31/2005
EUR</t>
  </si>
  <si>
    <t>12/31/2004
EUR
restated</t>
  </si>
  <si>
    <t>12/31/2003
EUR</t>
  </si>
  <si>
    <t>12/31/2002
EUR</t>
  </si>
  <si>
    <t>12/31/2001
EUR</t>
  </si>
  <si>
    <t>12/31/2000
EUR</t>
  </si>
  <si>
    <t>Assets</t>
  </si>
  <si>
    <t>Cash &amp; Due From Banks</t>
  </si>
  <si>
    <t>Investments - Total</t>
  </si>
  <si>
    <t xml:space="preserve">    Treasury Securities</t>
  </si>
  <si>
    <t>-</t>
  </si>
  <si>
    <t xml:space="preserve">    Federal Agency Securities</t>
  </si>
  <si>
    <t xml:space="preserve">    State &amp; Municipal Securities</t>
  </si>
  <si>
    <t xml:space="preserve">    Trading Account Securities</t>
  </si>
  <si>
    <t xml:space="preserve">    Securities Purch Under Resale Agreements</t>
  </si>
  <si>
    <t xml:space="preserve">    Mortgage Backed Securities</t>
  </si>
  <si>
    <t xml:space="preserve">    Federal Funds</t>
  </si>
  <si>
    <t xml:space="preserve">    Other Securities</t>
  </si>
  <si>
    <t xml:space="preserve">    Other Investments</t>
  </si>
  <si>
    <t>Loans - Net</t>
  </si>
  <si>
    <t xml:space="preserve">    Loans - Total</t>
  </si>
  <si>
    <t xml:space="preserve">        Interbank Loans</t>
  </si>
  <si>
    <t xml:space="preserve">        Lease Financing</t>
  </si>
  <si>
    <t xml:space="preserve">        Commercial &amp; Industrial Loans</t>
  </si>
  <si>
    <t xml:space="preserve">        Real Estate Mortgage Loans</t>
  </si>
  <si>
    <t xml:space="preserve">        Foreign Loans</t>
  </si>
  <si>
    <t xml:space="preserve">        Broker &amp; Financial Institution Loans</t>
  </si>
  <si>
    <t xml:space="preserve">        Unspecified/Other Loans</t>
  </si>
  <si>
    <t xml:space="preserve">        Unearned Income</t>
  </si>
  <si>
    <t xml:space="preserve">    (Less) Reserves For Loan Losses</t>
  </si>
  <si>
    <t>Investment In Unconsolidated Subsidiaries</t>
  </si>
  <si>
    <t>Customer Liability on Acceptances</t>
  </si>
  <si>
    <t>Real Estate Assets</t>
  </si>
  <si>
    <t>Property, Plant &amp; Equipment - Net</t>
  </si>
  <si>
    <t>Other Assets</t>
  </si>
  <si>
    <t>Total Assets</t>
  </si>
  <si>
    <t>Liabilities</t>
  </si>
  <si>
    <t>Deposits - Total</t>
  </si>
  <si>
    <t xml:space="preserve">    Demand Deposits</t>
  </si>
  <si>
    <t xml:space="preserve">    Savings/Other Time Deposits</t>
  </si>
  <si>
    <t xml:space="preserve">    Foreign Office Deposits</t>
  </si>
  <si>
    <t xml:space="preserve">    Unspecified Deposits</t>
  </si>
  <si>
    <t>Total Debt</t>
  </si>
  <si>
    <t>ST Debt &amp; Current Portion of LT Debt</t>
  </si>
  <si>
    <t>Long Term Debt</t>
  </si>
  <si>
    <t xml:space="preserve">    Non-Convertible Debt</t>
  </si>
  <si>
    <t xml:space="preserve">    Convertible Debt</t>
  </si>
  <si>
    <t xml:space="preserve">    Capitalized Lease Obligations</t>
  </si>
  <si>
    <t>Provision for Risks &amp; Charges</t>
  </si>
  <si>
    <t>Deferred Income</t>
  </si>
  <si>
    <t>Deferred Taxes</t>
  </si>
  <si>
    <t xml:space="preserve">    Deferred Taxes - Credit</t>
  </si>
  <si>
    <t xml:space="preserve">    Deferred Taxes - Debit</t>
  </si>
  <si>
    <t>Deferred Tax Liability In Untaxed Reserves</t>
  </si>
  <si>
    <t>Other Liabilities</t>
  </si>
  <si>
    <t>Total Liabilities</t>
  </si>
  <si>
    <t>Shareholders' Equity</t>
  </si>
  <si>
    <t>Non-Equity Reserves</t>
  </si>
  <si>
    <t>Minority Interest</t>
  </si>
  <si>
    <t>Preferred Stock</t>
  </si>
  <si>
    <t>Common Equity</t>
  </si>
  <si>
    <t xml:space="preserve">    Common Stock</t>
  </si>
  <si>
    <t xml:space="preserve">    Capital Surplus</t>
  </si>
  <si>
    <t xml:space="preserve">    Revaluation Reserves</t>
  </si>
  <si>
    <t xml:space="preserve">    Other Appropriated Reserves</t>
  </si>
  <si>
    <t xml:space="preserve">    Unappropriated (Free) Reserves</t>
  </si>
  <si>
    <t xml:space="preserve">    Retained Earnings</t>
  </si>
  <si>
    <t xml:space="preserve">    Equity In Untaxed Reserves</t>
  </si>
  <si>
    <t xml:space="preserve">    ESOP Guarantees</t>
  </si>
  <si>
    <t xml:space="preserve">    Unrealized Foreign Exchg Gain/ Loss</t>
  </si>
  <si>
    <t xml:space="preserve">    Unrealized Gain/Loss on Marketable Securities</t>
  </si>
  <si>
    <t>(Less)Treasury Stock</t>
  </si>
  <si>
    <t>Total Shareholders Equity</t>
  </si>
  <si>
    <t>Total Liabilities &amp; Shareholders Equity</t>
  </si>
  <si>
    <t>Common Shares Outstanding</t>
  </si>
  <si>
    <t>Annual Income Statement</t>
  </si>
  <si>
    <t>Income Statement</t>
  </si>
  <si>
    <t>Net Interest Income</t>
  </si>
  <si>
    <t>Interest Income - Total</t>
  </si>
  <si>
    <t xml:space="preserve">    Interest &amp; Fees on Loans</t>
  </si>
  <si>
    <t xml:space="preserve">    Interest Income on Federal Funds</t>
  </si>
  <si>
    <t xml:space="preserve">    Interest Income on Bank Deposits</t>
  </si>
  <si>
    <t xml:space="preserve">    Interest Income on Government Securities</t>
  </si>
  <si>
    <t xml:space="preserve">    Other Interest or Dividend Income</t>
  </si>
  <si>
    <t>Interest Expense - Total</t>
  </si>
  <si>
    <t xml:space="preserve">    Interest Expense on Bank Deposits</t>
  </si>
  <si>
    <t xml:space="preserve">    Interest Expense on Fed Funds</t>
  </si>
  <si>
    <t xml:space="preserve">    Interest Expense on Other Borrowed Funds</t>
  </si>
  <si>
    <t xml:space="preserve">    Interest Expense on Debt</t>
  </si>
  <si>
    <t xml:space="preserve">    Interest Capitalized</t>
  </si>
  <si>
    <t>Non-Interest Income - Total</t>
  </si>
  <si>
    <t xml:space="preserve">    Investment Income</t>
  </si>
  <si>
    <t xml:space="preserve">    Foreign Exchange Income</t>
  </si>
  <si>
    <t xml:space="preserve">    Gain(Loss) on Sale of Securities-Pretax</t>
  </si>
  <si>
    <t xml:space="preserve">    Non-Operating Interest Income</t>
  </si>
  <si>
    <t xml:space="preserve">    Trading Account Income</t>
  </si>
  <si>
    <t xml:space="preserve">    Trusts &amp; Fiduciary Income/Commissions &amp; Fees</t>
  </si>
  <si>
    <t xml:space="preserve">        Trust Income</t>
  </si>
  <si>
    <t xml:space="preserve">        Commission &amp; Fees</t>
  </si>
  <si>
    <t xml:space="preserve">    Other Operating Income</t>
  </si>
  <si>
    <t>Non-Interest Expense - Total</t>
  </si>
  <si>
    <t xml:space="preserve">    Staff Costs</t>
  </si>
  <si>
    <t xml:space="preserve">    Equipment Expense</t>
  </si>
  <si>
    <t xml:space="preserve">    Depreciation &amp; Depletion</t>
  </si>
  <si>
    <t xml:space="preserve">    Taxes Other Than Income Taxes</t>
  </si>
  <si>
    <t xml:space="preserve">    Operating Provisions</t>
  </si>
  <si>
    <t xml:space="preserve">    Other Operating Expense</t>
  </si>
  <si>
    <t>Provision For Loan Losses</t>
  </si>
  <si>
    <t>Operating Income</t>
  </si>
  <si>
    <t>Extraordinary Credit -  Pretax</t>
  </si>
  <si>
    <t>Extraordinary Charge - Pretax</t>
  </si>
  <si>
    <t>Other Income/Expense Net</t>
  </si>
  <si>
    <t>Pretax Equity In Earnings</t>
  </si>
  <si>
    <t>Reserves- Increase(Decrease)</t>
  </si>
  <si>
    <t>Pretax Income</t>
  </si>
  <si>
    <t>Income Taxes</t>
  </si>
  <si>
    <t xml:space="preserve">    Current Domestic Income Tax</t>
  </si>
  <si>
    <t xml:space="preserve">    Current Foreign Income Tax</t>
  </si>
  <si>
    <t xml:space="preserve">    Deferred Domestic Income Tax</t>
  </si>
  <si>
    <t xml:space="preserve">    Deferred Foreign Income Tax</t>
  </si>
  <si>
    <t xml:space="preserve">    Income Tax Credit</t>
  </si>
  <si>
    <t>Equity in Earnings</t>
  </si>
  <si>
    <t>After Tax Other Income/Expense</t>
  </si>
  <si>
    <t>Discontinued Operations</t>
  </si>
  <si>
    <t>Net Income Before Extra Items/Preferred Div</t>
  </si>
  <si>
    <t>Extr Items &amp; Gain(Loss) Sale of Assets</t>
  </si>
  <si>
    <t>Net Income Before Preferred Dividends</t>
  </si>
  <si>
    <t>Preferred Dividend Require</t>
  </si>
  <si>
    <t>Net Income to Common Shareholders</t>
  </si>
  <si>
    <t>EPS Incl Extraordinary Items</t>
  </si>
  <si>
    <t>EPS - Continuing Operations</t>
  </si>
  <si>
    <t>Dividend Per Share</t>
  </si>
  <si>
    <t>Common Shares Used to Calc Diluted EPS</t>
  </si>
  <si>
    <t>12/31/2011
EUR
restated</t>
  </si>
  <si>
    <t>ES0113211835</t>
  </si>
  <si>
    <t>5501906</t>
  </si>
  <si>
    <t>BANK BILBAO VIZCAYA ARGENTARIA, S.A.  (BBVA)</t>
  </si>
  <si>
    <t>12/31/2010
EUR
restated</t>
  </si>
  <si>
    <t>ES0113790226</t>
  </si>
  <si>
    <t>BBHXPN6</t>
  </si>
  <si>
    <t>Banco Popular Es  (POP)</t>
  </si>
  <si>
    <t>ES0113679I37</t>
  </si>
  <si>
    <t>5474008</t>
  </si>
  <si>
    <t>Bankinter  (BKT)</t>
  </si>
  <si>
    <t>12/31/2005
EUR
restated</t>
  </si>
  <si>
    <t>ES0113860A34</t>
  </si>
  <si>
    <t>B1X8QN2</t>
  </si>
  <si>
    <t>Bco de Sabadell  (SAB)</t>
  </si>
  <si>
    <t>Investments (Securities…)</t>
  </si>
  <si>
    <t>Total Debt (Long and Short)</t>
  </si>
  <si>
    <t>Caja e inv. Corto</t>
  </si>
  <si>
    <t>Miles de millones</t>
  </si>
  <si>
    <t>Invers. (securities…)</t>
  </si>
  <si>
    <t>Préstamos</t>
  </si>
  <si>
    <t>Total activo</t>
  </si>
  <si>
    <t>Otros</t>
  </si>
  <si>
    <t>Depósitos</t>
  </si>
  <si>
    <t>Deuda financiera</t>
  </si>
  <si>
    <t>Fondos propios</t>
  </si>
  <si>
    <t>% sobre total activo</t>
  </si>
  <si>
    <t>Interest Income</t>
  </si>
  <si>
    <t>Interest Expense</t>
  </si>
  <si>
    <t>Non-Interest Income</t>
  </si>
  <si>
    <t>Non-Interest Expense</t>
  </si>
  <si>
    <t>Beneficio</t>
  </si>
  <si>
    <t>Bfo / FP</t>
  </si>
  <si>
    <t>SAN</t>
  </si>
  <si>
    <t>POP</t>
  </si>
  <si>
    <t>BBVA</t>
  </si>
  <si>
    <t>BKT</t>
  </si>
  <si>
    <t>SABAD</t>
  </si>
  <si>
    <t>LIBERBANK</t>
  </si>
  <si>
    <t>mm</t>
  </si>
  <si>
    <t>g</t>
  </si>
  <si>
    <t>Patrimonio neto</t>
  </si>
  <si>
    <t>Beneficio neto</t>
  </si>
  <si>
    <t>Base 100</t>
  </si>
  <si>
    <t>Millones euros</t>
  </si>
  <si>
    <t>PROMEDIO</t>
  </si>
  <si>
    <t>PROM</t>
  </si>
  <si>
    <t>Interest Income - Interest Expense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</si>
</sst>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#,##0.00;\(#,##0.00\)"/>
    <numFmt numFmtId="173" formatCode="#,##0;\(#,##0\)"/>
    <numFmt numFmtId="174" formatCode="#,##0.0;\(#,##0.0\);#,##0.0"/>
    <numFmt numFmtId="175" formatCode="#,##0.00%;\(#,##0.00%\);#,##0.00%"/>
    <numFmt numFmtId="176" formatCode="#,##0.0"/>
    <numFmt numFmtId="177" formatCode="0.0"/>
    <numFmt numFmtId="178" formatCode="0.0%"/>
    <numFmt numFmtId="179" formatCode="0.00000"/>
    <numFmt numFmtId="180" formatCode="0.000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0"/>
      <name val="Arial"/>
      <family val="0"/>
    </font>
    <font>
      <b/>
      <sz val="11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sz val="8"/>
      <color indexed="11"/>
      <name val="Arial"/>
      <family val="2"/>
    </font>
    <font>
      <b/>
      <i/>
      <sz val="8"/>
      <color indexed="11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11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sz val="10"/>
      <color indexed="11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42" applyFont="1" applyBorder="1" applyAlignment="1">
      <alignment horizontal="left"/>
      <protection/>
    </xf>
    <xf numFmtId="0" fontId="3" fillId="0" borderId="0" xfId="42" applyFont="1" applyBorder="1" applyAlignment="1">
      <alignment horizontal="left"/>
      <protection/>
    </xf>
    <xf numFmtId="172" fontId="3" fillId="0" borderId="0" xfId="42" applyNumberFormat="1" applyFont="1" applyBorder="1" applyAlignment="1">
      <alignment horizontal="left"/>
      <protection/>
    </xf>
    <xf numFmtId="173" fontId="3" fillId="0" borderId="0" xfId="42" applyNumberFormat="1" applyFont="1" applyBorder="1" applyAlignment="1">
      <alignment horizontal="left"/>
      <protection/>
    </xf>
    <xf numFmtId="0" fontId="5" fillId="0" borderId="0" xfId="42" applyFont="1" applyBorder="1" applyAlignment="1">
      <alignment horizontal="right" wrapText="1"/>
      <protection/>
    </xf>
    <xf numFmtId="174" fontId="6" fillId="0" borderId="0" xfId="42" applyNumberFormat="1" applyFont="1" applyBorder="1" applyAlignment="1">
      <alignment horizontal="right"/>
      <protection/>
    </xf>
    <xf numFmtId="174" fontId="6" fillId="33" borderId="0" xfId="42" applyNumberFormat="1" applyFont="1" applyFill="1" applyBorder="1" applyAlignment="1">
      <alignment horizontal="right"/>
      <protection/>
    </xf>
    <xf numFmtId="0" fontId="6" fillId="0" borderId="0" xfId="42" applyFont="1" applyBorder="1" applyAlignment="1">
      <alignment horizontal="right"/>
      <protection/>
    </xf>
    <xf numFmtId="0" fontId="6" fillId="33" borderId="0" xfId="42" applyFont="1" applyFill="1" applyBorder="1" applyAlignment="1">
      <alignment horizontal="right"/>
      <protection/>
    </xf>
    <xf numFmtId="174" fontId="5" fillId="0" borderId="0" xfId="42" applyNumberFormat="1" applyFont="1" applyBorder="1" applyAlignment="1">
      <alignment horizontal="right"/>
      <protection/>
    </xf>
    <xf numFmtId="174" fontId="5" fillId="33" borderId="0" xfId="42" applyNumberFormat="1" applyFont="1" applyFill="1" applyBorder="1" applyAlignment="1">
      <alignment horizontal="right"/>
      <protection/>
    </xf>
    <xf numFmtId="0" fontId="6" fillId="33" borderId="0" xfId="42" applyFont="1" applyFill="1" applyBorder="1">
      <alignment/>
      <protection/>
    </xf>
    <xf numFmtId="0" fontId="6" fillId="0" borderId="0" xfId="42" applyFont="1" applyBorder="1">
      <alignment/>
      <protection/>
    </xf>
    <xf numFmtId="0" fontId="5" fillId="0" borderId="0" xfId="42" applyFont="1" applyBorder="1">
      <alignment/>
      <protection/>
    </xf>
    <xf numFmtId="0" fontId="5" fillId="33" borderId="0" xfId="42" applyFont="1" applyFill="1" applyBorder="1">
      <alignment/>
      <protection/>
    </xf>
    <xf numFmtId="176" fontId="6" fillId="0" borderId="0" xfId="42" applyNumberFormat="1" applyFont="1" applyBorder="1" applyAlignment="1">
      <alignment horizontal="right"/>
      <protection/>
    </xf>
    <xf numFmtId="176" fontId="5" fillId="0" borderId="0" xfId="42" applyNumberFormat="1" applyFont="1" applyBorder="1" applyAlignment="1">
      <alignment horizontal="right"/>
      <protection/>
    </xf>
    <xf numFmtId="176" fontId="0" fillId="0" borderId="0" xfId="0" applyNumberFormat="1" applyAlignment="1">
      <alignment/>
    </xf>
    <xf numFmtId="174" fontId="7" fillId="0" borderId="0" xfId="42" applyNumberFormat="1" applyFont="1" applyBorder="1" applyAlignment="1">
      <alignment horizontal="right"/>
      <protection/>
    </xf>
    <xf numFmtId="0" fontId="8" fillId="0" borderId="0" xfId="0" applyFont="1" applyAlignment="1">
      <alignment/>
    </xf>
    <xf numFmtId="0" fontId="7" fillId="0" borderId="0" xfId="42" applyFont="1" applyBorder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7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5" fillId="0" borderId="0" xfId="42" applyFont="1" applyBorder="1">
      <alignment/>
      <protection/>
    </xf>
    <xf numFmtId="0" fontId="5" fillId="0" borderId="0" xfId="42" applyFont="1" applyFill="1" applyBorder="1">
      <alignment/>
      <protection/>
    </xf>
    <xf numFmtId="2" fontId="10" fillId="0" borderId="0" xfId="0" applyNumberFormat="1" applyFont="1" applyAlignment="1">
      <alignment/>
    </xf>
    <xf numFmtId="178" fontId="3" fillId="0" borderId="0" xfId="59" applyNumberFormat="1" applyFont="1">
      <alignment/>
      <protection/>
    </xf>
    <xf numFmtId="178" fontId="9" fillId="0" borderId="0" xfId="59" applyNumberFormat="1" applyFont="1">
      <alignment/>
      <protection/>
    </xf>
    <xf numFmtId="178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2" fontId="10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178" fontId="9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178" fontId="9" fillId="0" borderId="12" xfId="0" applyNumberFormat="1" applyFont="1" applyBorder="1" applyAlignment="1">
      <alignment/>
    </xf>
    <xf numFmtId="178" fontId="9" fillId="0" borderId="13" xfId="0" applyNumberFormat="1" applyFont="1" applyBorder="1" applyAlignment="1">
      <alignment/>
    </xf>
    <xf numFmtId="0" fontId="9" fillId="0" borderId="14" xfId="0" applyFont="1" applyBorder="1" applyAlignment="1">
      <alignment/>
    </xf>
    <xf numFmtId="178" fontId="9" fillId="0" borderId="15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178" fontId="9" fillId="0" borderId="17" xfId="59" applyNumberFormat="1" applyFont="1" applyBorder="1">
      <alignment/>
      <protection/>
    </xf>
    <xf numFmtId="178" fontId="10" fillId="0" borderId="17" xfId="59" applyNumberFormat="1" applyFont="1" applyBorder="1">
      <alignment/>
      <protection/>
    </xf>
    <xf numFmtId="178" fontId="10" fillId="0" borderId="18" xfId="59" applyNumberFormat="1" applyFont="1" applyBorder="1">
      <alignment/>
      <protection/>
    </xf>
    <xf numFmtId="177" fontId="10" fillId="0" borderId="0" xfId="0" applyNumberFormat="1" applyFont="1" applyAlignment="1">
      <alignment/>
    </xf>
    <xf numFmtId="178" fontId="10" fillId="0" borderId="0" xfId="0" applyNumberFormat="1" applyFont="1" applyAlignment="1">
      <alignment/>
    </xf>
    <xf numFmtId="1" fontId="9" fillId="0" borderId="19" xfId="0" applyNumberFormat="1" applyFont="1" applyBorder="1" applyAlignment="1">
      <alignment/>
    </xf>
    <xf numFmtId="1" fontId="9" fillId="0" borderId="20" xfId="0" applyNumberFormat="1" applyFont="1" applyBorder="1" applyAlignment="1">
      <alignment/>
    </xf>
    <xf numFmtId="1" fontId="9" fillId="0" borderId="21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5" fillId="0" borderId="0" xfId="42" applyFont="1" applyFill="1" applyBorder="1">
      <alignment/>
      <protection/>
    </xf>
    <xf numFmtId="0" fontId="51" fillId="0" borderId="0" xfId="0" applyFont="1" applyAlignment="1">
      <alignment vertical="center"/>
    </xf>
    <xf numFmtId="0" fontId="51" fillId="0" borderId="17" xfId="0" applyFont="1" applyBorder="1" applyAlignment="1">
      <alignment vertical="center"/>
    </xf>
    <xf numFmtId="0" fontId="4" fillId="34" borderId="0" xfId="42" applyFont="1" applyFill="1" applyBorder="1">
      <alignment/>
      <protection/>
    </xf>
    <xf numFmtId="0" fontId="1" fillId="0" borderId="0" xfId="42" applyFont="1" applyBorder="1">
      <alignment/>
      <protection/>
    </xf>
    <xf numFmtId="0" fontId="3" fillId="0" borderId="0" xfId="42" applyFont="1" applyBorder="1" applyAlignment="1">
      <alignment horizontal="left"/>
      <protection/>
    </xf>
    <xf numFmtId="0" fontId="3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BE5F1"/>
      <rgbColor rgb="006495ED"/>
      <rgbColor rgb="00FFFFFF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showGridLines="0" zoomScalePageLayoutView="0" workbookViewId="0" topLeftCell="A35">
      <pane ySplit="3435" topLeftCell="A87" activePane="bottomLeft" state="split"/>
      <selection pane="topLeft" activeCell="A55" sqref="A55:P91"/>
      <selection pane="bottomLeft" activeCell="A93" sqref="A93:IV100"/>
    </sheetView>
  </sheetViews>
  <sheetFormatPr defaultColWidth="9.140625" defaultRowHeight="12.75"/>
  <cols>
    <col min="1" max="1" width="30.421875" style="0" customWidth="1"/>
    <col min="2" max="16" width="9.57421875" style="0" customWidth="1"/>
  </cols>
  <sheetData>
    <row r="1" spans="1:5" ht="18" customHeight="1">
      <c r="A1" s="59" t="s">
        <v>0</v>
      </c>
      <c r="B1" s="59"/>
      <c r="C1" s="59"/>
      <c r="D1" s="59"/>
      <c r="E1" s="59"/>
    </row>
    <row r="3" spans="1:10" ht="12.75">
      <c r="A3" s="1" t="s">
        <v>1</v>
      </c>
      <c r="B3" s="1" t="s">
        <v>2</v>
      </c>
      <c r="C3" s="2" t="s">
        <v>3</v>
      </c>
      <c r="D3" s="1" t="s">
        <v>4</v>
      </c>
      <c r="E3" s="60" t="s">
        <v>5</v>
      </c>
      <c r="F3" s="60"/>
      <c r="G3" s="1" t="s">
        <v>6</v>
      </c>
      <c r="H3" s="3">
        <v>95792.5</v>
      </c>
      <c r="I3" s="1" t="s">
        <v>7</v>
      </c>
      <c r="J3" s="4">
        <v>1000000</v>
      </c>
    </row>
    <row r="4" spans="1:8" ht="12.75">
      <c r="A4" s="1" t="s">
        <v>8</v>
      </c>
      <c r="B4" s="1" t="s">
        <v>9</v>
      </c>
      <c r="C4" s="2" t="s">
        <v>10</v>
      </c>
      <c r="D4" s="1" t="s">
        <v>11</v>
      </c>
      <c r="E4" s="60" t="s">
        <v>12</v>
      </c>
      <c r="F4" s="60"/>
      <c r="G4" s="1" t="s">
        <v>13</v>
      </c>
      <c r="H4" s="3">
        <v>14316.63</v>
      </c>
    </row>
    <row r="6" spans="1:16" ht="12.75">
      <c r="A6" s="58" t="s">
        <v>14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33.75">
      <c r="B7" s="5" t="s">
        <v>15</v>
      </c>
      <c r="C7" s="5" t="s">
        <v>16</v>
      </c>
      <c r="D7" s="5" t="s">
        <v>17</v>
      </c>
      <c r="E7" s="5" t="s">
        <v>18</v>
      </c>
      <c r="F7" s="5" t="s">
        <v>19</v>
      </c>
      <c r="G7" s="5" t="s">
        <v>20</v>
      </c>
      <c r="H7" s="5" t="s">
        <v>21</v>
      </c>
      <c r="I7" s="5" t="s">
        <v>22</v>
      </c>
      <c r="J7" s="5" t="s">
        <v>23</v>
      </c>
      <c r="K7" s="5" t="s">
        <v>24</v>
      </c>
      <c r="L7" s="5" t="s">
        <v>25</v>
      </c>
      <c r="M7" s="5" t="s">
        <v>26</v>
      </c>
      <c r="N7" s="5" t="s">
        <v>27</v>
      </c>
      <c r="O7" s="5" t="s">
        <v>28</v>
      </c>
      <c r="P7" s="5" t="s">
        <v>29</v>
      </c>
    </row>
    <row r="8" spans="1:16" ht="12.75">
      <c r="A8" s="58" t="s">
        <v>30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1:16" ht="12.75">
      <c r="A9" s="12" t="s">
        <v>31</v>
      </c>
      <c r="B9" s="7">
        <v>69428</v>
      </c>
      <c r="C9" s="7">
        <v>77103</v>
      </c>
      <c r="D9" s="7">
        <v>118488</v>
      </c>
      <c r="E9" s="7">
        <v>96524</v>
      </c>
      <c r="F9" s="7">
        <v>77785.278</v>
      </c>
      <c r="G9" s="7">
        <v>34889.413</v>
      </c>
      <c r="H9" s="7">
        <v>45781.345</v>
      </c>
      <c r="I9" s="7">
        <v>33517.86</v>
      </c>
      <c r="J9" s="7">
        <v>20383.774</v>
      </c>
      <c r="K9" s="7">
        <v>19739.733</v>
      </c>
      <c r="L9" s="7">
        <v>9733.353</v>
      </c>
      <c r="M9" s="7">
        <v>8907.44</v>
      </c>
      <c r="N9" s="7">
        <v>6241.578</v>
      </c>
      <c r="O9" s="7">
        <v>9782.199</v>
      </c>
      <c r="P9" s="7">
        <v>8371.672</v>
      </c>
    </row>
    <row r="10" spans="1:16" ht="12.75">
      <c r="A10" s="13" t="s">
        <v>172</v>
      </c>
      <c r="B10" s="6">
        <v>314157</v>
      </c>
      <c r="C10" s="6">
        <v>238770</v>
      </c>
      <c r="D10" s="6">
        <v>306475</v>
      </c>
      <c r="E10" s="6">
        <v>319821</v>
      </c>
      <c r="F10" s="6">
        <v>335054.574</v>
      </c>
      <c r="G10" s="6">
        <v>310770.238</v>
      </c>
      <c r="H10" s="6">
        <v>262452.251</v>
      </c>
      <c r="I10" s="6">
        <v>290407.032</v>
      </c>
      <c r="J10" s="6">
        <v>242185.497</v>
      </c>
      <c r="K10" s="6">
        <v>296908.984</v>
      </c>
      <c r="L10" s="6">
        <v>216086.604</v>
      </c>
      <c r="M10" s="6">
        <v>106839.287</v>
      </c>
      <c r="N10" s="6">
        <v>86274.262</v>
      </c>
      <c r="O10" s="6">
        <v>91298.74</v>
      </c>
      <c r="P10" s="6">
        <v>86681.536</v>
      </c>
    </row>
    <row r="11" spans="1:16" ht="12.75">
      <c r="A11" s="13" t="s">
        <v>43</v>
      </c>
      <c r="B11" s="6">
        <f>774125+7510</f>
        <v>781635</v>
      </c>
      <c r="C11" s="6">
        <f>706598+7886</f>
        <v>714484</v>
      </c>
      <c r="D11" s="16">
        <f>760403-3545</f>
        <v>756858</v>
      </c>
      <c r="E11" s="6">
        <v>750440</v>
      </c>
      <c r="F11" s="6">
        <v>725971.804</v>
      </c>
      <c r="G11" s="6">
        <v>693298.476</v>
      </c>
      <c r="H11" s="6">
        <v>675817.98</v>
      </c>
      <c r="I11" s="6">
        <v>507808.033</v>
      </c>
      <c r="J11" s="6">
        <v>516008.394</v>
      </c>
      <c r="K11" s="6">
        <v>434386.491</v>
      </c>
      <c r="L11" s="6">
        <v>379211.052</v>
      </c>
      <c r="M11" s="6">
        <v>188731.603</v>
      </c>
      <c r="N11" s="6">
        <v>181896.491</v>
      </c>
      <c r="O11" s="6">
        <v>200319.7920000001</v>
      </c>
      <c r="P11" s="6">
        <v>195232.27200000008</v>
      </c>
    </row>
    <row r="12" spans="1:16" ht="12.75">
      <c r="A12" s="12" t="s">
        <v>54</v>
      </c>
      <c r="B12" s="7">
        <v>3471</v>
      </c>
      <c r="C12" s="7">
        <v>5536</v>
      </c>
      <c r="D12" s="7">
        <v>4454</v>
      </c>
      <c r="E12" s="7">
        <v>4155</v>
      </c>
      <c r="F12" s="7">
        <v>272.915</v>
      </c>
      <c r="G12" s="7">
        <v>164.473</v>
      </c>
      <c r="H12" s="7">
        <v>1323.453</v>
      </c>
      <c r="I12" s="7">
        <v>15689.127</v>
      </c>
      <c r="J12" s="7">
        <v>5006.109</v>
      </c>
      <c r="K12" s="7">
        <v>3031.482</v>
      </c>
      <c r="L12" s="7">
        <v>3747.564</v>
      </c>
      <c r="M12" s="7">
        <v>6653.788</v>
      </c>
      <c r="N12" s="7">
        <v>6883.702</v>
      </c>
      <c r="O12" s="7">
        <v>8965.142</v>
      </c>
      <c r="P12" s="7">
        <v>10469.469</v>
      </c>
    </row>
    <row r="13" spans="1:16" ht="12.75">
      <c r="A13" s="12" t="s">
        <v>56</v>
      </c>
      <c r="B13" s="7">
        <v>6367</v>
      </c>
      <c r="C13" s="7">
        <v>3680</v>
      </c>
      <c r="D13" s="7">
        <v>3545</v>
      </c>
      <c r="E13" s="7">
        <v>3851</v>
      </c>
      <c r="F13" s="7">
        <v>1309.826</v>
      </c>
      <c r="G13" s="7">
        <v>1090.916</v>
      </c>
      <c r="H13" s="7">
        <v>870.617</v>
      </c>
      <c r="I13" s="7">
        <v>460.725</v>
      </c>
      <c r="J13" s="7">
        <v>374.547</v>
      </c>
      <c r="K13" s="7">
        <v>667.449</v>
      </c>
      <c r="L13" s="7">
        <v>2115.823</v>
      </c>
      <c r="M13" s="9" t="s">
        <v>34</v>
      </c>
      <c r="N13" s="9" t="s">
        <v>34</v>
      </c>
      <c r="O13" s="9" t="s">
        <v>34</v>
      </c>
      <c r="P13" s="9" t="s">
        <v>34</v>
      </c>
    </row>
    <row r="14" spans="1:16" ht="12.75">
      <c r="A14" s="13" t="s">
        <v>57</v>
      </c>
      <c r="B14" s="6">
        <v>16889</v>
      </c>
      <c r="C14" s="6">
        <v>9974</v>
      </c>
      <c r="D14" s="6">
        <v>10315</v>
      </c>
      <c r="E14" s="6">
        <v>9995</v>
      </c>
      <c r="F14" s="6">
        <v>9831.811</v>
      </c>
      <c r="G14" s="6">
        <v>7904.819</v>
      </c>
      <c r="H14" s="6">
        <v>7630.935</v>
      </c>
      <c r="I14" s="6">
        <v>8998.308</v>
      </c>
      <c r="J14" s="6">
        <v>9736.449</v>
      </c>
      <c r="K14" s="6">
        <v>9325.758</v>
      </c>
      <c r="L14" s="6">
        <v>8469.37</v>
      </c>
      <c r="M14" s="6">
        <v>4583.969</v>
      </c>
      <c r="N14" s="6">
        <v>4940.559</v>
      </c>
      <c r="O14" s="6">
        <v>6353.93</v>
      </c>
      <c r="P14" s="6">
        <v>6705.503</v>
      </c>
    </row>
    <row r="15" spans="1:16" ht="12.75">
      <c r="A15" s="12" t="s">
        <v>58</v>
      </c>
      <c r="B15" s="7">
        <v>52185</v>
      </c>
      <c r="C15" s="7">
        <v>45023</v>
      </c>
      <c r="D15" s="7">
        <v>48523</v>
      </c>
      <c r="E15" s="7">
        <v>48979</v>
      </c>
      <c r="F15" s="7">
        <v>50185.807</v>
      </c>
      <c r="G15" s="7">
        <v>46583.862</v>
      </c>
      <c r="H15" s="7">
        <v>41110.821</v>
      </c>
      <c r="I15" s="7">
        <v>45181.124</v>
      </c>
      <c r="J15" s="7">
        <v>31021.638</v>
      </c>
      <c r="K15" s="7">
        <v>36137.604</v>
      </c>
      <c r="L15" s="7">
        <v>36780.286</v>
      </c>
      <c r="M15" s="7">
        <v>30703.373</v>
      </c>
      <c r="N15" s="7">
        <v>32793.786</v>
      </c>
      <c r="O15" s="7">
        <v>39183.823</v>
      </c>
      <c r="P15" s="7">
        <v>40512.922</v>
      </c>
    </row>
    <row r="16" spans="1:16" ht="12.75">
      <c r="A16" s="14" t="s">
        <v>59</v>
      </c>
      <c r="B16" s="10">
        <v>1244132</v>
      </c>
      <c r="C16" s="10">
        <v>1094570</v>
      </c>
      <c r="D16" s="10">
        <v>1248658</v>
      </c>
      <c r="E16" s="10">
        <v>1233765</v>
      </c>
      <c r="F16" s="10">
        <v>1200412.015</v>
      </c>
      <c r="G16" s="10">
        <v>1094702.197</v>
      </c>
      <c r="H16" s="10">
        <v>1034987.402</v>
      </c>
      <c r="I16" s="10">
        <v>902062.209</v>
      </c>
      <c r="J16" s="10">
        <v>824716.408</v>
      </c>
      <c r="K16" s="10">
        <v>800197.501</v>
      </c>
      <c r="L16" s="10">
        <v>656144.052</v>
      </c>
      <c r="M16" s="10">
        <v>346419.46</v>
      </c>
      <c r="N16" s="10">
        <v>319030.378</v>
      </c>
      <c r="O16" s="10">
        <v>355903.626</v>
      </c>
      <c r="P16" s="10">
        <v>347973.374</v>
      </c>
    </row>
    <row r="17" spans="1:16" ht="12.75">
      <c r="A17" s="14"/>
      <c r="B17" s="17">
        <f aca="true" t="shared" si="0" ref="B17:I17">SUM(B9:B15)-B16</f>
        <v>0</v>
      </c>
      <c r="C17" s="17">
        <f t="shared" si="0"/>
        <v>0</v>
      </c>
      <c r="D17" s="17">
        <f t="shared" si="0"/>
        <v>0</v>
      </c>
      <c r="E17" s="17">
        <f t="shared" si="0"/>
        <v>0</v>
      </c>
      <c r="F17" s="17">
        <f t="shared" si="0"/>
        <v>0</v>
      </c>
      <c r="G17" s="17">
        <f t="shared" si="0"/>
        <v>0</v>
      </c>
      <c r="H17" s="17">
        <f t="shared" si="0"/>
        <v>0</v>
      </c>
      <c r="I17" s="17">
        <f t="shared" si="0"/>
        <v>0</v>
      </c>
      <c r="J17" s="17">
        <f aca="true" t="shared" si="1" ref="J17:P17">SUM(J9:J15)-J16</f>
        <v>0</v>
      </c>
      <c r="K17" s="17">
        <f t="shared" si="1"/>
        <v>0</v>
      </c>
      <c r="L17" s="17">
        <f t="shared" si="1"/>
        <v>0</v>
      </c>
      <c r="M17" s="17">
        <f t="shared" si="1"/>
        <v>0</v>
      </c>
      <c r="N17" s="17">
        <f t="shared" si="1"/>
        <v>0</v>
      </c>
      <c r="O17" s="17">
        <f t="shared" si="1"/>
        <v>0</v>
      </c>
      <c r="P17" s="17">
        <f t="shared" si="1"/>
        <v>0</v>
      </c>
    </row>
    <row r="18" spans="1:16" ht="12.75">
      <c r="A18" s="58" t="s">
        <v>60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ht="12.75">
      <c r="A19" s="12" t="s">
        <v>61</v>
      </c>
      <c r="B19" s="7">
        <v>642083</v>
      </c>
      <c r="C19" s="7">
        <v>599337</v>
      </c>
      <c r="D19" s="7">
        <v>617742</v>
      </c>
      <c r="E19" s="7">
        <v>563692</v>
      </c>
      <c r="F19" s="7">
        <v>570723.478</v>
      </c>
      <c r="G19" s="7">
        <v>468282.788</v>
      </c>
      <c r="H19" s="7">
        <v>337097.978</v>
      </c>
      <c r="I19" s="7">
        <v>293252.678</v>
      </c>
      <c r="J19" s="7">
        <v>284206.673</v>
      </c>
      <c r="K19" s="7">
        <v>270962.586</v>
      </c>
      <c r="L19" s="7">
        <v>243187.931</v>
      </c>
      <c r="M19" s="7">
        <v>142987.106</v>
      </c>
      <c r="N19" s="7">
        <v>148621.092</v>
      </c>
      <c r="O19" s="7">
        <v>165598.981</v>
      </c>
      <c r="P19" s="7">
        <v>156146.644</v>
      </c>
    </row>
    <row r="20" spans="1:16" ht="12.75">
      <c r="A20" s="13" t="s">
        <v>173</v>
      </c>
      <c r="B20" s="6">
        <v>361818</v>
      </c>
      <c r="C20" s="6">
        <v>289678</v>
      </c>
      <c r="D20" s="6">
        <v>367752</v>
      </c>
      <c r="E20" s="6">
        <v>433728</v>
      </c>
      <c r="F20" s="6">
        <v>409546.75</v>
      </c>
      <c r="G20" s="6">
        <v>429552.81</v>
      </c>
      <c r="H20" s="6">
        <v>489445.342</v>
      </c>
      <c r="I20" s="6">
        <v>445174.88</v>
      </c>
      <c r="J20" s="6">
        <v>395212.404</v>
      </c>
      <c r="K20" s="6">
        <v>362337.75</v>
      </c>
      <c r="L20" s="6">
        <v>269706.021</v>
      </c>
      <c r="M20" s="6">
        <v>147591.071</v>
      </c>
      <c r="N20" s="6">
        <v>113754.718</v>
      </c>
      <c r="O20" s="6">
        <v>124463.187</v>
      </c>
      <c r="P20" s="6">
        <v>126314.646</v>
      </c>
    </row>
    <row r="21" spans="1:16" ht="12.75">
      <c r="A21" s="13" t="s">
        <v>72</v>
      </c>
      <c r="B21" s="6">
        <v>15376</v>
      </c>
      <c r="C21" s="6">
        <v>14589</v>
      </c>
      <c r="D21" s="6">
        <v>16148</v>
      </c>
      <c r="E21" s="6">
        <v>12499</v>
      </c>
      <c r="F21" s="6">
        <v>16690.097</v>
      </c>
      <c r="G21" s="6">
        <v>17532.739</v>
      </c>
      <c r="H21" s="6">
        <v>18414.843</v>
      </c>
      <c r="I21" s="6">
        <v>16570.899</v>
      </c>
      <c r="J21" s="6">
        <v>19226.513</v>
      </c>
      <c r="K21" s="6">
        <v>19822.99</v>
      </c>
      <c r="L21" s="6">
        <v>18023.924</v>
      </c>
      <c r="M21" s="6">
        <v>12727.677</v>
      </c>
      <c r="N21" s="6">
        <v>13979.973</v>
      </c>
      <c r="O21" s="6">
        <v>17049.512</v>
      </c>
      <c r="P21" s="6">
        <v>15579.455</v>
      </c>
    </row>
    <row r="22" spans="1:16" ht="12.75">
      <c r="A22" s="12" t="s">
        <v>73</v>
      </c>
      <c r="B22" s="7">
        <v>0</v>
      </c>
      <c r="C22" s="7">
        <v>0</v>
      </c>
      <c r="D22" s="7">
        <v>0</v>
      </c>
      <c r="E22" s="7">
        <v>5413</v>
      </c>
      <c r="F22" s="7">
        <v>4891.489</v>
      </c>
      <c r="G22" s="7">
        <v>5438.831</v>
      </c>
      <c r="H22" s="7">
        <v>4593.557</v>
      </c>
      <c r="I22" s="7">
        <v>4050.992</v>
      </c>
      <c r="J22" s="7">
        <v>2999.08</v>
      </c>
      <c r="K22" s="7">
        <v>3048.733</v>
      </c>
      <c r="L22" s="7">
        <v>4382.034</v>
      </c>
      <c r="M22" s="7">
        <v>7539.896</v>
      </c>
      <c r="N22" s="7">
        <v>7029.998</v>
      </c>
      <c r="O22" s="7">
        <v>9473.748</v>
      </c>
      <c r="P22" s="7">
        <v>9184.907</v>
      </c>
    </row>
    <row r="23" spans="1:16" ht="12.75">
      <c r="A23" s="13" t="s">
        <v>74</v>
      </c>
      <c r="B23" s="6">
        <v>-17637</v>
      </c>
      <c r="C23" s="6">
        <v>-19368</v>
      </c>
      <c r="D23" s="6">
        <v>-18339</v>
      </c>
      <c r="E23" s="6">
        <v>-14688</v>
      </c>
      <c r="F23" s="6">
        <v>-12776.524</v>
      </c>
      <c r="G23" s="6">
        <v>-15460.76</v>
      </c>
      <c r="H23" s="6">
        <v>-11180.082</v>
      </c>
      <c r="I23" s="6">
        <v>-7108.53</v>
      </c>
      <c r="J23" s="6">
        <v>-5378.785</v>
      </c>
      <c r="K23" s="6">
        <v>-6142.185</v>
      </c>
      <c r="L23" s="6">
        <v>-5471.376</v>
      </c>
      <c r="M23" s="8" t="s">
        <v>34</v>
      </c>
      <c r="N23" s="8" t="s">
        <v>34</v>
      </c>
      <c r="O23" s="8" t="s">
        <v>34</v>
      </c>
      <c r="P23" s="8" t="s">
        <v>34</v>
      </c>
    </row>
    <row r="24" spans="1:16" ht="12.75">
      <c r="A24" s="13" t="s">
        <v>78</v>
      </c>
      <c r="B24" s="6">
        <v>152778</v>
      </c>
      <c r="C24" s="6">
        <v>130692</v>
      </c>
      <c r="D24" s="6">
        <v>184080</v>
      </c>
      <c r="E24" s="6">
        <v>150262</v>
      </c>
      <c r="F24" s="6">
        <v>130422.267</v>
      </c>
      <c r="G24" s="6">
        <v>115485.147</v>
      </c>
      <c r="H24" s="6">
        <v>136614.272</v>
      </c>
      <c r="I24" s="6">
        <v>92563.139</v>
      </c>
      <c r="J24" s="6">
        <v>81378.221</v>
      </c>
      <c r="K24" s="6">
        <v>107540.928</v>
      </c>
      <c r="L24" s="6">
        <v>89815.26</v>
      </c>
      <c r="M24" s="6">
        <v>10429.976</v>
      </c>
      <c r="N24" s="6">
        <v>10811.902</v>
      </c>
      <c r="O24" s="6">
        <v>11254.425</v>
      </c>
      <c r="P24" s="6">
        <v>12332.144</v>
      </c>
    </row>
    <row r="25" spans="1:16" ht="12.75">
      <c r="A25" s="13" t="s">
        <v>81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8" t="s">
        <v>34</v>
      </c>
      <c r="I25" s="8" t="s">
        <v>34</v>
      </c>
      <c r="J25" s="8" t="s">
        <v>34</v>
      </c>
      <c r="K25" s="8" t="s">
        <v>34</v>
      </c>
      <c r="L25" s="8" t="s">
        <v>34</v>
      </c>
      <c r="M25" s="6">
        <v>14.04</v>
      </c>
      <c r="N25" s="6">
        <v>15.459</v>
      </c>
      <c r="O25" s="6">
        <v>17.333</v>
      </c>
      <c r="P25" s="6">
        <v>154.899</v>
      </c>
    </row>
    <row r="26" spans="1:16" ht="12.75">
      <c r="A26" s="12" t="s">
        <v>82</v>
      </c>
      <c r="B26" s="7">
        <v>8909</v>
      </c>
      <c r="C26" s="7">
        <v>9314</v>
      </c>
      <c r="D26" s="7">
        <v>9415</v>
      </c>
      <c r="E26" s="7">
        <v>6445</v>
      </c>
      <c r="F26" s="7">
        <v>5896.119</v>
      </c>
      <c r="G26" s="7">
        <v>5204.058</v>
      </c>
      <c r="H26" s="7">
        <v>2414.606</v>
      </c>
      <c r="I26" s="7">
        <v>2358.269</v>
      </c>
      <c r="J26" s="7">
        <v>2220.743</v>
      </c>
      <c r="K26" s="7">
        <v>2848.223</v>
      </c>
      <c r="L26" s="7">
        <v>2085.316</v>
      </c>
      <c r="M26" s="7">
        <v>6060.704</v>
      </c>
      <c r="N26" s="7">
        <v>6575.173</v>
      </c>
      <c r="O26" s="7">
        <v>8273.936</v>
      </c>
      <c r="P26" s="7">
        <v>9132.71</v>
      </c>
    </row>
    <row r="27" spans="1:16" ht="12.75">
      <c r="A27" s="15" t="s">
        <v>96</v>
      </c>
      <c r="B27" s="11">
        <v>80805</v>
      </c>
      <c r="C27" s="11">
        <v>70328</v>
      </c>
      <c r="D27" s="11">
        <v>71860</v>
      </c>
      <c r="E27" s="11">
        <v>76414</v>
      </c>
      <c r="F27" s="11">
        <v>75018</v>
      </c>
      <c r="G27" s="11">
        <v>68667</v>
      </c>
      <c r="H27" s="11">
        <v>57587</v>
      </c>
      <c r="I27" s="11">
        <v>55199</v>
      </c>
      <c r="J27" s="11">
        <v>44852</v>
      </c>
      <c r="K27" s="11">
        <v>39778.476</v>
      </c>
      <c r="L27" s="11">
        <v>34415</v>
      </c>
      <c r="M27" s="11">
        <v>19068.99</v>
      </c>
      <c r="N27" s="11">
        <v>18242.063</v>
      </c>
      <c r="O27" s="11">
        <v>19772.504</v>
      </c>
      <c r="P27" s="11">
        <v>19127.969</v>
      </c>
    </row>
    <row r="28" spans="1:16" ht="12.75">
      <c r="A28" s="14" t="s">
        <v>97</v>
      </c>
      <c r="B28" s="10">
        <v>1244132</v>
      </c>
      <c r="C28" s="10">
        <v>1094570</v>
      </c>
      <c r="D28" s="10">
        <v>1248658</v>
      </c>
      <c r="E28" s="10">
        <v>1233765</v>
      </c>
      <c r="F28" s="10">
        <v>1200412.015</v>
      </c>
      <c r="G28" s="10">
        <v>1094702.197</v>
      </c>
      <c r="H28" s="10">
        <v>1034987.402</v>
      </c>
      <c r="I28" s="10">
        <v>902062.209</v>
      </c>
      <c r="J28" s="10">
        <v>824716.408</v>
      </c>
      <c r="K28" s="10">
        <v>800197.501</v>
      </c>
      <c r="L28" s="10">
        <v>656144.052</v>
      </c>
      <c r="M28" s="10">
        <v>346419.46</v>
      </c>
      <c r="N28" s="10">
        <v>319030.378</v>
      </c>
      <c r="O28" s="10">
        <v>355903.626</v>
      </c>
      <c r="P28" s="10">
        <v>347973.374</v>
      </c>
    </row>
    <row r="29" spans="1:16" ht="12.75">
      <c r="A29" s="12" t="s">
        <v>98</v>
      </c>
      <c r="B29" s="7">
        <v>13148.687118564501</v>
      </c>
      <c r="C29" s="7">
        <v>11935.1663852522</v>
      </c>
      <c r="D29" s="7">
        <v>10191.33222284143</v>
      </c>
      <c r="E29" s="7">
        <v>12339.10543148661</v>
      </c>
      <c r="F29" s="7">
        <v>11888.642303874229</v>
      </c>
      <c r="G29" s="7">
        <v>11900.105203864228</v>
      </c>
      <c r="H29" s="7">
        <v>11573.603048920111</v>
      </c>
      <c r="I29" s="7">
        <v>9790.48618748773</v>
      </c>
      <c r="J29" s="7">
        <v>9779.11156855719</v>
      </c>
      <c r="K29" s="7">
        <v>9783.30405408027</v>
      </c>
      <c r="L29" s="7">
        <v>9766.63496485572</v>
      </c>
      <c r="M29" s="7">
        <v>7460.7463520620495</v>
      </c>
      <c r="N29" s="7">
        <v>7458.6905528283705</v>
      </c>
      <c r="O29" s="7">
        <v>7285.8858624928</v>
      </c>
      <c r="P29" s="7">
        <v>7120.41120504916</v>
      </c>
    </row>
    <row r="30" spans="2:16" ht="12.75">
      <c r="B30" s="18">
        <f>SUM(B19:B27)-B28</f>
        <v>0</v>
      </c>
      <c r="C30" s="18">
        <f aca="true" t="shared" si="2" ref="C30:P30">SUM(C19:C27)-C28</f>
        <v>0</v>
      </c>
      <c r="D30" s="18">
        <f t="shared" si="2"/>
        <v>0</v>
      </c>
      <c r="E30" s="18">
        <f t="shared" si="2"/>
        <v>0</v>
      </c>
      <c r="F30" s="18">
        <f t="shared" si="2"/>
        <v>-0.33899999991990626</v>
      </c>
      <c r="G30" s="18">
        <f t="shared" si="2"/>
        <v>0.41599999996833503</v>
      </c>
      <c r="H30" s="18">
        <f t="shared" si="2"/>
        <v>0.11400000005960464</v>
      </c>
      <c r="I30" s="18">
        <f t="shared" si="2"/>
        <v>-0.8820000002160668</v>
      </c>
      <c r="J30" s="18">
        <f t="shared" si="2"/>
        <v>0.4409999999916181</v>
      </c>
      <c r="K30" s="18">
        <f t="shared" si="2"/>
        <v>0</v>
      </c>
      <c r="L30" s="18">
        <f t="shared" si="2"/>
        <v>0.05799999996088445</v>
      </c>
      <c r="M30" s="18">
        <f t="shared" si="2"/>
        <v>0</v>
      </c>
      <c r="N30" s="18">
        <f t="shared" si="2"/>
        <v>0</v>
      </c>
      <c r="O30" s="18">
        <f t="shared" si="2"/>
        <v>0</v>
      </c>
      <c r="P30" s="18">
        <f t="shared" si="2"/>
        <v>0</v>
      </c>
    </row>
    <row r="34" spans="1:16" ht="12.75">
      <c r="A34" s="58" t="s">
        <v>99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</row>
    <row r="35" spans="2:16" ht="33.75">
      <c r="B35" s="5" t="s">
        <v>15</v>
      </c>
      <c r="C35" s="5" t="s">
        <v>16</v>
      </c>
      <c r="D35" s="5" t="s">
        <v>17</v>
      </c>
      <c r="E35" s="5" t="s">
        <v>18</v>
      </c>
      <c r="F35" s="5" t="s">
        <v>19</v>
      </c>
      <c r="G35" s="5" t="s">
        <v>20</v>
      </c>
      <c r="H35" s="5" t="s">
        <v>21</v>
      </c>
      <c r="I35" s="5" t="s">
        <v>22</v>
      </c>
      <c r="J35" s="5" t="s">
        <v>23</v>
      </c>
      <c r="K35" s="5" t="s">
        <v>24</v>
      </c>
      <c r="L35" s="5" t="s">
        <v>25</v>
      </c>
      <c r="M35" s="5" t="s">
        <v>26</v>
      </c>
      <c r="N35" s="5" t="s">
        <v>27</v>
      </c>
      <c r="O35" s="5" t="s">
        <v>28</v>
      </c>
      <c r="P35" s="5" t="s">
        <v>29</v>
      </c>
    </row>
    <row r="36" spans="1:16" ht="12.75">
      <c r="A36" s="58" t="s">
        <v>100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</row>
    <row r="37" spans="1:16" ht="12.75">
      <c r="A37" s="15" t="s">
        <v>101</v>
      </c>
      <c r="B37" s="11">
        <v>29982</v>
      </c>
      <c r="C37" s="11">
        <v>26313</v>
      </c>
      <c r="D37" s="11">
        <v>30346</v>
      </c>
      <c r="E37" s="11">
        <v>31215</v>
      </c>
      <c r="F37" s="11">
        <v>29586.447</v>
      </c>
      <c r="G37" s="11">
        <v>26735.016</v>
      </c>
      <c r="H37" s="11">
        <v>18724.602</v>
      </c>
      <c r="I37" s="11">
        <v>15681.866</v>
      </c>
      <c r="J37" s="11">
        <v>13120.923</v>
      </c>
      <c r="K37" s="11">
        <v>11027.398</v>
      </c>
      <c r="L37" s="11">
        <v>8116.776</v>
      </c>
      <c r="M37" s="11">
        <v>7958.337</v>
      </c>
      <c r="N37" s="11">
        <v>9358.655</v>
      </c>
      <c r="O37" s="11">
        <v>10256.764</v>
      </c>
      <c r="P37" s="11">
        <v>8567.77</v>
      </c>
    </row>
    <row r="38" spans="1:16" s="20" customFormat="1" ht="12.75">
      <c r="A38" s="21" t="s">
        <v>102</v>
      </c>
      <c r="B38" s="19">
        <v>55091</v>
      </c>
      <c r="C38" s="19">
        <v>51825</v>
      </c>
      <c r="D38" s="19">
        <v>59214</v>
      </c>
      <c r="E38" s="19">
        <v>61250</v>
      </c>
      <c r="F38" s="19">
        <v>53268.822</v>
      </c>
      <c r="G38" s="19">
        <v>53609.478</v>
      </c>
      <c r="H38" s="19">
        <v>56760.465</v>
      </c>
      <c r="I38" s="19">
        <v>46118.609</v>
      </c>
      <c r="J38" s="19">
        <v>37148.499</v>
      </c>
      <c r="K38" s="19">
        <v>33187.549</v>
      </c>
      <c r="L38" s="19">
        <v>17741.706</v>
      </c>
      <c r="M38" s="19">
        <v>17645.233</v>
      </c>
      <c r="N38" s="19">
        <v>23184.51</v>
      </c>
      <c r="O38" s="19">
        <v>28665.164</v>
      </c>
      <c r="P38" s="19">
        <v>29583.919</v>
      </c>
    </row>
    <row r="39" spans="1:16" s="20" customFormat="1" ht="12.75">
      <c r="A39" s="21" t="s">
        <v>108</v>
      </c>
      <c r="B39" s="19">
        <v>25109</v>
      </c>
      <c r="C39" s="19">
        <v>25512</v>
      </c>
      <c r="D39" s="19">
        <v>28868</v>
      </c>
      <c r="E39" s="19">
        <v>30035</v>
      </c>
      <c r="F39" s="19">
        <v>23682.375</v>
      </c>
      <c r="G39" s="19">
        <v>26874.462</v>
      </c>
      <c r="H39" s="19">
        <v>38035.863</v>
      </c>
      <c r="I39" s="19">
        <v>30436.743</v>
      </c>
      <c r="J39" s="19">
        <v>24027.576</v>
      </c>
      <c r="K39" s="19">
        <v>22160.151</v>
      </c>
      <c r="L39" s="19">
        <v>9624.93</v>
      </c>
      <c r="M39" s="19">
        <v>9686.896</v>
      </c>
      <c r="N39" s="19">
        <v>13825.855</v>
      </c>
      <c r="O39" s="19">
        <v>18408.4</v>
      </c>
      <c r="P39" s="19">
        <v>21016.149</v>
      </c>
    </row>
    <row r="40" spans="1:16" ht="12.75">
      <c r="A40" s="14" t="s">
        <v>114</v>
      </c>
      <c r="B40" s="10">
        <v>20390</v>
      </c>
      <c r="C40" s="10">
        <v>21529</v>
      </c>
      <c r="D40" s="10">
        <v>22208</v>
      </c>
      <c r="E40" s="10">
        <v>23193</v>
      </c>
      <c r="F40" s="10">
        <v>22419.659</v>
      </c>
      <c r="G40" s="10">
        <v>22828.34</v>
      </c>
      <c r="H40" s="10">
        <v>22067.399</v>
      </c>
      <c r="I40" s="10">
        <v>19701.958</v>
      </c>
      <c r="J40" s="10">
        <v>17625.68</v>
      </c>
      <c r="K40" s="10">
        <v>19550.392</v>
      </c>
      <c r="L40" s="10">
        <v>10831.633</v>
      </c>
      <c r="M40" s="10">
        <v>6173.152</v>
      </c>
      <c r="N40" s="10">
        <v>5631.767</v>
      </c>
      <c r="O40" s="10">
        <v>6339.0249999999905</v>
      </c>
      <c r="P40" s="10">
        <v>5666.101999999991</v>
      </c>
    </row>
    <row r="41" spans="1:16" ht="12.75">
      <c r="A41" s="14" t="s">
        <v>124</v>
      </c>
      <c r="B41" s="10">
        <v>31375</v>
      </c>
      <c r="C41" s="10">
        <v>31188</v>
      </c>
      <c r="D41" s="10">
        <v>30503</v>
      </c>
      <c r="E41" s="10">
        <v>33706</v>
      </c>
      <c r="F41" s="10">
        <v>29478.544</v>
      </c>
      <c r="G41" s="10">
        <v>28062.016</v>
      </c>
      <c r="H41" s="10">
        <v>25194.267</v>
      </c>
      <c r="I41" s="10">
        <v>21747.608</v>
      </c>
      <c r="J41" s="10">
        <v>20297.38</v>
      </c>
      <c r="K41" s="10">
        <v>22952.176</v>
      </c>
      <c r="L41" s="10">
        <v>13326.494</v>
      </c>
      <c r="M41" s="10">
        <v>10565.854</v>
      </c>
      <c r="N41" s="10">
        <v>10783.486</v>
      </c>
      <c r="O41" s="10">
        <v>12525.038</v>
      </c>
      <c r="P41" s="10">
        <v>10144.472</v>
      </c>
    </row>
    <row r="42" spans="1:16" ht="12.75">
      <c r="A42" s="15" t="s">
        <v>131</v>
      </c>
      <c r="B42" s="11">
        <v>10521</v>
      </c>
      <c r="C42" s="11">
        <v>10986</v>
      </c>
      <c r="D42" s="11">
        <v>18523</v>
      </c>
      <c r="E42" s="11">
        <v>10777</v>
      </c>
      <c r="F42" s="11">
        <v>10266.899</v>
      </c>
      <c r="G42" s="11">
        <v>11087.996</v>
      </c>
      <c r="H42" s="11">
        <v>5964.405</v>
      </c>
      <c r="I42" s="11">
        <v>3496.058</v>
      </c>
      <c r="J42" s="11">
        <v>2483.628</v>
      </c>
      <c r="K42" s="11">
        <v>1756.047</v>
      </c>
      <c r="L42" s="11">
        <v>1581.74</v>
      </c>
      <c r="M42" s="11">
        <v>1495.687</v>
      </c>
      <c r="N42" s="11">
        <v>1648.192</v>
      </c>
      <c r="O42" s="11">
        <v>1586.017</v>
      </c>
      <c r="P42" s="11">
        <v>1048.345</v>
      </c>
    </row>
    <row r="43" spans="1:16" ht="12.75">
      <c r="A43" s="14" t="s">
        <v>132</v>
      </c>
      <c r="B43" s="10">
        <v>8476</v>
      </c>
      <c r="C43" s="10">
        <v>5668</v>
      </c>
      <c r="D43" s="10">
        <v>3528</v>
      </c>
      <c r="E43" s="10">
        <v>9925</v>
      </c>
      <c r="F43" s="10">
        <v>12260.663</v>
      </c>
      <c r="G43" s="10">
        <v>10413.344</v>
      </c>
      <c r="H43" s="10">
        <v>9633.329</v>
      </c>
      <c r="I43" s="10">
        <v>10140.158</v>
      </c>
      <c r="J43" s="10">
        <v>7965.595</v>
      </c>
      <c r="K43" s="10">
        <v>5869.567</v>
      </c>
      <c r="L43" s="10">
        <v>4040.175</v>
      </c>
      <c r="M43" s="10">
        <v>2069.948</v>
      </c>
      <c r="N43" s="10">
        <v>2558.744</v>
      </c>
      <c r="O43" s="10">
        <v>2484.734</v>
      </c>
      <c r="P43" s="10">
        <v>3041.055</v>
      </c>
    </row>
    <row r="44" spans="1:16" ht="12.75">
      <c r="A44" s="12" t="s">
        <v>133</v>
      </c>
      <c r="B44" s="7">
        <v>17</v>
      </c>
      <c r="C44" s="9" t="s">
        <v>34</v>
      </c>
      <c r="D44" s="9" t="s">
        <v>34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641.064</v>
      </c>
      <c r="N44" s="7">
        <v>1269.649</v>
      </c>
      <c r="O44" s="7">
        <v>3003.564</v>
      </c>
      <c r="P44" s="7">
        <v>346.952</v>
      </c>
    </row>
    <row r="45" spans="1:16" ht="12.75">
      <c r="A45" s="13" t="s">
        <v>134</v>
      </c>
      <c r="B45" s="6">
        <v>938</v>
      </c>
      <c r="C45" s="6">
        <v>503</v>
      </c>
      <c r="D45" s="6">
        <v>508</v>
      </c>
      <c r="E45" s="6">
        <v>1780</v>
      </c>
      <c r="F45" s="6">
        <v>285.864</v>
      </c>
      <c r="G45" s="6">
        <v>164.63</v>
      </c>
      <c r="H45" s="6">
        <v>1049.704</v>
      </c>
      <c r="I45" s="6">
        <v>1164.316</v>
      </c>
      <c r="J45" s="6">
        <v>19.873</v>
      </c>
      <c r="K45" s="6">
        <v>143.525</v>
      </c>
      <c r="L45" s="6">
        <v>147.148</v>
      </c>
      <c r="M45" s="6">
        <v>575.398</v>
      </c>
      <c r="N45" s="6">
        <v>1608.803</v>
      </c>
      <c r="O45" s="6">
        <v>2944.258</v>
      </c>
      <c r="P45" s="6">
        <v>786.665</v>
      </c>
    </row>
    <row r="46" spans="1:16" ht="12.75">
      <c r="A46" s="12" t="s">
        <v>135</v>
      </c>
      <c r="B46" s="7">
        <v>2881</v>
      </c>
      <c r="C46" s="7">
        <v>1713</v>
      </c>
      <c r="D46" s="7">
        <v>136</v>
      </c>
      <c r="E46" s="7">
        <v>-263</v>
      </c>
      <c r="F46" s="7">
        <v>60.153</v>
      </c>
      <c r="G46" s="7">
        <v>339.606</v>
      </c>
      <c r="H46" s="7">
        <v>1848.827</v>
      </c>
      <c r="I46" s="7">
        <v>1757.942</v>
      </c>
      <c r="J46" s="7">
        <v>777.374</v>
      </c>
      <c r="K46" s="7">
        <v>1809.261</v>
      </c>
      <c r="L46" s="7">
        <v>239.262</v>
      </c>
      <c r="M46" s="7">
        <v>1558.563</v>
      </c>
      <c r="N46" s="7">
        <v>1009.261</v>
      </c>
      <c r="O46" s="7">
        <v>1171.382</v>
      </c>
      <c r="P46" s="7">
        <v>418.387</v>
      </c>
    </row>
    <row r="47" spans="1:16" ht="12.75">
      <c r="A47" s="13" t="s">
        <v>136</v>
      </c>
      <c r="B47" s="6">
        <v>243</v>
      </c>
      <c r="C47" s="6">
        <v>500</v>
      </c>
      <c r="D47" s="6">
        <v>427</v>
      </c>
      <c r="E47" s="6">
        <v>57</v>
      </c>
      <c r="F47" s="6">
        <v>16.921</v>
      </c>
      <c r="G47" s="6">
        <v>-0.52</v>
      </c>
      <c r="H47" s="6">
        <v>797.3</v>
      </c>
      <c r="I47" s="6">
        <v>441.457</v>
      </c>
      <c r="J47" s="6">
        <v>426.921</v>
      </c>
      <c r="K47" s="6">
        <v>619.166</v>
      </c>
      <c r="L47" s="6">
        <v>449.011</v>
      </c>
      <c r="M47" s="6">
        <v>407.263</v>
      </c>
      <c r="N47" s="6">
        <v>279.898</v>
      </c>
      <c r="O47" s="6">
        <v>521.878</v>
      </c>
      <c r="P47" s="6">
        <v>754.271</v>
      </c>
    </row>
    <row r="48" spans="1:16" ht="12.75">
      <c r="A48" s="12" t="s">
        <v>139</v>
      </c>
      <c r="B48" s="7">
        <v>3718</v>
      </c>
      <c r="C48" s="7">
        <v>2034</v>
      </c>
      <c r="D48" s="7">
        <v>590</v>
      </c>
      <c r="E48" s="7">
        <v>1776</v>
      </c>
      <c r="F48" s="7">
        <v>2923.19</v>
      </c>
      <c r="G48" s="7">
        <v>1206.61</v>
      </c>
      <c r="H48" s="7">
        <v>1884.223</v>
      </c>
      <c r="I48" s="7">
        <v>2335.686</v>
      </c>
      <c r="J48" s="7">
        <v>2293.638</v>
      </c>
      <c r="K48" s="7">
        <v>1391.176</v>
      </c>
      <c r="L48" s="7">
        <v>596.792</v>
      </c>
      <c r="M48" s="7">
        <v>869.434</v>
      </c>
      <c r="N48" s="7">
        <v>723.109</v>
      </c>
      <c r="O48" s="7">
        <v>910.396</v>
      </c>
      <c r="P48" s="7">
        <v>714.868</v>
      </c>
    </row>
    <row r="49" spans="1:16" ht="12.75">
      <c r="A49" s="12" t="s">
        <v>82</v>
      </c>
      <c r="B49" s="7">
        <v>1119</v>
      </c>
      <c r="C49" s="7">
        <v>1154</v>
      </c>
      <c r="D49" s="7">
        <v>768</v>
      </c>
      <c r="E49" s="7">
        <v>788</v>
      </c>
      <c r="F49" s="7">
        <v>920.852</v>
      </c>
      <c r="G49" s="7">
        <v>469.522</v>
      </c>
      <c r="H49" s="7">
        <v>456</v>
      </c>
      <c r="I49" s="7">
        <v>575.892</v>
      </c>
      <c r="J49" s="7">
        <v>649.806</v>
      </c>
      <c r="K49" s="7">
        <v>529.666</v>
      </c>
      <c r="L49" s="7">
        <v>390.364</v>
      </c>
      <c r="M49" s="7">
        <v>621.187</v>
      </c>
      <c r="N49" s="7">
        <v>538.463</v>
      </c>
      <c r="O49" s="7">
        <v>840.606</v>
      </c>
      <c r="P49" s="7">
        <v>800.987</v>
      </c>
    </row>
    <row r="50" spans="1:16" ht="12.75">
      <c r="A50" s="13" t="s">
        <v>147</v>
      </c>
      <c r="B50" s="6">
        <v>-26</v>
      </c>
      <c r="C50" s="6">
        <v>-15</v>
      </c>
      <c r="D50" s="6">
        <v>70</v>
      </c>
      <c r="E50" s="6">
        <v>-24</v>
      </c>
      <c r="F50" s="6">
        <v>-26.922</v>
      </c>
      <c r="G50" s="6">
        <v>30.87</v>
      </c>
      <c r="H50" s="6">
        <v>-13.115</v>
      </c>
      <c r="I50" s="8" t="s">
        <v>34</v>
      </c>
      <c r="J50" s="8" t="s">
        <v>34</v>
      </c>
      <c r="K50" s="8" t="s">
        <v>34</v>
      </c>
      <c r="L50" s="8" t="s">
        <v>34</v>
      </c>
      <c r="M50" s="6">
        <v>0</v>
      </c>
      <c r="N50" s="6">
        <v>0</v>
      </c>
      <c r="O50" s="6">
        <v>0</v>
      </c>
      <c r="P50" s="6">
        <v>0</v>
      </c>
    </row>
    <row r="51" spans="1:16" ht="12.75">
      <c r="A51" s="13" t="s">
        <v>149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796.595</v>
      </c>
      <c r="J51" s="6">
        <v>1389.374</v>
      </c>
      <c r="K51" s="6">
        <v>-13.523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1:16" ht="12.75">
      <c r="A52" s="15" t="s">
        <v>152</v>
      </c>
      <c r="B52" s="11">
        <v>5816</v>
      </c>
      <c r="C52" s="11">
        <v>4175</v>
      </c>
      <c r="D52" s="11">
        <v>2295</v>
      </c>
      <c r="E52" s="11">
        <v>5351</v>
      </c>
      <c r="F52" s="11">
        <v>8180.909</v>
      </c>
      <c r="G52" s="11">
        <v>8942.538</v>
      </c>
      <c r="H52" s="11">
        <v>8876.414</v>
      </c>
      <c r="I52" s="11">
        <v>8263.663</v>
      </c>
      <c r="J52" s="11">
        <v>6206.573</v>
      </c>
      <c r="K52" s="11">
        <v>6220.104</v>
      </c>
      <c r="L52" s="11">
        <v>3605.87</v>
      </c>
      <c r="M52" s="11">
        <v>2610.819</v>
      </c>
      <c r="N52" s="11">
        <v>2247.177</v>
      </c>
      <c r="O52" s="11">
        <v>2486.3</v>
      </c>
      <c r="P52" s="11">
        <v>2258.141</v>
      </c>
    </row>
    <row r="53" spans="1:16" ht="12.75">
      <c r="A53" s="12" t="s">
        <v>156</v>
      </c>
      <c r="B53" s="7">
        <v>12391864356.17827</v>
      </c>
      <c r="C53" s="7">
        <v>11610220022.20043</v>
      </c>
      <c r="D53" s="7">
        <v>11999134278.84329</v>
      </c>
      <c r="E53" s="7">
        <v>12464205672.81671</v>
      </c>
      <c r="F53" s="7">
        <v>12514490214.65476</v>
      </c>
      <c r="G53" s="7">
        <v>12460071639.95588</v>
      </c>
      <c r="H53" s="7">
        <v>10677650901.07646</v>
      </c>
      <c r="I53" s="7">
        <v>10031644453.73008</v>
      </c>
      <c r="J53" s="7">
        <v>9834858133.67129</v>
      </c>
      <c r="K53" s="7">
        <v>9805910470.79264</v>
      </c>
      <c r="L53" s="7">
        <v>7763247321.57196</v>
      </c>
      <c r="M53" s="9" t="s">
        <v>34</v>
      </c>
      <c r="N53" s="9" t="s">
        <v>34</v>
      </c>
      <c r="O53" s="9" t="s">
        <v>34</v>
      </c>
      <c r="P53" s="9" t="s">
        <v>34</v>
      </c>
    </row>
    <row r="55" s="22" customFormat="1" ht="12.75">
      <c r="A55" s="23" t="s">
        <v>190</v>
      </c>
    </row>
    <row r="56" spans="1:16" s="23" customFormat="1" ht="12.75">
      <c r="A56" s="23" t="s">
        <v>175</v>
      </c>
      <c r="B56" s="23">
        <v>2014</v>
      </c>
      <c r="C56" s="23">
        <v>2013</v>
      </c>
      <c r="D56" s="23">
        <v>2012</v>
      </c>
      <c r="E56" s="23">
        <v>2011</v>
      </c>
      <c r="F56" s="23">
        <v>2010</v>
      </c>
      <c r="G56" s="23">
        <v>2009</v>
      </c>
      <c r="H56" s="23">
        <v>2008</v>
      </c>
      <c r="I56" s="23">
        <v>2007</v>
      </c>
      <c r="J56" s="23">
        <v>2006</v>
      </c>
      <c r="K56" s="23">
        <v>2005</v>
      </c>
      <c r="L56" s="23">
        <v>2004</v>
      </c>
      <c r="M56" s="23">
        <v>2003</v>
      </c>
      <c r="N56" s="23">
        <v>2002</v>
      </c>
      <c r="O56" s="23">
        <v>2001</v>
      </c>
      <c r="P56" s="23">
        <v>2000</v>
      </c>
    </row>
    <row r="57" spans="1:16" s="22" customFormat="1" ht="12.75">
      <c r="A57" s="22" t="s">
        <v>174</v>
      </c>
      <c r="B57" s="24">
        <f>B9/1000</f>
        <v>69.428</v>
      </c>
      <c r="C57" s="24">
        <f aca="true" t="shared" si="3" ref="C57:P57">C9/1000</f>
        <v>77.103</v>
      </c>
      <c r="D57" s="24">
        <f t="shared" si="3"/>
        <v>118.488</v>
      </c>
      <c r="E57" s="24">
        <f t="shared" si="3"/>
        <v>96.524</v>
      </c>
      <c r="F57" s="24">
        <f t="shared" si="3"/>
        <v>77.785278</v>
      </c>
      <c r="G57" s="24">
        <f t="shared" si="3"/>
        <v>34.889413</v>
      </c>
      <c r="H57" s="24">
        <f t="shared" si="3"/>
        <v>45.781345</v>
      </c>
      <c r="I57" s="24">
        <f t="shared" si="3"/>
        <v>33.51786</v>
      </c>
      <c r="J57" s="24">
        <f t="shared" si="3"/>
        <v>20.383774000000003</v>
      </c>
      <c r="K57" s="24">
        <f t="shared" si="3"/>
        <v>19.739733</v>
      </c>
      <c r="L57" s="24">
        <f t="shared" si="3"/>
        <v>9.733353</v>
      </c>
      <c r="M57" s="24">
        <f t="shared" si="3"/>
        <v>8.907440000000001</v>
      </c>
      <c r="N57" s="24">
        <f t="shared" si="3"/>
        <v>6.2415780000000005</v>
      </c>
      <c r="O57" s="24">
        <f t="shared" si="3"/>
        <v>9.782199</v>
      </c>
      <c r="P57" s="24">
        <f t="shared" si="3"/>
        <v>8.371672</v>
      </c>
    </row>
    <row r="58" spans="1:16" s="22" customFormat="1" ht="12.75">
      <c r="A58" s="22" t="s">
        <v>176</v>
      </c>
      <c r="B58" s="24">
        <f>B10/1000</f>
        <v>314.157</v>
      </c>
      <c r="C58" s="24">
        <f aca="true" t="shared" si="4" ref="C58:P58">C10/1000</f>
        <v>238.77</v>
      </c>
      <c r="D58" s="24">
        <f t="shared" si="4"/>
        <v>306.475</v>
      </c>
      <c r="E58" s="24">
        <f t="shared" si="4"/>
        <v>319.821</v>
      </c>
      <c r="F58" s="24">
        <f t="shared" si="4"/>
        <v>335.054574</v>
      </c>
      <c r="G58" s="24">
        <f t="shared" si="4"/>
        <v>310.770238</v>
      </c>
      <c r="H58" s="24">
        <f t="shared" si="4"/>
        <v>262.452251</v>
      </c>
      <c r="I58" s="24">
        <f t="shared" si="4"/>
        <v>290.407032</v>
      </c>
      <c r="J58" s="24">
        <f t="shared" si="4"/>
        <v>242.185497</v>
      </c>
      <c r="K58" s="24">
        <f t="shared" si="4"/>
        <v>296.908984</v>
      </c>
      <c r="L58" s="24">
        <f t="shared" si="4"/>
        <v>216.086604</v>
      </c>
      <c r="M58" s="24">
        <f t="shared" si="4"/>
        <v>106.839287</v>
      </c>
      <c r="N58" s="24">
        <f t="shared" si="4"/>
        <v>86.27426200000001</v>
      </c>
      <c r="O58" s="24">
        <f t="shared" si="4"/>
        <v>91.29874000000001</v>
      </c>
      <c r="P58" s="24">
        <f t="shared" si="4"/>
        <v>86.681536</v>
      </c>
    </row>
    <row r="59" spans="1:16" s="22" customFormat="1" ht="12.75">
      <c r="A59" s="22" t="s">
        <v>177</v>
      </c>
      <c r="B59" s="24">
        <f>B11/1000</f>
        <v>781.635</v>
      </c>
      <c r="C59" s="24">
        <f aca="true" t="shared" si="5" ref="C59:P59">C11/1000</f>
        <v>714.484</v>
      </c>
      <c r="D59" s="24">
        <f t="shared" si="5"/>
        <v>756.858</v>
      </c>
      <c r="E59" s="24">
        <f t="shared" si="5"/>
        <v>750.44</v>
      </c>
      <c r="F59" s="24">
        <f t="shared" si="5"/>
        <v>725.971804</v>
      </c>
      <c r="G59" s="24">
        <f t="shared" si="5"/>
        <v>693.298476</v>
      </c>
      <c r="H59" s="24">
        <f t="shared" si="5"/>
        <v>675.81798</v>
      </c>
      <c r="I59" s="24">
        <f t="shared" si="5"/>
        <v>507.808033</v>
      </c>
      <c r="J59" s="24">
        <f t="shared" si="5"/>
        <v>516.008394</v>
      </c>
      <c r="K59" s="24">
        <f t="shared" si="5"/>
        <v>434.386491</v>
      </c>
      <c r="L59" s="24">
        <f t="shared" si="5"/>
        <v>379.21105200000005</v>
      </c>
      <c r="M59" s="24">
        <f t="shared" si="5"/>
        <v>188.731603</v>
      </c>
      <c r="N59" s="24">
        <f t="shared" si="5"/>
        <v>181.896491</v>
      </c>
      <c r="O59" s="24">
        <f t="shared" si="5"/>
        <v>200.3197920000001</v>
      </c>
      <c r="P59" s="24">
        <f t="shared" si="5"/>
        <v>195.23227200000008</v>
      </c>
    </row>
    <row r="60" spans="1:16" s="22" customFormat="1" ht="12.75">
      <c r="A60" s="22" t="s">
        <v>179</v>
      </c>
      <c r="B60" s="24">
        <f>B61-SUM(B57:B59)</f>
        <v>78.91200000000003</v>
      </c>
      <c r="C60" s="24">
        <f aca="true" t="shared" si="6" ref="C60:P60">C61-SUM(C57:C59)</f>
        <v>64.21299999999997</v>
      </c>
      <c r="D60" s="24">
        <f t="shared" si="6"/>
        <v>66.83699999999999</v>
      </c>
      <c r="E60" s="24">
        <f t="shared" si="6"/>
        <v>66.98000000000002</v>
      </c>
      <c r="F60" s="24">
        <f t="shared" si="6"/>
        <v>61.6003589999998</v>
      </c>
      <c r="G60" s="24">
        <f t="shared" si="6"/>
        <v>55.74406999999974</v>
      </c>
      <c r="H60" s="24">
        <f t="shared" si="6"/>
        <v>50.935825999999906</v>
      </c>
      <c r="I60" s="24">
        <f t="shared" si="6"/>
        <v>70.32928400000003</v>
      </c>
      <c r="J60" s="24">
        <f t="shared" si="6"/>
        <v>46.13874299999998</v>
      </c>
      <c r="K60" s="24">
        <f t="shared" si="6"/>
        <v>49.16229300000009</v>
      </c>
      <c r="L60" s="24">
        <f t="shared" si="6"/>
        <v>51.11304299999995</v>
      </c>
      <c r="M60" s="24">
        <f t="shared" si="6"/>
        <v>41.94112999999999</v>
      </c>
      <c r="N60" s="24">
        <f t="shared" si="6"/>
        <v>44.61804700000005</v>
      </c>
      <c r="O60" s="24">
        <f t="shared" si="6"/>
        <v>54.50289499999985</v>
      </c>
      <c r="P60" s="24">
        <f t="shared" si="6"/>
        <v>57.68789399999997</v>
      </c>
    </row>
    <row r="61" spans="1:16" s="22" customFormat="1" ht="12.75">
      <c r="A61" s="22" t="s">
        <v>178</v>
      </c>
      <c r="B61" s="24">
        <f>B16/1000</f>
        <v>1244.132</v>
      </c>
      <c r="C61" s="24">
        <f aca="true" t="shared" si="7" ref="C61:P61">C16/1000</f>
        <v>1094.57</v>
      </c>
      <c r="D61" s="24">
        <f t="shared" si="7"/>
        <v>1248.658</v>
      </c>
      <c r="E61" s="24">
        <f t="shared" si="7"/>
        <v>1233.765</v>
      </c>
      <c r="F61" s="24">
        <f t="shared" si="7"/>
        <v>1200.4120149999999</v>
      </c>
      <c r="G61" s="24">
        <f t="shared" si="7"/>
        <v>1094.7021969999998</v>
      </c>
      <c r="H61" s="24">
        <f t="shared" si="7"/>
        <v>1034.987402</v>
      </c>
      <c r="I61" s="24">
        <f t="shared" si="7"/>
        <v>902.062209</v>
      </c>
      <c r="J61" s="24">
        <f t="shared" si="7"/>
        <v>824.716408</v>
      </c>
      <c r="K61" s="24">
        <f t="shared" si="7"/>
        <v>800.1975010000001</v>
      </c>
      <c r="L61" s="24">
        <f t="shared" si="7"/>
        <v>656.144052</v>
      </c>
      <c r="M61" s="24">
        <f t="shared" si="7"/>
        <v>346.41946</v>
      </c>
      <c r="N61" s="24">
        <f t="shared" si="7"/>
        <v>319.03037800000004</v>
      </c>
      <c r="O61" s="24">
        <f t="shared" si="7"/>
        <v>355.903626</v>
      </c>
      <c r="P61" s="24">
        <f t="shared" si="7"/>
        <v>347.97337400000004</v>
      </c>
    </row>
    <row r="62" s="22" customFormat="1" ht="12.75"/>
    <row r="63" spans="1:16" s="22" customFormat="1" ht="12.75">
      <c r="A63" s="22" t="s">
        <v>180</v>
      </c>
      <c r="B63" s="24">
        <f>B19/1000</f>
        <v>642.083</v>
      </c>
      <c r="C63" s="24">
        <f aca="true" t="shared" si="8" ref="C63:P63">C19/1000</f>
        <v>599.337</v>
      </c>
      <c r="D63" s="24">
        <f t="shared" si="8"/>
        <v>617.742</v>
      </c>
      <c r="E63" s="24">
        <f t="shared" si="8"/>
        <v>563.692</v>
      </c>
      <c r="F63" s="24">
        <f t="shared" si="8"/>
        <v>570.723478</v>
      </c>
      <c r="G63" s="24">
        <f t="shared" si="8"/>
        <v>468.282788</v>
      </c>
      <c r="H63" s="24">
        <f t="shared" si="8"/>
        <v>337.097978</v>
      </c>
      <c r="I63" s="24">
        <f t="shared" si="8"/>
        <v>293.252678</v>
      </c>
      <c r="J63" s="24">
        <f t="shared" si="8"/>
        <v>284.206673</v>
      </c>
      <c r="K63" s="24">
        <f t="shared" si="8"/>
        <v>270.962586</v>
      </c>
      <c r="L63" s="24">
        <f t="shared" si="8"/>
        <v>243.18793100000002</v>
      </c>
      <c r="M63" s="24">
        <f t="shared" si="8"/>
        <v>142.987106</v>
      </c>
      <c r="N63" s="24">
        <f t="shared" si="8"/>
        <v>148.621092</v>
      </c>
      <c r="O63" s="24">
        <f t="shared" si="8"/>
        <v>165.598981</v>
      </c>
      <c r="P63" s="24">
        <f t="shared" si="8"/>
        <v>156.146644</v>
      </c>
    </row>
    <row r="64" spans="1:16" ht="12.75">
      <c r="A64" s="22" t="s">
        <v>181</v>
      </c>
      <c r="B64" s="24">
        <f>B20/1000</f>
        <v>361.818</v>
      </c>
      <c r="C64" s="24">
        <f aca="true" t="shared" si="9" ref="C64:P64">C20/1000</f>
        <v>289.678</v>
      </c>
      <c r="D64" s="24">
        <f t="shared" si="9"/>
        <v>367.752</v>
      </c>
      <c r="E64" s="24">
        <f t="shared" si="9"/>
        <v>433.728</v>
      </c>
      <c r="F64" s="24">
        <f t="shared" si="9"/>
        <v>409.54675</v>
      </c>
      <c r="G64" s="24">
        <f t="shared" si="9"/>
        <v>429.55281</v>
      </c>
      <c r="H64" s="24">
        <f t="shared" si="9"/>
        <v>489.445342</v>
      </c>
      <c r="I64" s="24">
        <f t="shared" si="9"/>
        <v>445.17488000000003</v>
      </c>
      <c r="J64" s="24">
        <f t="shared" si="9"/>
        <v>395.212404</v>
      </c>
      <c r="K64" s="24">
        <f t="shared" si="9"/>
        <v>362.33775</v>
      </c>
      <c r="L64" s="24">
        <f t="shared" si="9"/>
        <v>269.706021</v>
      </c>
      <c r="M64" s="24">
        <f t="shared" si="9"/>
        <v>147.591071</v>
      </c>
      <c r="N64" s="24">
        <f t="shared" si="9"/>
        <v>113.754718</v>
      </c>
      <c r="O64" s="24">
        <f t="shared" si="9"/>
        <v>124.463187</v>
      </c>
      <c r="P64" s="24">
        <f t="shared" si="9"/>
        <v>126.314646</v>
      </c>
    </row>
    <row r="65" spans="1:16" ht="12.75">
      <c r="A65" s="13" t="s">
        <v>78</v>
      </c>
      <c r="B65" s="24">
        <f>B24/1000</f>
        <v>152.778</v>
      </c>
      <c r="C65" s="24">
        <f aca="true" t="shared" si="10" ref="C65:P65">C24/1000</f>
        <v>130.692</v>
      </c>
      <c r="D65" s="24">
        <f t="shared" si="10"/>
        <v>184.08</v>
      </c>
      <c r="E65" s="24">
        <f t="shared" si="10"/>
        <v>150.262</v>
      </c>
      <c r="F65" s="24">
        <f t="shared" si="10"/>
        <v>130.422267</v>
      </c>
      <c r="G65" s="24">
        <f t="shared" si="10"/>
        <v>115.485147</v>
      </c>
      <c r="H65" s="24">
        <f t="shared" si="10"/>
        <v>136.614272</v>
      </c>
      <c r="I65" s="24">
        <f t="shared" si="10"/>
        <v>92.56313899999999</v>
      </c>
      <c r="J65" s="24">
        <f t="shared" si="10"/>
        <v>81.37822100000001</v>
      </c>
      <c r="K65" s="24">
        <f t="shared" si="10"/>
        <v>107.540928</v>
      </c>
      <c r="L65" s="24">
        <f t="shared" si="10"/>
        <v>89.81526</v>
      </c>
      <c r="M65" s="24">
        <f t="shared" si="10"/>
        <v>10.429976</v>
      </c>
      <c r="N65" s="24">
        <f t="shared" si="10"/>
        <v>10.811902</v>
      </c>
      <c r="O65" s="24">
        <f t="shared" si="10"/>
        <v>11.254425</v>
      </c>
      <c r="P65" s="24">
        <f t="shared" si="10"/>
        <v>12.332144</v>
      </c>
    </row>
    <row r="66" spans="1:16" ht="12.75">
      <c r="A66" s="22" t="s">
        <v>182</v>
      </c>
      <c r="B66" s="24">
        <f>B27/1000</f>
        <v>80.805</v>
      </c>
      <c r="C66" s="24">
        <f aca="true" t="shared" si="11" ref="C66:P66">C27/1000</f>
        <v>70.328</v>
      </c>
      <c r="D66" s="24">
        <f t="shared" si="11"/>
        <v>71.86</v>
      </c>
      <c r="E66" s="24">
        <f t="shared" si="11"/>
        <v>76.414</v>
      </c>
      <c r="F66" s="24">
        <f t="shared" si="11"/>
        <v>75.018</v>
      </c>
      <c r="G66" s="24">
        <f t="shared" si="11"/>
        <v>68.667</v>
      </c>
      <c r="H66" s="24">
        <f t="shared" si="11"/>
        <v>57.587</v>
      </c>
      <c r="I66" s="24">
        <f t="shared" si="11"/>
        <v>55.199</v>
      </c>
      <c r="J66" s="24">
        <f t="shared" si="11"/>
        <v>44.852</v>
      </c>
      <c r="K66" s="24">
        <f t="shared" si="11"/>
        <v>39.778476000000005</v>
      </c>
      <c r="L66" s="24">
        <f t="shared" si="11"/>
        <v>34.415</v>
      </c>
      <c r="M66" s="24">
        <f t="shared" si="11"/>
        <v>19.068990000000003</v>
      </c>
      <c r="N66" s="24">
        <f t="shared" si="11"/>
        <v>18.242062999999998</v>
      </c>
      <c r="O66" s="24">
        <f t="shared" si="11"/>
        <v>19.772504</v>
      </c>
      <c r="P66" s="24">
        <f t="shared" si="11"/>
        <v>19.127969</v>
      </c>
    </row>
    <row r="67" spans="1:16" ht="12.75">
      <c r="A67" s="22" t="s">
        <v>179</v>
      </c>
      <c r="B67" s="24">
        <f>B61-SUM(B63:B66)</f>
        <v>6.648000000000138</v>
      </c>
      <c r="C67" s="24">
        <f aca="true" t="shared" si="12" ref="C67:P67">C61-SUM(C63:C66)</f>
        <v>4.5349999999998545</v>
      </c>
      <c r="D67" s="24">
        <f t="shared" si="12"/>
        <v>7.22400000000016</v>
      </c>
      <c r="E67" s="24">
        <f t="shared" si="12"/>
        <v>9.669000000000096</v>
      </c>
      <c r="F67" s="24">
        <f t="shared" si="12"/>
        <v>14.701519999999846</v>
      </c>
      <c r="G67" s="24">
        <f t="shared" si="12"/>
        <v>12.714451999999937</v>
      </c>
      <c r="H67" s="24">
        <f t="shared" si="12"/>
        <v>14.242809999999963</v>
      </c>
      <c r="I67" s="24">
        <f t="shared" si="12"/>
        <v>15.872512000000029</v>
      </c>
      <c r="J67" s="24">
        <f t="shared" si="12"/>
        <v>19.067109999999957</v>
      </c>
      <c r="K67" s="24">
        <f t="shared" si="12"/>
        <v>19.577761000000123</v>
      </c>
      <c r="L67" s="24">
        <f t="shared" si="12"/>
        <v>19.019840000000045</v>
      </c>
      <c r="M67" s="24">
        <f t="shared" si="12"/>
        <v>26.342317000000037</v>
      </c>
      <c r="N67" s="24">
        <f t="shared" si="12"/>
        <v>27.600603000000092</v>
      </c>
      <c r="O67" s="24">
        <f t="shared" si="12"/>
        <v>34.81452899999988</v>
      </c>
      <c r="P67" s="24">
        <f t="shared" si="12"/>
        <v>34.05197099999998</v>
      </c>
    </row>
    <row r="69" ht="12.75">
      <c r="A69" s="22"/>
    </row>
    <row r="70" spans="1:16" s="23" customFormat="1" ht="12.75">
      <c r="A70" s="23" t="s">
        <v>183</v>
      </c>
      <c r="B70" s="23">
        <v>2014</v>
      </c>
      <c r="C70" s="23">
        <v>2013</v>
      </c>
      <c r="D70" s="23">
        <v>2012</v>
      </c>
      <c r="E70" s="23">
        <v>2011</v>
      </c>
      <c r="F70" s="23">
        <v>2010</v>
      </c>
      <c r="G70" s="23">
        <v>2009</v>
      </c>
      <c r="H70" s="23">
        <v>2008</v>
      </c>
      <c r="I70" s="23">
        <v>2007</v>
      </c>
      <c r="J70" s="23">
        <v>2006</v>
      </c>
      <c r="K70" s="23">
        <v>2005</v>
      </c>
      <c r="L70" s="23">
        <v>2004</v>
      </c>
      <c r="M70" s="23">
        <v>2003</v>
      </c>
      <c r="N70" s="23">
        <v>2002</v>
      </c>
      <c r="O70" s="23">
        <v>2001</v>
      </c>
      <c r="P70" s="23">
        <v>2000</v>
      </c>
    </row>
    <row r="71" spans="1:16" s="22" customFormat="1" ht="12.75">
      <c r="A71" s="22" t="s">
        <v>174</v>
      </c>
      <c r="B71" s="24">
        <f>B57/B$61*100</f>
        <v>5.580436802525777</v>
      </c>
      <c r="C71" s="24">
        <f aca="true" t="shared" si="13" ref="C71:P71">C57/C$61*100</f>
        <v>7.044136053427373</v>
      </c>
      <c r="D71" s="24">
        <f t="shared" si="13"/>
        <v>9.489227634788708</v>
      </c>
      <c r="E71" s="24">
        <f t="shared" si="13"/>
        <v>7.823532034058349</v>
      </c>
      <c r="F71" s="24">
        <f t="shared" si="13"/>
        <v>6.479881659631674</v>
      </c>
      <c r="G71" s="24">
        <f t="shared" si="13"/>
        <v>3.187114550022229</v>
      </c>
      <c r="H71" s="24">
        <f t="shared" si="13"/>
        <v>4.42337219868885</v>
      </c>
      <c r="I71" s="24">
        <f t="shared" si="13"/>
        <v>3.715692738880717</v>
      </c>
      <c r="J71" s="24">
        <f t="shared" si="13"/>
        <v>2.4716100955760303</v>
      </c>
      <c r="K71" s="24">
        <f t="shared" si="13"/>
        <v>2.466857616442369</v>
      </c>
      <c r="L71" s="24">
        <f t="shared" si="13"/>
        <v>1.4834170896362862</v>
      </c>
      <c r="M71" s="24">
        <f t="shared" si="13"/>
        <v>2.571287421324426</v>
      </c>
      <c r="N71" s="24">
        <f t="shared" si="13"/>
        <v>1.9564212157877954</v>
      </c>
      <c r="O71" s="24">
        <f t="shared" si="13"/>
        <v>2.748552778161356</v>
      </c>
      <c r="P71" s="24">
        <f t="shared" si="13"/>
        <v>2.405836947743019</v>
      </c>
    </row>
    <row r="72" spans="1:16" s="22" customFormat="1" ht="12.75">
      <c r="A72" s="22" t="s">
        <v>176</v>
      </c>
      <c r="B72" s="24">
        <f aca="true" t="shared" si="14" ref="B72:P75">B58/B$61*100</f>
        <v>25.2510987580096</v>
      </c>
      <c r="C72" s="24">
        <f t="shared" si="14"/>
        <v>21.814045698310753</v>
      </c>
      <c r="D72" s="24">
        <f t="shared" si="14"/>
        <v>24.544350815035028</v>
      </c>
      <c r="E72" s="24">
        <f t="shared" si="14"/>
        <v>25.922359606570133</v>
      </c>
      <c r="F72" s="24">
        <f t="shared" si="14"/>
        <v>27.91163115774046</v>
      </c>
      <c r="G72" s="24">
        <f t="shared" si="14"/>
        <v>28.388564383231984</v>
      </c>
      <c r="H72" s="24">
        <f t="shared" si="14"/>
        <v>25.358014067885243</v>
      </c>
      <c r="I72" s="24">
        <f t="shared" si="14"/>
        <v>32.19368122315387</v>
      </c>
      <c r="J72" s="24">
        <f t="shared" si="14"/>
        <v>29.36591228823957</v>
      </c>
      <c r="K72" s="24">
        <f t="shared" si="14"/>
        <v>37.104462789368284</v>
      </c>
      <c r="L72" s="24">
        <f t="shared" si="14"/>
        <v>32.93279933596045</v>
      </c>
      <c r="M72" s="24">
        <f t="shared" si="14"/>
        <v>30.841017707261592</v>
      </c>
      <c r="N72" s="24">
        <f t="shared" si="14"/>
        <v>27.042647957493248</v>
      </c>
      <c r="O72" s="24">
        <f t="shared" si="14"/>
        <v>25.65265800354617</v>
      </c>
      <c r="P72" s="24">
        <f t="shared" si="14"/>
        <v>24.910393287734706</v>
      </c>
    </row>
    <row r="73" spans="1:16" s="22" customFormat="1" ht="12.75">
      <c r="A73" s="22" t="s">
        <v>177</v>
      </c>
      <c r="B73" s="24">
        <f t="shared" si="14"/>
        <v>62.82572910269971</v>
      </c>
      <c r="C73" s="24">
        <f t="shared" si="14"/>
        <v>65.27531359346594</v>
      </c>
      <c r="D73" s="24">
        <f t="shared" si="14"/>
        <v>60.61371488429978</v>
      </c>
      <c r="E73" s="24">
        <f t="shared" si="14"/>
        <v>60.82519766730293</v>
      </c>
      <c r="F73" s="24">
        <f t="shared" si="14"/>
        <v>60.47688584656494</v>
      </c>
      <c r="G73" s="24">
        <f t="shared" si="14"/>
        <v>63.3321535208356</v>
      </c>
      <c r="H73" s="24">
        <f t="shared" si="14"/>
        <v>65.29721798488133</v>
      </c>
      <c r="I73" s="24">
        <f t="shared" si="14"/>
        <v>56.29412560835924</v>
      </c>
      <c r="J73" s="24">
        <f t="shared" si="14"/>
        <v>62.56797961027106</v>
      </c>
      <c r="K73" s="24">
        <f t="shared" si="14"/>
        <v>54.28490972005672</v>
      </c>
      <c r="L73" s="24">
        <f t="shared" si="14"/>
        <v>57.793871764001004</v>
      </c>
      <c r="M73" s="24">
        <f t="shared" si="14"/>
        <v>54.480658505731746</v>
      </c>
      <c r="N73" s="24">
        <f t="shared" si="14"/>
        <v>57.01541406191731</v>
      </c>
      <c r="O73" s="24">
        <f t="shared" si="14"/>
        <v>56.28484155988905</v>
      </c>
      <c r="P73" s="24">
        <f t="shared" si="14"/>
        <v>56.10552030340116</v>
      </c>
    </row>
    <row r="74" spans="1:16" s="22" customFormat="1" ht="12.75">
      <c r="A74" s="22" t="s">
        <v>179</v>
      </c>
      <c r="B74" s="24">
        <f t="shared" si="14"/>
        <v>6.342735336764911</v>
      </c>
      <c r="C74" s="24">
        <f t="shared" si="14"/>
        <v>5.8665046547959445</v>
      </c>
      <c r="D74" s="24">
        <f t="shared" si="14"/>
        <v>5.352706665876485</v>
      </c>
      <c r="E74" s="24">
        <f t="shared" si="14"/>
        <v>5.4289106920685875</v>
      </c>
      <c r="F74" s="24">
        <f t="shared" si="14"/>
        <v>5.131601336062919</v>
      </c>
      <c r="G74" s="24">
        <f t="shared" si="14"/>
        <v>5.092167545910182</v>
      </c>
      <c r="H74" s="24">
        <f t="shared" si="14"/>
        <v>4.921395748544571</v>
      </c>
      <c r="I74" s="24">
        <f t="shared" si="14"/>
        <v>7.7965004296061835</v>
      </c>
      <c r="J74" s="24">
        <f t="shared" si="14"/>
        <v>5.594498005913322</v>
      </c>
      <c r="K74" s="24">
        <f t="shared" si="14"/>
        <v>6.143769874132621</v>
      </c>
      <c r="L74" s="24">
        <f t="shared" si="14"/>
        <v>7.78991181040226</v>
      </c>
      <c r="M74" s="24">
        <f t="shared" si="14"/>
        <v>12.107036365682223</v>
      </c>
      <c r="N74" s="24">
        <f t="shared" si="14"/>
        <v>13.98551676480164</v>
      </c>
      <c r="O74" s="24">
        <f t="shared" si="14"/>
        <v>15.313947658403418</v>
      </c>
      <c r="P74" s="24">
        <f t="shared" si="14"/>
        <v>16.578249461121118</v>
      </c>
    </row>
    <row r="75" spans="1:16" s="22" customFormat="1" ht="12.75">
      <c r="A75" s="22" t="s">
        <v>178</v>
      </c>
      <c r="B75" s="24">
        <f t="shared" si="14"/>
        <v>100</v>
      </c>
      <c r="C75" s="24">
        <f t="shared" si="14"/>
        <v>100</v>
      </c>
      <c r="D75" s="24">
        <f t="shared" si="14"/>
        <v>100</v>
      </c>
      <c r="E75" s="24">
        <f t="shared" si="14"/>
        <v>100</v>
      </c>
      <c r="F75" s="24">
        <f t="shared" si="14"/>
        <v>100</v>
      </c>
      <c r="G75" s="24">
        <f t="shared" si="14"/>
        <v>100</v>
      </c>
      <c r="H75" s="24">
        <f t="shared" si="14"/>
        <v>100</v>
      </c>
      <c r="I75" s="24">
        <f t="shared" si="14"/>
        <v>100</v>
      </c>
      <c r="J75" s="24">
        <f t="shared" si="14"/>
        <v>100</v>
      </c>
      <c r="K75" s="24">
        <f t="shared" si="14"/>
        <v>100</v>
      </c>
      <c r="L75" s="24">
        <f t="shared" si="14"/>
        <v>100</v>
      </c>
      <c r="M75" s="24">
        <f t="shared" si="14"/>
        <v>100</v>
      </c>
      <c r="N75" s="24">
        <f t="shared" si="14"/>
        <v>100</v>
      </c>
      <c r="O75" s="24">
        <f t="shared" si="14"/>
        <v>100</v>
      </c>
      <c r="P75" s="24">
        <f t="shared" si="14"/>
        <v>100</v>
      </c>
    </row>
    <row r="76" s="22" customFormat="1" ht="12.75"/>
    <row r="77" spans="1:16" s="22" customFormat="1" ht="12.75">
      <c r="A77" s="22" t="s">
        <v>180</v>
      </c>
      <c r="B77" s="24">
        <f aca="true" t="shared" si="15" ref="B77:P77">B63/B$61*100</f>
        <v>51.60891288062681</v>
      </c>
      <c r="C77" s="24">
        <f t="shared" si="15"/>
        <v>54.7554747526426</v>
      </c>
      <c r="D77" s="24">
        <f t="shared" si="15"/>
        <v>49.472473647708185</v>
      </c>
      <c r="E77" s="24">
        <f t="shared" si="15"/>
        <v>45.688765688765685</v>
      </c>
      <c r="F77" s="24">
        <f t="shared" si="15"/>
        <v>47.543965810772065</v>
      </c>
      <c r="G77" s="24">
        <f t="shared" si="15"/>
        <v>42.77718536450512</v>
      </c>
      <c r="H77" s="24">
        <f t="shared" si="15"/>
        <v>32.57024939130612</v>
      </c>
      <c r="I77" s="24">
        <f t="shared" si="15"/>
        <v>32.50914128473372</v>
      </c>
      <c r="J77" s="24">
        <f t="shared" si="15"/>
        <v>34.461139640621774</v>
      </c>
      <c r="K77" s="24">
        <f t="shared" si="15"/>
        <v>33.861963535424735</v>
      </c>
      <c r="L77" s="24">
        <f t="shared" si="15"/>
        <v>37.06319218451134</v>
      </c>
      <c r="M77" s="24">
        <f t="shared" si="15"/>
        <v>41.27571412991637</v>
      </c>
      <c r="N77" s="24">
        <f t="shared" si="15"/>
        <v>46.58524775342867</v>
      </c>
      <c r="O77" s="24">
        <f t="shared" si="15"/>
        <v>46.5291637686209</v>
      </c>
      <c r="P77" s="24">
        <f t="shared" si="15"/>
        <v>44.87315859977264</v>
      </c>
    </row>
    <row r="78" spans="1:16" ht="12.75">
      <c r="A78" s="22" t="s">
        <v>181</v>
      </c>
      <c r="B78" s="24">
        <f aca="true" t="shared" si="16" ref="B78:P78">B64/B$61*100</f>
        <v>29.081962364122134</v>
      </c>
      <c r="C78" s="24">
        <f t="shared" si="16"/>
        <v>26.465004522323838</v>
      </c>
      <c r="D78" s="24">
        <f t="shared" si="16"/>
        <v>29.451779430396474</v>
      </c>
      <c r="E78" s="24">
        <f t="shared" si="16"/>
        <v>35.15483094430463</v>
      </c>
      <c r="F78" s="24">
        <f t="shared" si="16"/>
        <v>34.11718184110312</v>
      </c>
      <c r="G78" s="24">
        <f t="shared" si="16"/>
        <v>39.23923887036833</v>
      </c>
      <c r="H78" s="24">
        <f t="shared" si="16"/>
        <v>47.28998063688509</v>
      </c>
      <c r="I78" s="24">
        <f t="shared" si="16"/>
        <v>49.35079593828767</v>
      </c>
      <c r="J78" s="24">
        <f t="shared" si="16"/>
        <v>47.92100656253707</v>
      </c>
      <c r="K78" s="24">
        <f t="shared" si="16"/>
        <v>45.281039936664335</v>
      </c>
      <c r="L78" s="24">
        <f t="shared" si="16"/>
        <v>41.10469647296293</v>
      </c>
      <c r="M78" s="24">
        <f t="shared" si="16"/>
        <v>42.60472867199781</v>
      </c>
      <c r="N78" s="24">
        <f t="shared" si="16"/>
        <v>35.65639069016807</v>
      </c>
      <c r="O78" s="24">
        <f t="shared" si="16"/>
        <v>34.97103651312617</v>
      </c>
      <c r="P78" s="24">
        <f t="shared" si="16"/>
        <v>36.30008944305032</v>
      </c>
    </row>
    <row r="79" spans="1:16" ht="12.75">
      <c r="A79" s="13" t="s">
        <v>78</v>
      </c>
      <c r="B79" s="24">
        <f aca="true" t="shared" si="17" ref="B79:P79">B65/B$61*100</f>
        <v>12.279886700125067</v>
      </c>
      <c r="C79" s="24">
        <f t="shared" si="17"/>
        <v>11.940031245146496</v>
      </c>
      <c r="D79" s="24">
        <f t="shared" si="17"/>
        <v>14.742227255181165</v>
      </c>
      <c r="E79" s="24">
        <f t="shared" si="17"/>
        <v>12.179142705458494</v>
      </c>
      <c r="F79" s="24">
        <f t="shared" si="17"/>
        <v>10.864791868981753</v>
      </c>
      <c r="G79" s="24">
        <f t="shared" si="17"/>
        <v>10.549457863196379</v>
      </c>
      <c r="H79" s="24">
        <f t="shared" si="17"/>
        <v>13.199607235412515</v>
      </c>
      <c r="I79" s="24">
        <f t="shared" si="17"/>
        <v>10.261281104172715</v>
      </c>
      <c r="J79" s="24">
        <f t="shared" si="17"/>
        <v>9.867418692123318</v>
      </c>
      <c r="K79" s="24">
        <f t="shared" si="17"/>
        <v>13.439298156468496</v>
      </c>
      <c r="L79" s="24">
        <f t="shared" si="17"/>
        <v>13.688344766097185</v>
      </c>
      <c r="M79" s="24">
        <f t="shared" si="17"/>
        <v>3.0107939086331927</v>
      </c>
      <c r="N79" s="24">
        <f t="shared" si="17"/>
        <v>3.388988242367314</v>
      </c>
      <c r="O79" s="24">
        <f t="shared" si="17"/>
        <v>3.162211390338574</v>
      </c>
      <c r="P79" s="24">
        <f t="shared" si="17"/>
        <v>3.543990696253673</v>
      </c>
    </row>
    <row r="80" spans="1:16" ht="12.75">
      <c r="A80" s="22" t="s">
        <v>182</v>
      </c>
      <c r="B80" s="24">
        <f aca="true" t="shared" si="18" ref="B80:P80">B66/B$61*100</f>
        <v>6.494889609784171</v>
      </c>
      <c r="C80" s="24">
        <f t="shared" si="18"/>
        <v>6.425171528545456</v>
      </c>
      <c r="D80" s="24">
        <f t="shared" si="18"/>
        <v>5.754978544965876</v>
      </c>
      <c r="E80" s="24">
        <f t="shared" si="18"/>
        <v>6.193561983035667</v>
      </c>
      <c r="F80" s="24">
        <f t="shared" si="18"/>
        <v>6.249354310236558</v>
      </c>
      <c r="G80" s="24">
        <f t="shared" si="18"/>
        <v>6.272664856997634</v>
      </c>
      <c r="H80" s="24">
        <f t="shared" si="18"/>
        <v>5.564029077911424</v>
      </c>
      <c r="I80" s="24">
        <f t="shared" si="18"/>
        <v>6.1192010317328345</v>
      </c>
      <c r="J80" s="24">
        <f t="shared" si="18"/>
        <v>5.438475525031629</v>
      </c>
      <c r="K80" s="24">
        <f t="shared" si="18"/>
        <v>4.971082257853739</v>
      </c>
      <c r="L80" s="24">
        <f t="shared" si="18"/>
        <v>5.2450372589828795</v>
      </c>
      <c r="M80" s="24">
        <f t="shared" si="18"/>
        <v>5.504595498185928</v>
      </c>
      <c r="N80" s="24">
        <f t="shared" si="18"/>
        <v>5.717970531320373</v>
      </c>
      <c r="O80" s="24">
        <f t="shared" si="18"/>
        <v>5.5555781272090785</v>
      </c>
      <c r="P80" s="24">
        <f t="shared" si="18"/>
        <v>5.49696339697531</v>
      </c>
    </row>
    <row r="81" spans="1:16" ht="12.75">
      <c r="A81" s="22" t="s">
        <v>179</v>
      </c>
      <c r="B81" s="24">
        <f aca="true" t="shared" si="19" ref="B81:P81">B67/B$61*100</f>
        <v>0.5343484453418237</v>
      </c>
      <c r="C81" s="24">
        <f t="shared" si="19"/>
        <v>0.4143179513416095</v>
      </c>
      <c r="D81" s="24">
        <f t="shared" si="19"/>
        <v>0.5785411217483218</v>
      </c>
      <c r="E81" s="24">
        <f t="shared" si="19"/>
        <v>0.7836986784355283</v>
      </c>
      <c r="F81" s="24">
        <f t="shared" si="19"/>
        <v>1.2247061689065022</v>
      </c>
      <c r="G81" s="24">
        <f t="shared" si="19"/>
        <v>1.1614530449325424</v>
      </c>
      <c r="H81" s="24">
        <f t="shared" si="19"/>
        <v>1.376133658484856</v>
      </c>
      <c r="I81" s="24">
        <f t="shared" si="19"/>
        <v>1.7595806410730626</v>
      </c>
      <c r="J81" s="24">
        <f t="shared" si="19"/>
        <v>2.311959579686204</v>
      </c>
      <c r="K81" s="24">
        <f t="shared" si="19"/>
        <v>2.4466161135887026</v>
      </c>
      <c r="L81" s="24">
        <f t="shared" si="19"/>
        <v>2.898729317445683</v>
      </c>
      <c r="M81" s="24">
        <f t="shared" si="19"/>
        <v>7.604167791266701</v>
      </c>
      <c r="N81" s="24">
        <f t="shared" si="19"/>
        <v>8.651402782715598</v>
      </c>
      <c r="O81" s="24">
        <f t="shared" si="19"/>
        <v>9.782010200705257</v>
      </c>
      <c r="P81" s="24">
        <f t="shared" si="19"/>
        <v>9.785797863948055</v>
      </c>
    </row>
    <row r="83" spans="1:16" ht="12.75">
      <c r="A83" s="26" t="s">
        <v>184</v>
      </c>
      <c r="B83" s="25">
        <f>B38/1000/B$61*100</f>
        <v>4.428067118280054</v>
      </c>
      <c r="C83" s="25">
        <f aca="true" t="shared" si="20" ref="C83:P83">C38/1000/C$61*100</f>
        <v>4.734736015056142</v>
      </c>
      <c r="D83" s="25">
        <f t="shared" si="20"/>
        <v>4.742211237985101</v>
      </c>
      <c r="E83" s="25">
        <f t="shared" si="20"/>
        <v>4.964478648689175</v>
      </c>
      <c r="F83" s="25">
        <f t="shared" si="20"/>
        <v>4.437544887452663</v>
      </c>
      <c r="G83" s="25">
        <f t="shared" si="20"/>
        <v>4.897174605743484</v>
      </c>
      <c r="H83" s="25">
        <f t="shared" si="20"/>
        <v>5.484169651757751</v>
      </c>
      <c r="I83" s="25">
        <f t="shared" si="20"/>
        <v>5.1125752237338205</v>
      </c>
      <c r="J83" s="25">
        <f t="shared" si="20"/>
        <v>4.504396740461116</v>
      </c>
      <c r="K83" s="25">
        <f t="shared" si="20"/>
        <v>4.147419725570974</v>
      </c>
      <c r="L83" s="25">
        <f t="shared" si="20"/>
        <v>2.7039345927043468</v>
      </c>
      <c r="M83" s="25">
        <f t="shared" si="20"/>
        <v>5.093603286605204</v>
      </c>
      <c r="N83" s="25">
        <f t="shared" si="20"/>
        <v>7.267179428286292</v>
      </c>
      <c r="O83" s="25">
        <f t="shared" si="20"/>
        <v>8.054192738120628</v>
      </c>
      <c r="P83" s="25">
        <f t="shared" si="20"/>
        <v>8.501776633059286</v>
      </c>
    </row>
    <row r="84" spans="1:16" ht="12.75">
      <c r="A84" s="26" t="s">
        <v>185</v>
      </c>
      <c r="B84" s="25">
        <f>-B39/1000/B$61*100</f>
        <v>-2.0181942109036664</v>
      </c>
      <c r="C84" s="25">
        <f aca="true" t="shared" si="21" ref="C84:P84">-C39/1000/C$61*100</f>
        <v>-2.3307782964999957</v>
      </c>
      <c r="D84" s="25">
        <f t="shared" si="21"/>
        <v>-2.3119220795445994</v>
      </c>
      <c r="E84" s="25">
        <f t="shared" si="21"/>
        <v>-2.4344182238919077</v>
      </c>
      <c r="F84" s="25">
        <f t="shared" si="21"/>
        <v>-1.972853878840925</v>
      </c>
      <c r="G84" s="25">
        <f t="shared" si="21"/>
        <v>-2.4549564323200133</v>
      </c>
      <c r="H84" s="25">
        <f t="shared" si="21"/>
        <v>-3.67500734081399</v>
      </c>
      <c r="I84" s="25">
        <f t="shared" si="21"/>
        <v>-3.374129045239717</v>
      </c>
      <c r="J84" s="25">
        <f t="shared" si="21"/>
        <v>-2.913434941626625</v>
      </c>
      <c r="K84" s="25">
        <f t="shared" si="21"/>
        <v>-2.7693351919128273</v>
      </c>
      <c r="L84" s="25">
        <f t="shared" si="21"/>
        <v>-1.4668928218829607</v>
      </c>
      <c r="M84" s="25">
        <f t="shared" si="21"/>
        <v>-2.7962909473965465</v>
      </c>
      <c r="N84" s="25">
        <f t="shared" si="21"/>
        <v>-4.333711130167046</v>
      </c>
      <c r="O84" s="25">
        <f t="shared" si="21"/>
        <v>-5.172299087506347</v>
      </c>
      <c r="P84" s="25">
        <f t="shared" si="21"/>
        <v>-6.039585373563669</v>
      </c>
    </row>
    <row r="85" spans="1:16" ht="12.75">
      <c r="A85" s="26" t="s">
        <v>186</v>
      </c>
      <c r="B85" s="25">
        <f>B40/1000/B$61*100</f>
        <v>1.6388936222201504</v>
      </c>
      <c r="C85" s="25">
        <f aca="true" t="shared" si="22" ref="C85:P85">C40/1000/C$61*100</f>
        <v>1.9668911079236597</v>
      </c>
      <c r="D85" s="25">
        <f t="shared" si="22"/>
        <v>1.7785494506902608</v>
      </c>
      <c r="E85" s="25">
        <f t="shared" si="22"/>
        <v>1.8798555640660903</v>
      </c>
      <c r="F85" s="25">
        <f t="shared" si="22"/>
        <v>1.867663662130206</v>
      </c>
      <c r="G85" s="25">
        <f t="shared" si="22"/>
        <v>2.0853470526103277</v>
      </c>
      <c r="H85" s="25">
        <f t="shared" si="22"/>
        <v>2.1321417977993904</v>
      </c>
      <c r="I85" s="25">
        <f t="shared" si="22"/>
        <v>2.184101917077428</v>
      </c>
      <c r="J85" s="25">
        <f t="shared" si="22"/>
        <v>2.137180711942377</v>
      </c>
      <c r="K85" s="25">
        <f t="shared" si="22"/>
        <v>2.4431958329747387</v>
      </c>
      <c r="L85" s="25">
        <f t="shared" si="22"/>
        <v>1.650801065251446</v>
      </c>
      <c r="M85" s="25">
        <f t="shared" si="22"/>
        <v>1.7819876516174928</v>
      </c>
      <c r="N85" s="25">
        <f t="shared" si="22"/>
        <v>1.7652760954318898</v>
      </c>
      <c r="O85" s="25">
        <f t="shared" si="22"/>
        <v>1.7811071697257703</v>
      </c>
      <c r="P85" s="25">
        <f t="shared" si="22"/>
        <v>1.6283148146846405</v>
      </c>
    </row>
    <row r="86" spans="1:16" ht="12.75">
      <c r="A86" s="26" t="s">
        <v>187</v>
      </c>
      <c r="B86" s="25">
        <f>-B41/1000/B$61*100</f>
        <v>-2.521838518742384</v>
      </c>
      <c r="C86" s="25">
        <f aca="true" t="shared" si="23" ref="C86:P86">-C41/1000/C$61*100</f>
        <v>-2.849338096238706</v>
      </c>
      <c r="D86" s="25">
        <f t="shared" si="23"/>
        <v>-2.44286265734893</v>
      </c>
      <c r="E86" s="25">
        <f t="shared" si="23"/>
        <v>-2.731962731962732</v>
      </c>
      <c r="F86" s="25">
        <f t="shared" si="23"/>
        <v>-2.4557021782225337</v>
      </c>
      <c r="G86" s="25">
        <f t="shared" si="23"/>
        <v>-2.5634383558289326</v>
      </c>
      <c r="H86" s="25">
        <f t="shared" si="23"/>
        <v>-2.434258325397472</v>
      </c>
      <c r="I86" s="25">
        <f t="shared" si="23"/>
        <v>-2.410876742537387</v>
      </c>
      <c r="J86" s="25">
        <f t="shared" si="23"/>
        <v>-2.4611344946104188</v>
      </c>
      <c r="K86" s="25">
        <f t="shared" si="23"/>
        <v>-2.8683138814251303</v>
      </c>
      <c r="L86" s="25">
        <f t="shared" si="23"/>
        <v>-2.0310317466689467</v>
      </c>
      <c r="M86" s="25">
        <f t="shared" si="23"/>
        <v>-3.050017455716835</v>
      </c>
      <c r="N86" s="25">
        <f t="shared" si="23"/>
        <v>-3.38008125357893</v>
      </c>
      <c r="O86" s="25">
        <f t="shared" si="23"/>
        <v>-3.519221801915556</v>
      </c>
      <c r="P86" s="25">
        <f t="shared" si="23"/>
        <v>-2.9153012149716946</v>
      </c>
    </row>
    <row r="87" spans="1:16" ht="12.75">
      <c r="A87" s="15" t="s">
        <v>131</v>
      </c>
      <c r="B87" s="25">
        <f>-B42/1000/B$61*100</f>
        <v>-0.8456498185080039</v>
      </c>
      <c r="C87" s="25">
        <f aca="true" t="shared" si="24" ref="C87:P87">-C42/1000/C$61*100</f>
        <v>-1.003681811122176</v>
      </c>
      <c r="D87" s="25">
        <f t="shared" si="24"/>
        <v>-1.483432613253589</v>
      </c>
      <c r="E87" s="25">
        <f t="shared" si="24"/>
        <v>-0.8735050840313997</v>
      </c>
      <c r="F87" s="25">
        <f t="shared" si="24"/>
        <v>-0.8552812594099202</v>
      </c>
      <c r="G87" s="25">
        <f t="shared" si="24"/>
        <v>-1.0128778429774177</v>
      </c>
      <c r="H87" s="25">
        <f t="shared" si="24"/>
        <v>-0.576278028937786</v>
      </c>
      <c r="I87" s="25">
        <f t="shared" si="24"/>
        <v>-0.387562849337811</v>
      </c>
      <c r="J87" s="25">
        <f t="shared" si="24"/>
        <v>-0.30114933762782614</v>
      </c>
      <c r="K87" s="25">
        <f t="shared" si="24"/>
        <v>-0.21945169758784336</v>
      </c>
      <c r="L87" s="25">
        <f t="shared" si="24"/>
        <v>-0.24106596641068082</v>
      </c>
      <c r="M87" s="25">
        <f t="shared" si="24"/>
        <v>-0.4317560566603273</v>
      </c>
      <c r="N87" s="25">
        <f t="shared" si="24"/>
        <v>-0.5166254105118478</v>
      </c>
      <c r="O87" s="25">
        <f t="shared" si="24"/>
        <v>-0.445631031587186</v>
      </c>
      <c r="P87" s="25">
        <f t="shared" si="24"/>
        <v>-0.30127161395975083</v>
      </c>
    </row>
    <row r="88" spans="1:16" ht="12.75">
      <c r="A88" s="27" t="s">
        <v>179</v>
      </c>
      <c r="B88" s="25">
        <f>B89-SUM(B83:B87)</f>
        <v>-0.21380367999537053</v>
      </c>
      <c r="C88" s="25">
        <f aca="true" t="shared" si="25" ref="C88:P88">C89-SUM(C83:C87)</f>
        <v>-0.13640059566770596</v>
      </c>
      <c r="D88" s="25">
        <f t="shared" si="25"/>
        <v>-0.0987460137203301</v>
      </c>
      <c r="E88" s="25">
        <f t="shared" si="25"/>
        <v>-0.3707351075772129</v>
      </c>
      <c r="F88" s="25">
        <f t="shared" si="25"/>
        <v>-0.33986280952044456</v>
      </c>
      <c r="G88" s="25">
        <f t="shared" si="25"/>
        <v>-0.13435672313718816</v>
      </c>
      <c r="H88" s="25">
        <f t="shared" si="25"/>
        <v>-0.07313277422868592</v>
      </c>
      <c r="I88" s="25">
        <f t="shared" si="25"/>
        <v>-0.20802279280496838</v>
      </c>
      <c r="J88" s="25">
        <f t="shared" si="25"/>
        <v>-0.21328810521252517</v>
      </c>
      <c r="K88" s="25">
        <f t="shared" si="25"/>
        <v>0.0438063102623969</v>
      </c>
      <c r="L88" s="25">
        <f t="shared" si="25"/>
        <v>-0.06619049562000723</v>
      </c>
      <c r="M88" s="25">
        <f t="shared" si="25"/>
        <v>0.15613181776797336</v>
      </c>
      <c r="N88" s="25">
        <f t="shared" si="25"/>
        <v>-0.09766060584989134</v>
      </c>
      <c r="O88" s="25">
        <f t="shared" si="25"/>
        <v>0.00044000675621425067</v>
      </c>
      <c r="P88" s="25">
        <f t="shared" si="25"/>
        <v>-0.2249925018688319</v>
      </c>
    </row>
    <row r="89" spans="1:16" ht="12.75">
      <c r="A89" s="27" t="s">
        <v>188</v>
      </c>
      <c r="B89" s="28">
        <f>B52/1000/B$61*100</f>
        <v>0.4674745123507794</v>
      </c>
      <c r="C89" s="28">
        <f aca="true" t="shared" si="26" ref="C89:P89">C52/1000/C$61*100</f>
        <v>0.3814283234512183</v>
      </c>
      <c r="D89" s="28">
        <f t="shared" si="26"/>
        <v>0.18379732480791378</v>
      </c>
      <c r="E89" s="28">
        <f t="shared" si="26"/>
        <v>0.43371306529201265</v>
      </c>
      <c r="F89" s="28">
        <f t="shared" si="26"/>
        <v>0.6815084235890458</v>
      </c>
      <c r="G89" s="28">
        <f t="shared" si="26"/>
        <v>0.8168923040902604</v>
      </c>
      <c r="H89" s="28">
        <f t="shared" si="26"/>
        <v>0.8576349801792081</v>
      </c>
      <c r="I89" s="28">
        <f t="shared" si="26"/>
        <v>0.916085710891365</v>
      </c>
      <c r="J89" s="28">
        <f t="shared" si="26"/>
        <v>0.7525705733260979</v>
      </c>
      <c r="K89" s="28">
        <f t="shared" si="26"/>
        <v>0.7773210978823089</v>
      </c>
      <c r="L89" s="28">
        <f t="shared" si="26"/>
        <v>0.5495546273731976</v>
      </c>
      <c r="M89" s="28">
        <f t="shared" si="26"/>
        <v>0.7536582962169618</v>
      </c>
      <c r="N89" s="28">
        <f t="shared" si="26"/>
        <v>0.704377123610467</v>
      </c>
      <c r="O89" s="28">
        <f t="shared" si="26"/>
        <v>0.6985879935935243</v>
      </c>
      <c r="P89" s="28">
        <f t="shared" si="26"/>
        <v>0.6489407433799805</v>
      </c>
    </row>
    <row r="91" spans="1:16" ht="12.75">
      <c r="A91" s="27" t="s">
        <v>189</v>
      </c>
      <c r="B91" s="29">
        <f>B89/B80</f>
        <v>0.07197574407524285</v>
      </c>
      <c r="C91" s="29">
        <f aca="true" t="shared" si="27" ref="C91:P91">C89/C80</f>
        <v>0.05936469116141509</v>
      </c>
      <c r="D91" s="29">
        <f t="shared" si="27"/>
        <v>0.031937099916504307</v>
      </c>
      <c r="E91" s="29">
        <f t="shared" si="27"/>
        <v>0.07002643494647577</v>
      </c>
      <c r="F91" s="29">
        <f t="shared" si="27"/>
        <v>0.10905261403929722</v>
      </c>
      <c r="G91" s="29">
        <f t="shared" si="27"/>
        <v>0.13023050373541875</v>
      </c>
      <c r="H91" s="29">
        <f t="shared" si="27"/>
        <v>0.1541391980829007</v>
      </c>
      <c r="I91" s="29">
        <f t="shared" si="27"/>
        <v>0.14970675193391186</v>
      </c>
      <c r="J91" s="29">
        <f t="shared" si="27"/>
        <v>0.138378957460091</v>
      </c>
      <c r="K91" s="29">
        <f t="shared" si="27"/>
        <v>0.15636858485981212</v>
      </c>
      <c r="L91" s="29">
        <f t="shared" si="27"/>
        <v>0.10477611506610489</v>
      </c>
      <c r="M91" s="29">
        <f t="shared" si="27"/>
        <v>0.13691438298515018</v>
      </c>
      <c r="N91" s="29">
        <f t="shared" si="27"/>
        <v>0.12318656064283963</v>
      </c>
      <c r="O91" s="29">
        <f t="shared" si="27"/>
        <v>0.12574532795643892</v>
      </c>
      <c r="P91" s="29">
        <f t="shared" si="27"/>
        <v>0.11805440504425745</v>
      </c>
    </row>
    <row r="92" spans="1:16" ht="12.75">
      <c r="A92" s="27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ht="12.75">
      <c r="A93" s="55" t="s">
        <v>201</v>
      </c>
    </row>
    <row r="94" spans="1:16" ht="12.75">
      <c r="A94" s="26" t="s">
        <v>184</v>
      </c>
      <c r="B94" s="54">
        <f>B83*B$61*10</f>
        <v>55091</v>
      </c>
      <c r="C94" s="54">
        <f aca="true" t="shared" si="28" ref="C94:P94">C83*C$61*10</f>
        <v>51825.00000000001</v>
      </c>
      <c r="D94" s="54">
        <f t="shared" si="28"/>
        <v>59214</v>
      </c>
      <c r="E94" s="54">
        <f t="shared" si="28"/>
        <v>61250.00000000001</v>
      </c>
      <c r="F94" s="54">
        <f t="shared" si="28"/>
        <v>53268.82199999999</v>
      </c>
      <c r="G94" s="54">
        <f t="shared" si="28"/>
        <v>53609.47800000001</v>
      </c>
      <c r="H94" s="54">
        <f t="shared" si="28"/>
        <v>56760.465</v>
      </c>
      <c r="I94" s="54">
        <f t="shared" si="28"/>
        <v>46118.609</v>
      </c>
      <c r="J94" s="54">
        <f t="shared" si="28"/>
        <v>37148.499</v>
      </c>
      <c r="K94" s="54">
        <f t="shared" si="28"/>
        <v>33187.549</v>
      </c>
      <c r="L94" s="54">
        <f t="shared" si="28"/>
        <v>17741.706</v>
      </c>
      <c r="M94" s="54">
        <f t="shared" si="28"/>
        <v>17645.233000000004</v>
      </c>
      <c r="N94" s="54">
        <f t="shared" si="28"/>
        <v>23184.510000000002</v>
      </c>
      <c r="O94" s="54">
        <f t="shared" si="28"/>
        <v>28665.164</v>
      </c>
      <c r="P94" s="54">
        <f t="shared" si="28"/>
        <v>29583.919</v>
      </c>
    </row>
    <row r="95" spans="1:16" ht="12.75">
      <c r="A95" s="26" t="s">
        <v>185</v>
      </c>
      <c r="B95" s="54">
        <f aca="true" t="shared" si="29" ref="B95:P95">B84*B$61*10</f>
        <v>-25109.000000000007</v>
      </c>
      <c r="C95" s="54">
        <f t="shared" si="29"/>
        <v>-25512.000000000004</v>
      </c>
      <c r="D95" s="54">
        <f t="shared" si="29"/>
        <v>-28868</v>
      </c>
      <c r="E95" s="54">
        <f t="shared" si="29"/>
        <v>-30034.999999999996</v>
      </c>
      <c r="F95" s="54">
        <f t="shared" si="29"/>
        <v>-23682.375</v>
      </c>
      <c r="G95" s="54">
        <f t="shared" si="29"/>
        <v>-26874.462</v>
      </c>
      <c r="H95" s="54">
        <f t="shared" si="29"/>
        <v>-38035.863</v>
      </c>
      <c r="I95" s="54">
        <f t="shared" si="29"/>
        <v>-30436.743000000002</v>
      </c>
      <c r="J95" s="54">
        <f t="shared" si="29"/>
        <v>-24027.576</v>
      </c>
      <c r="K95" s="54">
        <f t="shared" si="29"/>
        <v>-22160.151</v>
      </c>
      <c r="L95" s="54">
        <f t="shared" si="29"/>
        <v>-9624.93</v>
      </c>
      <c r="M95" s="54">
        <f t="shared" si="29"/>
        <v>-9686.896</v>
      </c>
      <c r="N95" s="54">
        <f t="shared" si="29"/>
        <v>-13825.855000000001</v>
      </c>
      <c r="O95" s="54">
        <f t="shared" si="29"/>
        <v>-18408.399999999998</v>
      </c>
      <c r="P95" s="54">
        <f t="shared" si="29"/>
        <v>-21016.149000000005</v>
      </c>
    </row>
    <row r="96" spans="1:16" ht="12.75">
      <c r="A96" s="26" t="s">
        <v>186</v>
      </c>
      <c r="B96" s="54">
        <f aca="true" t="shared" si="30" ref="B96:P96">B85*B$61*10</f>
        <v>20390.000000000004</v>
      </c>
      <c r="C96" s="54">
        <f t="shared" si="30"/>
        <v>21529</v>
      </c>
      <c r="D96" s="54">
        <f t="shared" si="30"/>
        <v>22207.999999999996</v>
      </c>
      <c r="E96" s="54">
        <f t="shared" si="30"/>
        <v>23193</v>
      </c>
      <c r="F96" s="54">
        <f t="shared" si="30"/>
        <v>22419.658999999996</v>
      </c>
      <c r="G96" s="54">
        <f t="shared" si="30"/>
        <v>22828.339999999997</v>
      </c>
      <c r="H96" s="54">
        <f t="shared" si="30"/>
        <v>22067.399000000005</v>
      </c>
      <c r="I96" s="54">
        <f t="shared" si="30"/>
        <v>19701.957999999995</v>
      </c>
      <c r="J96" s="54">
        <f t="shared" si="30"/>
        <v>17625.679999999997</v>
      </c>
      <c r="K96" s="54">
        <f t="shared" si="30"/>
        <v>19550.391999999996</v>
      </c>
      <c r="L96" s="54">
        <f t="shared" si="30"/>
        <v>10831.633000000002</v>
      </c>
      <c r="M96" s="54">
        <f t="shared" si="30"/>
        <v>6173.152</v>
      </c>
      <c r="N96" s="54">
        <f t="shared" si="30"/>
        <v>5631.767</v>
      </c>
      <c r="O96" s="54">
        <f t="shared" si="30"/>
        <v>6339.0249999999905</v>
      </c>
      <c r="P96" s="54">
        <f t="shared" si="30"/>
        <v>5666.101999999992</v>
      </c>
    </row>
    <row r="97" spans="1:16" ht="12.75">
      <c r="A97" s="26" t="s">
        <v>187</v>
      </c>
      <c r="B97" s="54">
        <f aca="true" t="shared" si="31" ref="B97:P97">B86*B$61*10</f>
        <v>-31375</v>
      </c>
      <c r="C97" s="54">
        <f t="shared" si="31"/>
        <v>-31188</v>
      </c>
      <c r="D97" s="54">
        <f t="shared" si="31"/>
        <v>-30502.999999999996</v>
      </c>
      <c r="E97" s="54">
        <f t="shared" si="31"/>
        <v>-33706</v>
      </c>
      <c r="F97" s="54">
        <f t="shared" si="31"/>
        <v>-29478.544000000005</v>
      </c>
      <c r="G97" s="54">
        <f t="shared" si="31"/>
        <v>-28062.016</v>
      </c>
      <c r="H97" s="54">
        <f t="shared" si="31"/>
        <v>-25194.267</v>
      </c>
      <c r="I97" s="54">
        <f t="shared" si="31"/>
        <v>-21747.608</v>
      </c>
      <c r="J97" s="54">
        <f t="shared" si="31"/>
        <v>-20297.379999999997</v>
      </c>
      <c r="K97" s="54">
        <f t="shared" si="31"/>
        <v>-22952.176</v>
      </c>
      <c r="L97" s="54">
        <f t="shared" si="31"/>
        <v>-13326.494000000002</v>
      </c>
      <c r="M97" s="54">
        <f t="shared" si="31"/>
        <v>-10565.854</v>
      </c>
      <c r="N97" s="54">
        <f t="shared" si="31"/>
        <v>-10783.486</v>
      </c>
      <c r="O97" s="54">
        <f t="shared" si="31"/>
        <v>-12525.038000000002</v>
      </c>
      <c r="P97" s="54">
        <f t="shared" si="31"/>
        <v>-10144.472</v>
      </c>
    </row>
    <row r="98" spans="1:16" ht="12.75">
      <c r="A98" s="15" t="s">
        <v>131</v>
      </c>
      <c r="B98" s="54">
        <f aca="true" t="shared" si="32" ref="B98:P98">B87*B$61*10</f>
        <v>-10521</v>
      </c>
      <c r="C98" s="54">
        <f t="shared" si="32"/>
        <v>-10986.000000000002</v>
      </c>
      <c r="D98" s="54">
        <f t="shared" si="32"/>
        <v>-18523</v>
      </c>
      <c r="E98" s="54">
        <f t="shared" si="32"/>
        <v>-10777</v>
      </c>
      <c r="F98" s="54">
        <f t="shared" si="32"/>
        <v>-10266.898999999998</v>
      </c>
      <c r="G98" s="54">
        <f t="shared" si="32"/>
        <v>-11087.996000000001</v>
      </c>
      <c r="H98" s="54">
        <f t="shared" si="32"/>
        <v>-5964.404999999999</v>
      </c>
      <c r="I98" s="54">
        <f t="shared" si="32"/>
        <v>-3496.058</v>
      </c>
      <c r="J98" s="54">
        <f t="shared" si="32"/>
        <v>-2483.628</v>
      </c>
      <c r="K98" s="54">
        <f t="shared" si="32"/>
        <v>-1756.047</v>
      </c>
      <c r="L98" s="54">
        <f t="shared" si="32"/>
        <v>-1581.74</v>
      </c>
      <c r="M98" s="54">
        <f t="shared" si="32"/>
        <v>-1495.687</v>
      </c>
      <c r="N98" s="54">
        <f t="shared" si="32"/>
        <v>-1648.1920000000002</v>
      </c>
      <c r="O98" s="54">
        <f t="shared" si="32"/>
        <v>-1586.0170000000003</v>
      </c>
      <c r="P98" s="54">
        <f t="shared" si="32"/>
        <v>-1048.345</v>
      </c>
    </row>
    <row r="99" spans="1:16" ht="12.75">
      <c r="A99" s="27" t="s">
        <v>179</v>
      </c>
      <c r="B99" s="54">
        <f aca="true" t="shared" si="33" ref="B99:P99">B88*B$61*10</f>
        <v>-2660.0000000000036</v>
      </c>
      <c r="C99" s="54">
        <f t="shared" si="33"/>
        <v>-1493.0000000000089</v>
      </c>
      <c r="D99" s="54">
        <f t="shared" si="33"/>
        <v>-1232.9999999999993</v>
      </c>
      <c r="E99" s="54">
        <f t="shared" si="33"/>
        <v>-4574.000000000001</v>
      </c>
      <c r="F99" s="54">
        <f t="shared" si="33"/>
        <v>-4079.75399999998</v>
      </c>
      <c r="G99" s="54">
        <f t="shared" si="33"/>
        <v>-1470.806000000006</v>
      </c>
      <c r="H99" s="54">
        <f t="shared" si="33"/>
        <v>-756.9150000000019</v>
      </c>
      <c r="I99" s="54">
        <f t="shared" si="33"/>
        <v>-1876.494999999991</v>
      </c>
      <c r="J99" s="54">
        <f t="shared" si="33"/>
        <v>-1759.0219999999981</v>
      </c>
      <c r="K99" s="54">
        <f t="shared" si="33"/>
        <v>350.5370000000065</v>
      </c>
      <c r="L99" s="54">
        <f t="shared" si="33"/>
        <v>-434.30499999999796</v>
      </c>
      <c r="M99" s="54">
        <f t="shared" si="33"/>
        <v>540.8709999999974</v>
      </c>
      <c r="N99" s="54">
        <f t="shared" si="33"/>
        <v>-311.5669999999985</v>
      </c>
      <c r="O99" s="54">
        <f t="shared" si="33"/>
        <v>1.5660000000114984</v>
      </c>
      <c r="P99" s="54">
        <f t="shared" si="33"/>
        <v>-782.9139999999875</v>
      </c>
    </row>
    <row r="100" spans="1:16" ht="12.75">
      <c r="A100" s="27" t="s">
        <v>188</v>
      </c>
      <c r="B100" s="54">
        <f aca="true" t="shared" si="34" ref="B100:P100">B89*B$61*10</f>
        <v>5815.999999999999</v>
      </c>
      <c r="C100" s="54">
        <f t="shared" si="34"/>
        <v>4175</v>
      </c>
      <c r="D100" s="54">
        <f t="shared" si="34"/>
        <v>2294.9999999999995</v>
      </c>
      <c r="E100" s="54">
        <f t="shared" si="34"/>
        <v>5351</v>
      </c>
      <c r="F100" s="54">
        <f t="shared" si="34"/>
        <v>8180.909</v>
      </c>
      <c r="G100" s="54">
        <f t="shared" si="34"/>
        <v>8942.538</v>
      </c>
      <c r="H100" s="54">
        <f t="shared" si="34"/>
        <v>8876.414</v>
      </c>
      <c r="I100" s="54">
        <f t="shared" si="34"/>
        <v>8263.663</v>
      </c>
      <c r="J100" s="54">
        <f t="shared" si="34"/>
        <v>6206.573</v>
      </c>
      <c r="K100" s="54">
        <f t="shared" si="34"/>
        <v>6220.104</v>
      </c>
      <c r="L100" s="54">
        <f t="shared" si="34"/>
        <v>3605.87</v>
      </c>
      <c r="M100" s="54">
        <f t="shared" si="34"/>
        <v>2610.8189999999995</v>
      </c>
      <c r="N100" s="54">
        <f t="shared" si="34"/>
        <v>2247.1770000000006</v>
      </c>
      <c r="O100" s="54">
        <f t="shared" si="34"/>
        <v>2486.3000000000006</v>
      </c>
      <c r="P100" s="54">
        <f t="shared" si="34"/>
        <v>2258.141</v>
      </c>
    </row>
  </sheetData>
  <sheetProtection/>
  <mergeCells count="8">
    <mergeCell ref="A34:P34"/>
    <mergeCell ref="A36:P36"/>
    <mergeCell ref="A1:E1"/>
    <mergeCell ref="E3:F3"/>
    <mergeCell ref="E4:F4"/>
    <mergeCell ref="A6:P6"/>
    <mergeCell ref="A8:P8"/>
    <mergeCell ref="A18:P18"/>
  </mergeCells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4"/>
  <sheetViews>
    <sheetView showGridLines="0" zoomScalePageLayoutView="0" workbookViewId="0" topLeftCell="A81">
      <pane ySplit="4275" topLeftCell="A172" activePane="bottomLeft" state="split"/>
      <selection pane="topLeft" activeCell="C133" sqref="C133"/>
      <selection pane="bottomLeft" activeCell="A177" sqref="A177:IV184"/>
    </sheetView>
  </sheetViews>
  <sheetFormatPr defaultColWidth="9.140625" defaultRowHeight="12.75"/>
  <cols>
    <col min="1" max="16" width="16.00390625" style="0" customWidth="1"/>
  </cols>
  <sheetData>
    <row r="1" spans="1:5" ht="18" customHeight="1">
      <c r="A1" s="59" t="s">
        <v>160</v>
      </c>
      <c r="B1" s="59"/>
      <c r="C1" s="59"/>
      <c r="D1" s="59"/>
      <c r="E1" s="59"/>
    </row>
    <row r="2" spans="1:10" ht="12.75">
      <c r="A2" s="1" t="s">
        <v>1</v>
      </c>
      <c r="B2" s="1" t="s">
        <v>2</v>
      </c>
      <c r="C2" s="2" t="s">
        <v>3</v>
      </c>
      <c r="D2" s="1" t="s">
        <v>4</v>
      </c>
      <c r="E2" s="60" t="s">
        <v>5</v>
      </c>
      <c r="F2" s="60"/>
      <c r="G2" s="1" t="s">
        <v>6</v>
      </c>
      <c r="H2" s="3">
        <v>57011.93</v>
      </c>
      <c r="I2" s="1" t="s">
        <v>7</v>
      </c>
      <c r="J2" s="4">
        <v>1000000</v>
      </c>
    </row>
    <row r="3" spans="1:8" ht="12.75">
      <c r="A3" s="1" t="s">
        <v>8</v>
      </c>
      <c r="B3" s="1" t="s">
        <v>9</v>
      </c>
      <c r="C3" s="2" t="s">
        <v>159</v>
      </c>
      <c r="D3" s="1" t="s">
        <v>11</v>
      </c>
      <c r="E3" s="60" t="s">
        <v>158</v>
      </c>
      <c r="F3" s="60"/>
      <c r="G3" s="1" t="s">
        <v>13</v>
      </c>
      <c r="H3" s="3">
        <v>6305.236</v>
      </c>
    </row>
    <row r="4" spans="1:16" ht="12.75">
      <c r="A4" s="58" t="s">
        <v>14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33.75">
      <c r="B5" s="5" t="s">
        <v>15</v>
      </c>
      <c r="C5" s="5" t="s">
        <v>16</v>
      </c>
      <c r="D5" s="5" t="s">
        <v>17</v>
      </c>
      <c r="E5" s="5" t="s">
        <v>157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</row>
    <row r="6" spans="1:16" ht="12.75">
      <c r="A6" s="58" t="s">
        <v>30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2.75">
      <c r="A7" s="12" t="s">
        <v>31</v>
      </c>
      <c r="B7" s="7">
        <v>31221</v>
      </c>
      <c r="C7" s="7">
        <v>34767</v>
      </c>
      <c r="D7" s="7">
        <v>35001</v>
      </c>
      <c r="E7" s="7">
        <v>30939</v>
      </c>
      <c r="F7" s="7">
        <v>19981</v>
      </c>
      <c r="G7" s="7">
        <v>16344</v>
      </c>
      <c r="H7" s="7">
        <v>14659</v>
      </c>
      <c r="I7" s="7">
        <v>22581</v>
      </c>
      <c r="J7" s="7">
        <v>12515.122</v>
      </c>
      <c r="K7" s="7">
        <v>12341.317</v>
      </c>
      <c r="L7" s="7">
        <v>10123.09</v>
      </c>
      <c r="M7" s="7">
        <v>8781.231</v>
      </c>
      <c r="N7" s="7">
        <v>8811.709</v>
      </c>
      <c r="O7" s="7">
        <v>9929.477</v>
      </c>
      <c r="P7" s="7">
        <v>7197.73298234227</v>
      </c>
    </row>
    <row r="8" spans="1:16" ht="12.75">
      <c r="A8" s="13" t="s">
        <v>32</v>
      </c>
      <c r="B8" s="6">
        <v>216551</v>
      </c>
      <c r="C8" s="6">
        <v>180427</v>
      </c>
      <c r="D8" s="6">
        <v>190547</v>
      </c>
      <c r="E8" s="6">
        <v>157991</v>
      </c>
      <c r="F8" s="6">
        <v>148648</v>
      </c>
      <c r="G8" s="6">
        <v>151067</v>
      </c>
      <c r="H8" s="6">
        <v>143207</v>
      </c>
      <c r="I8" s="6">
        <v>129992</v>
      </c>
      <c r="J8" s="6">
        <v>110064.456</v>
      </c>
      <c r="K8" s="6">
        <v>126974.421</v>
      </c>
      <c r="L8" s="6">
        <v>114546.439</v>
      </c>
      <c r="M8" s="6">
        <v>88199.652</v>
      </c>
      <c r="N8" s="6">
        <v>81193.693</v>
      </c>
      <c r="O8" s="6">
        <v>96591.336</v>
      </c>
      <c r="P8" s="6">
        <v>93619.8959047035</v>
      </c>
    </row>
    <row r="9" spans="1:16" ht="12.75">
      <c r="A9" s="12" t="s">
        <v>33</v>
      </c>
      <c r="B9" s="7">
        <v>5689</v>
      </c>
      <c r="C9" s="7">
        <v>3472</v>
      </c>
      <c r="D9" s="7">
        <v>2828</v>
      </c>
      <c r="E9" s="7">
        <v>35956</v>
      </c>
      <c r="F9" s="7">
        <v>31873</v>
      </c>
      <c r="G9" s="7">
        <v>33916</v>
      </c>
      <c r="H9" s="7">
        <v>23170</v>
      </c>
      <c r="I9" s="7">
        <v>32084</v>
      </c>
      <c r="J9" s="7">
        <v>22402.722</v>
      </c>
      <c r="K9" s="7">
        <v>39346.69</v>
      </c>
      <c r="L9" s="7">
        <v>34541.204</v>
      </c>
      <c r="M9" s="7">
        <v>18945.003</v>
      </c>
      <c r="N9" s="7">
        <v>19767.776</v>
      </c>
      <c r="O9" s="7">
        <v>20165.369</v>
      </c>
      <c r="P9" s="7">
        <v>14735.1940668085</v>
      </c>
    </row>
    <row r="10" spans="1:16" ht="12.75">
      <c r="A10" s="13" t="s">
        <v>35</v>
      </c>
      <c r="B10" s="8" t="s">
        <v>34</v>
      </c>
      <c r="C10" s="8" t="s">
        <v>34</v>
      </c>
      <c r="D10" s="8" t="s">
        <v>34</v>
      </c>
      <c r="E10" s="6">
        <v>537</v>
      </c>
      <c r="F10" s="6">
        <v>193</v>
      </c>
      <c r="G10" s="8" t="s">
        <v>34</v>
      </c>
      <c r="H10" s="8" t="s">
        <v>34</v>
      </c>
      <c r="I10" s="8" t="s">
        <v>34</v>
      </c>
      <c r="J10" s="8" t="s">
        <v>34</v>
      </c>
      <c r="K10" s="8" t="s">
        <v>34</v>
      </c>
      <c r="L10" s="8" t="s">
        <v>34</v>
      </c>
      <c r="M10" s="8" t="s">
        <v>34</v>
      </c>
      <c r="N10" s="8" t="s">
        <v>34</v>
      </c>
      <c r="O10" s="8" t="s">
        <v>34</v>
      </c>
      <c r="P10" s="8" t="s">
        <v>34</v>
      </c>
    </row>
    <row r="11" spans="1:16" ht="12.75">
      <c r="A11" s="12" t="s">
        <v>36</v>
      </c>
      <c r="B11" s="9" t="s">
        <v>34</v>
      </c>
      <c r="C11" s="9" t="s">
        <v>34</v>
      </c>
      <c r="D11" s="9" t="s">
        <v>34</v>
      </c>
      <c r="E11" s="9" t="s">
        <v>34</v>
      </c>
      <c r="F11" s="9" t="s">
        <v>34</v>
      </c>
      <c r="G11" s="9" t="s">
        <v>34</v>
      </c>
      <c r="H11" s="9" t="s">
        <v>34</v>
      </c>
      <c r="I11" s="9" t="s">
        <v>34</v>
      </c>
      <c r="J11" s="9" t="s">
        <v>34</v>
      </c>
      <c r="K11" s="9" t="s">
        <v>34</v>
      </c>
      <c r="L11" s="9" t="s">
        <v>34</v>
      </c>
      <c r="M11" s="9" t="s">
        <v>34</v>
      </c>
      <c r="N11" s="9" t="s">
        <v>34</v>
      </c>
      <c r="O11" s="9" t="s">
        <v>34</v>
      </c>
      <c r="P11" s="9" t="s">
        <v>34</v>
      </c>
    </row>
    <row r="12" spans="1:16" ht="12.75">
      <c r="A12" s="13" t="s">
        <v>37</v>
      </c>
      <c r="B12" s="6">
        <v>83379</v>
      </c>
      <c r="C12" s="6">
        <v>72210</v>
      </c>
      <c r="D12" s="6">
        <v>80055</v>
      </c>
      <c r="E12" s="6">
        <v>70602</v>
      </c>
      <c r="F12" s="6">
        <v>63283</v>
      </c>
      <c r="G12" s="6">
        <v>69733</v>
      </c>
      <c r="H12" s="6">
        <v>73299</v>
      </c>
      <c r="I12" s="6">
        <v>62336</v>
      </c>
      <c r="J12" s="6">
        <v>51835.109</v>
      </c>
      <c r="K12" s="6">
        <v>44011.781</v>
      </c>
      <c r="L12" s="6">
        <v>47036.06</v>
      </c>
      <c r="M12" s="8" t="s">
        <v>34</v>
      </c>
      <c r="N12" s="8" t="s">
        <v>34</v>
      </c>
      <c r="O12" s="8" t="s">
        <v>34</v>
      </c>
      <c r="P12" s="8" t="s">
        <v>34</v>
      </c>
    </row>
    <row r="13" spans="1:16" ht="12.75">
      <c r="A13" s="12" t="s">
        <v>38</v>
      </c>
      <c r="B13" s="7">
        <v>10649</v>
      </c>
      <c r="C13" s="7">
        <v>6948</v>
      </c>
      <c r="D13" s="7">
        <v>7259</v>
      </c>
      <c r="E13" s="7">
        <v>10615</v>
      </c>
      <c r="F13" s="7">
        <v>12586</v>
      </c>
      <c r="G13" s="7">
        <v>6444</v>
      </c>
      <c r="H13" s="7">
        <v>11259</v>
      </c>
      <c r="I13" s="7">
        <v>11423</v>
      </c>
      <c r="J13" s="7">
        <v>7116.503</v>
      </c>
      <c r="K13" s="7">
        <v>13635.438</v>
      </c>
      <c r="L13" s="7">
        <v>6952.392</v>
      </c>
      <c r="M13" s="7">
        <v>12485.923</v>
      </c>
      <c r="N13" s="7">
        <v>8619.808</v>
      </c>
      <c r="O13" s="7">
        <v>11101.33</v>
      </c>
      <c r="P13" s="7">
        <v>13365.9682906014</v>
      </c>
    </row>
    <row r="14" spans="1:16" ht="12.75">
      <c r="A14" s="13" t="s">
        <v>39</v>
      </c>
      <c r="B14" s="8" t="s">
        <v>34</v>
      </c>
      <c r="C14" s="8" t="s">
        <v>34</v>
      </c>
      <c r="D14" s="8" t="s">
        <v>34</v>
      </c>
      <c r="E14" s="8" t="s">
        <v>34</v>
      </c>
      <c r="F14" s="8" t="s">
        <v>34</v>
      </c>
      <c r="G14" s="8" t="s">
        <v>34</v>
      </c>
      <c r="H14" s="8" t="s">
        <v>34</v>
      </c>
      <c r="I14" s="8" t="s">
        <v>34</v>
      </c>
      <c r="J14" s="8" t="s">
        <v>34</v>
      </c>
      <c r="K14" s="8" t="s">
        <v>34</v>
      </c>
      <c r="L14" s="8" t="s">
        <v>34</v>
      </c>
      <c r="M14" s="8" t="s">
        <v>34</v>
      </c>
      <c r="N14" s="8" t="s">
        <v>34</v>
      </c>
      <c r="O14" s="8" t="s">
        <v>34</v>
      </c>
      <c r="P14" s="8" t="s">
        <v>34</v>
      </c>
    </row>
    <row r="15" spans="1:16" ht="12.75">
      <c r="A15" s="12" t="s">
        <v>40</v>
      </c>
      <c r="B15" s="9" t="s">
        <v>34</v>
      </c>
      <c r="C15" s="9" t="s">
        <v>34</v>
      </c>
      <c r="D15" s="9" t="s">
        <v>34</v>
      </c>
      <c r="E15" s="9" t="s">
        <v>34</v>
      </c>
      <c r="F15" s="9" t="s">
        <v>34</v>
      </c>
      <c r="G15" s="9" t="s">
        <v>34</v>
      </c>
      <c r="H15" s="9" t="s">
        <v>34</v>
      </c>
      <c r="I15" s="9" t="s">
        <v>34</v>
      </c>
      <c r="J15" s="9" t="s">
        <v>34</v>
      </c>
      <c r="K15" s="9" t="s">
        <v>34</v>
      </c>
      <c r="L15" s="9" t="s">
        <v>34</v>
      </c>
      <c r="M15" s="9" t="s">
        <v>34</v>
      </c>
      <c r="N15" s="9" t="s">
        <v>34</v>
      </c>
      <c r="O15" s="9" t="s">
        <v>34</v>
      </c>
      <c r="P15" s="9" t="s">
        <v>34</v>
      </c>
    </row>
    <row r="16" spans="1:16" ht="12.75">
      <c r="A16" s="13" t="s">
        <v>41</v>
      </c>
      <c r="B16" s="6">
        <v>102399</v>
      </c>
      <c r="C16" s="6">
        <v>84071</v>
      </c>
      <c r="D16" s="6">
        <v>85329</v>
      </c>
      <c r="E16" s="6">
        <v>35583</v>
      </c>
      <c r="F16" s="6">
        <v>37110</v>
      </c>
      <c r="G16" s="6">
        <v>37379</v>
      </c>
      <c r="H16" s="6">
        <v>31646</v>
      </c>
      <c r="I16" s="6">
        <v>23099</v>
      </c>
      <c r="J16" s="6">
        <v>26746.802</v>
      </c>
      <c r="K16" s="6">
        <v>26067.816</v>
      </c>
      <c r="L16" s="6">
        <v>21743.333</v>
      </c>
      <c r="M16" s="6">
        <v>56028.03</v>
      </c>
      <c r="N16" s="6">
        <v>52140.671</v>
      </c>
      <c r="O16" s="6">
        <v>65324.637</v>
      </c>
      <c r="P16" s="6">
        <v>65518.733547293705</v>
      </c>
    </row>
    <row r="17" spans="1:16" ht="12.75">
      <c r="A17" s="12" t="s">
        <v>42</v>
      </c>
      <c r="B17" s="7">
        <v>14435</v>
      </c>
      <c r="C17" s="7">
        <v>13726</v>
      </c>
      <c r="D17" s="7">
        <v>15076</v>
      </c>
      <c r="E17" s="7">
        <v>4698</v>
      </c>
      <c r="F17" s="7">
        <v>3603</v>
      </c>
      <c r="G17" s="7">
        <v>3595</v>
      </c>
      <c r="H17" s="7">
        <v>3833</v>
      </c>
      <c r="I17" s="7">
        <v>1050</v>
      </c>
      <c r="J17" s="7">
        <v>1963.32</v>
      </c>
      <c r="K17" s="7">
        <v>3912.696</v>
      </c>
      <c r="L17" s="7">
        <v>4273.45</v>
      </c>
      <c r="M17" s="7">
        <v>740.696</v>
      </c>
      <c r="N17" s="7">
        <v>665.438</v>
      </c>
      <c r="O17" s="9" t="s">
        <v>34</v>
      </c>
      <c r="P17" s="9" t="s">
        <v>34</v>
      </c>
    </row>
    <row r="18" spans="1:16" ht="12.75">
      <c r="A18" s="13" t="s">
        <v>43</v>
      </c>
      <c r="B18" s="6">
        <v>342415</v>
      </c>
      <c r="C18" s="6">
        <v>327382</v>
      </c>
      <c r="D18" s="6">
        <v>350313</v>
      </c>
      <c r="E18" s="6">
        <v>370461</v>
      </c>
      <c r="F18" s="6">
        <v>352121</v>
      </c>
      <c r="G18" s="6">
        <v>339673</v>
      </c>
      <c r="H18" s="6">
        <v>358235</v>
      </c>
      <c r="I18" s="6">
        <v>320450</v>
      </c>
      <c r="J18" s="6">
        <v>266598.617</v>
      </c>
      <c r="K18" s="6">
        <v>230685.266</v>
      </c>
      <c r="L18" s="6">
        <v>182075.636</v>
      </c>
      <c r="M18" s="6">
        <v>157248.48</v>
      </c>
      <c r="N18" s="6">
        <v>154171.483</v>
      </c>
      <c r="O18" s="6">
        <v>162317.246</v>
      </c>
      <c r="P18" s="6">
        <v>159435.042611758</v>
      </c>
    </row>
    <row r="19" spans="1:16" ht="12.75">
      <c r="A19" s="12" t="s">
        <v>44</v>
      </c>
      <c r="B19" s="7">
        <v>356659</v>
      </c>
      <c r="C19" s="7">
        <v>342332</v>
      </c>
      <c r="D19" s="7">
        <v>364427</v>
      </c>
      <c r="E19" s="7">
        <v>379871</v>
      </c>
      <c r="F19" s="7">
        <v>361517</v>
      </c>
      <c r="G19" s="7">
        <v>348393</v>
      </c>
      <c r="H19" s="7">
        <v>364297</v>
      </c>
      <c r="I19" s="7">
        <v>326926</v>
      </c>
      <c r="J19" s="7">
        <v>272407.178</v>
      </c>
      <c r="K19" s="7">
        <v>235829.372</v>
      </c>
      <c r="L19" s="7">
        <v>185586.056</v>
      </c>
      <c r="M19" s="7">
        <v>161692.019</v>
      </c>
      <c r="N19" s="7">
        <v>159269.178</v>
      </c>
      <c r="O19" s="7">
        <v>168244.949</v>
      </c>
      <c r="P19" s="7">
        <v>164739.148726455</v>
      </c>
    </row>
    <row r="20" spans="1:16" ht="12.75">
      <c r="A20" s="13" t="s">
        <v>45</v>
      </c>
      <c r="B20" s="6">
        <v>12827</v>
      </c>
      <c r="C20" s="6">
        <v>10022</v>
      </c>
      <c r="D20" s="6">
        <v>12573</v>
      </c>
      <c r="E20" s="6">
        <v>20176</v>
      </c>
      <c r="F20" s="6">
        <v>15714</v>
      </c>
      <c r="G20" s="6">
        <v>16672</v>
      </c>
      <c r="H20" s="6">
        <v>24329</v>
      </c>
      <c r="I20" s="6">
        <v>11574</v>
      </c>
      <c r="J20" s="6">
        <v>11559.452</v>
      </c>
      <c r="K20" s="6">
        <v>15011.113</v>
      </c>
      <c r="L20" s="6">
        <v>10712.362</v>
      </c>
      <c r="M20" s="6">
        <v>10247.444</v>
      </c>
      <c r="N20" s="6">
        <v>13174.578</v>
      </c>
      <c r="O20" s="6">
        <v>12504.208</v>
      </c>
      <c r="P20" s="6">
        <v>22379.9778827546</v>
      </c>
    </row>
    <row r="21" spans="1:16" ht="12.75">
      <c r="A21" s="12" t="s">
        <v>46</v>
      </c>
      <c r="B21" s="7">
        <v>7095</v>
      </c>
      <c r="C21" s="7">
        <v>6954</v>
      </c>
      <c r="D21" s="7">
        <v>7546</v>
      </c>
      <c r="E21" s="7">
        <v>8127</v>
      </c>
      <c r="F21" s="7">
        <v>8141</v>
      </c>
      <c r="G21" s="7">
        <v>8222</v>
      </c>
      <c r="H21" s="7">
        <v>9385</v>
      </c>
      <c r="I21" s="7">
        <v>9148</v>
      </c>
      <c r="J21" s="7">
        <v>7692.088</v>
      </c>
      <c r="K21" s="7">
        <v>6725.825</v>
      </c>
      <c r="L21" s="7">
        <v>6340.87</v>
      </c>
      <c r="M21" s="7">
        <v>4773.894</v>
      </c>
      <c r="N21" s="7">
        <v>4040.129</v>
      </c>
      <c r="O21" s="9" t="s">
        <v>34</v>
      </c>
      <c r="P21" s="9" t="s">
        <v>34</v>
      </c>
    </row>
    <row r="22" spans="1:16" ht="12.75">
      <c r="A22" s="13" t="s">
        <v>47</v>
      </c>
      <c r="B22" s="6">
        <v>10015</v>
      </c>
      <c r="C22" s="6">
        <v>9711</v>
      </c>
      <c r="D22" s="6">
        <v>10731</v>
      </c>
      <c r="E22" s="6">
        <v>42058</v>
      </c>
      <c r="F22" s="6">
        <v>40555</v>
      </c>
      <c r="G22" s="6">
        <v>46723</v>
      </c>
      <c r="H22" s="6">
        <v>50685</v>
      </c>
      <c r="I22" s="6">
        <v>43659</v>
      </c>
      <c r="J22" s="6">
        <v>27863.595</v>
      </c>
      <c r="K22" s="6">
        <v>20434.173</v>
      </c>
      <c r="L22" s="6">
        <v>18322.503</v>
      </c>
      <c r="M22" s="8" t="s">
        <v>34</v>
      </c>
      <c r="N22" s="8" t="s">
        <v>34</v>
      </c>
      <c r="O22" s="8" t="s">
        <v>34</v>
      </c>
      <c r="P22" s="8" t="s">
        <v>34</v>
      </c>
    </row>
    <row r="23" spans="1:16" ht="12.75">
      <c r="A23" s="12" t="s">
        <v>48</v>
      </c>
      <c r="B23" s="7">
        <v>124097</v>
      </c>
      <c r="C23" s="7">
        <v>125564</v>
      </c>
      <c r="D23" s="7">
        <v>137870</v>
      </c>
      <c r="E23" s="7">
        <v>50989</v>
      </c>
      <c r="F23" s="7">
        <v>55854</v>
      </c>
      <c r="G23" s="7">
        <v>55766</v>
      </c>
      <c r="H23" s="7">
        <v>47682</v>
      </c>
      <c r="I23" s="7">
        <v>55156</v>
      </c>
      <c r="J23" s="7">
        <v>41501.749</v>
      </c>
      <c r="K23" s="7">
        <v>36561.531</v>
      </c>
      <c r="L23" s="7">
        <v>25232.071</v>
      </c>
      <c r="M23" s="9" t="s">
        <v>34</v>
      </c>
      <c r="N23" s="9" t="s">
        <v>34</v>
      </c>
      <c r="O23" s="9" t="s">
        <v>34</v>
      </c>
      <c r="P23" s="9" t="s">
        <v>34</v>
      </c>
    </row>
    <row r="24" spans="1:16" ht="12.75">
      <c r="A24" s="13" t="s">
        <v>49</v>
      </c>
      <c r="B24" s="8" t="s">
        <v>34</v>
      </c>
      <c r="C24" s="8" t="s">
        <v>34</v>
      </c>
      <c r="D24" s="8" t="s">
        <v>34</v>
      </c>
      <c r="E24" s="8" t="s">
        <v>34</v>
      </c>
      <c r="F24" s="8" t="s">
        <v>34</v>
      </c>
      <c r="G24" s="8" t="s">
        <v>34</v>
      </c>
      <c r="H24" s="8" t="s">
        <v>34</v>
      </c>
      <c r="I24" s="8" t="s">
        <v>34</v>
      </c>
      <c r="J24" s="8" t="s">
        <v>34</v>
      </c>
      <c r="K24" s="8" t="s">
        <v>34</v>
      </c>
      <c r="L24" s="8" t="s">
        <v>34</v>
      </c>
      <c r="M24" s="8" t="s">
        <v>34</v>
      </c>
      <c r="N24" s="8" t="s">
        <v>34</v>
      </c>
      <c r="O24" s="8" t="s">
        <v>34</v>
      </c>
      <c r="P24" s="8" t="s">
        <v>34</v>
      </c>
    </row>
    <row r="25" spans="1:16" ht="12.75">
      <c r="A25" s="12" t="s">
        <v>50</v>
      </c>
      <c r="B25" s="9" t="s">
        <v>34</v>
      </c>
      <c r="C25" s="9" t="s">
        <v>34</v>
      </c>
      <c r="D25" s="9" t="s">
        <v>34</v>
      </c>
      <c r="E25" s="7">
        <v>55748</v>
      </c>
      <c r="F25" s="7">
        <v>45689</v>
      </c>
      <c r="G25" s="7">
        <v>40714</v>
      </c>
      <c r="H25" s="7">
        <v>51725</v>
      </c>
      <c r="I25" s="7">
        <v>36371</v>
      </c>
      <c r="J25" s="7">
        <v>38910.058</v>
      </c>
      <c r="K25" s="7">
        <v>36194.157</v>
      </c>
      <c r="L25" s="7">
        <v>17703.404</v>
      </c>
      <c r="M25" s="9" t="s">
        <v>34</v>
      </c>
      <c r="N25" s="9" t="s">
        <v>34</v>
      </c>
      <c r="O25" s="9" t="s">
        <v>34</v>
      </c>
      <c r="P25" s="9" t="s">
        <v>34</v>
      </c>
    </row>
    <row r="26" spans="1:16" ht="12.75">
      <c r="A26" s="13" t="s">
        <v>51</v>
      </c>
      <c r="B26" s="6">
        <v>147421</v>
      </c>
      <c r="C26" s="6">
        <v>133260</v>
      </c>
      <c r="D26" s="8" t="s">
        <v>34</v>
      </c>
      <c r="E26" s="6">
        <v>63114</v>
      </c>
      <c r="F26" s="6">
        <v>20781</v>
      </c>
      <c r="G26" s="6">
        <v>11309</v>
      </c>
      <c r="H26" s="6">
        <v>13376</v>
      </c>
      <c r="I26" s="6">
        <v>28491</v>
      </c>
      <c r="J26" s="6">
        <v>19768.249</v>
      </c>
      <c r="K26" s="6">
        <v>16193.985</v>
      </c>
      <c r="L26" s="6">
        <v>16316.295</v>
      </c>
      <c r="M26" s="6">
        <v>146670.681</v>
      </c>
      <c r="N26" s="6">
        <v>142054.471</v>
      </c>
      <c r="O26" s="6">
        <v>155740.741</v>
      </c>
      <c r="P26" s="8" t="s">
        <v>34</v>
      </c>
    </row>
    <row r="27" spans="1:16" ht="12.75">
      <c r="A27" s="12" t="s">
        <v>52</v>
      </c>
      <c r="B27" s="9" t="s">
        <v>34</v>
      </c>
      <c r="C27" s="9" t="s">
        <v>34</v>
      </c>
      <c r="D27" s="9" t="s">
        <v>34</v>
      </c>
      <c r="E27" s="7">
        <v>-596</v>
      </c>
      <c r="F27" s="7">
        <v>-296</v>
      </c>
      <c r="G27" s="7">
        <v>-430</v>
      </c>
      <c r="H27" s="9" t="s">
        <v>34</v>
      </c>
      <c r="I27" s="9" t="s">
        <v>34</v>
      </c>
      <c r="J27" s="9" t="s">
        <v>34</v>
      </c>
      <c r="K27" s="9" t="s">
        <v>34</v>
      </c>
      <c r="L27" s="9" t="s">
        <v>34</v>
      </c>
      <c r="M27" s="9" t="s">
        <v>34</v>
      </c>
      <c r="N27" s="9" t="s">
        <v>34</v>
      </c>
      <c r="O27" s="9" t="s">
        <v>34</v>
      </c>
      <c r="P27" s="9" t="s">
        <v>34</v>
      </c>
    </row>
    <row r="28" spans="1:16" ht="12.75">
      <c r="A28" s="13" t="s">
        <v>53</v>
      </c>
      <c r="B28" s="6">
        <v>14244</v>
      </c>
      <c r="C28" s="6">
        <v>14950</v>
      </c>
      <c r="D28" s="6">
        <v>14115</v>
      </c>
      <c r="E28" s="6">
        <v>9410</v>
      </c>
      <c r="F28" s="6">
        <v>9396</v>
      </c>
      <c r="G28" s="6">
        <v>8720</v>
      </c>
      <c r="H28" s="6">
        <v>6062</v>
      </c>
      <c r="I28" s="6">
        <v>6476</v>
      </c>
      <c r="J28" s="6">
        <v>5808.561</v>
      </c>
      <c r="K28" s="6">
        <v>5144.106</v>
      </c>
      <c r="L28" s="6">
        <v>3510.42</v>
      </c>
      <c r="M28" s="6">
        <v>4443.539</v>
      </c>
      <c r="N28" s="6">
        <v>5097.695</v>
      </c>
      <c r="O28" s="6">
        <v>5927.703</v>
      </c>
      <c r="P28" s="6">
        <v>5304.106114697151</v>
      </c>
    </row>
    <row r="29" spans="1:16" ht="12.75">
      <c r="A29" s="12" t="s">
        <v>54</v>
      </c>
      <c r="B29" s="7">
        <v>4509</v>
      </c>
      <c r="C29" s="7">
        <v>4742</v>
      </c>
      <c r="D29" s="7">
        <v>10782</v>
      </c>
      <c r="E29" s="7">
        <v>5843</v>
      </c>
      <c r="F29" s="7">
        <v>4547</v>
      </c>
      <c r="G29" s="7">
        <v>2922</v>
      </c>
      <c r="H29" s="7">
        <v>1467</v>
      </c>
      <c r="I29" s="7">
        <v>1542</v>
      </c>
      <c r="J29" s="7">
        <v>888.936</v>
      </c>
      <c r="K29" s="7">
        <v>1472.955</v>
      </c>
      <c r="L29" s="7">
        <v>1399.14</v>
      </c>
      <c r="M29" s="7">
        <v>7703.617</v>
      </c>
      <c r="N29" s="7">
        <v>8449.664</v>
      </c>
      <c r="O29" s="7">
        <v>9328.314</v>
      </c>
      <c r="P29" s="7">
        <v>10228.492781844601</v>
      </c>
    </row>
    <row r="30" spans="1:16" ht="12.75">
      <c r="A30" s="13" t="s">
        <v>55</v>
      </c>
      <c r="B30" s="8" t="s">
        <v>34</v>
      </c>
      <c r="C30" s="8" t="s">
        <v>34</v>
      </c>
      <c r="D30" s="8" t="s">
        <v>34</v>
      </c>
      <c r="E30" s="6">
        <v>93766</v>
      </c>
      <c r="F30" s="6">
        <v>90574</v>
      </c>
      <c r="G30" s="6">
        <v>92323</v>
      </c>
      <c r="H30" s="6">
        <v>98897</v>
      </c>
      <c r="I30" s="6">
        <v>65845</v>
      </c>
      <c r="J30" s="6">
        <v>42280.698</v>
      </c>
      <c r="K30" s="6">
        <v>29861.597</v>
      </c>
      <c r="L30" s="6">
        <v>21557.649</v>
      </c>
      <c r="M30" s="6">
        <v>16651.511</v>
      </c>
      <c r="N30" s="6">
        <v>18156.828</v>
      </c>
      <c r="O30" s="6">
        <v>16475.604</v>
      </c>
      <c r="P30" s="6">
        <v>93477.4920966908</v>
      </c>
    </row>
    <row r="31" spans="1:16" ht="12.75">
      <c r="A31" s="12" t="s">
        <v>56</v>
      </c>
      <c r="B31" s="7">
        <v>1392</v>
      </c>
      <c r="C31" s="7">
        <v>1693</v>
      </c>
      <c r="D31" s="7">
        <v>1870</v>
      </c>
      <c r="E31" s="7">
        <v>1590</v>
      </c>
      <c r="F31" s="7">
        <v>1569</v>
      </c>
      <c r="G31" s="7">
        <v>1634</v>
      </c>
      <c r="H31" s="7">
        <v>1734</v>
      </c>
      <c r="I31" s="7">
        <v>322</v>
      </c>
      <c r="J31" s="7">
        <v>247.144</v>
      </c>
      <c r="K31" s="7">
        <v>308.002</v>
      </c>
      <c r="L31" s="7">
        <v>321.804</v>
      </c>
      <c r="M31" s="9" t="s">
        <v>34</v>
      </c>
      <c r="N31" s="9" t="s">
        <v>34</v>
      </c>
      <c r="O31" s="9" t="s">
        <v>34</v>
      </c>
      <c r="P31" s="9" t="s">
        <v>34</v>
      </c>
    </row>
    <row r="32" spans="1:16" ht="12.75">
      <c r="A32" s="13" t="s">
        <v>57</v>
      </c>
      <c r="B32" s="6">
        <v>6428</v>
      </c>
      <c r="C32" s="6">
        <v>5841</v>
      </c>
      <c r="D32" s="6">
        <v>5702</v>
      </c>
      <c r="E32" s="6">
        <v>5740</v>
      </c>
      <c r="F32" s="6">
        <v>5132</v>
      </c>
      <c r="G32" s="6">
        <v>4873</v>
      </c>
      <c r="H32" s="6">
        <v>5174</v>
      </c>
      <c r="I32" s="6">
        <v>5156</v>
      </c>
      <c r="J32" s="6">
        <v>4465.924</v>
      </c>
      <c r="K32" s="6">
        <v>4306.647</v>
      </c>
      <c r="L32" s="6">
        <v>3776.987</v>
      </c>
      <c r="M32" s="6">
        <v>3790.238</v>
      </c>
      <c r="N32" s="6">
        <v>4633.965</v>
      </c>
      <c r="O32" s="6">
        <v>6171.89</v>
      </c>
      <c r="P32" s="6">
        <v>5968.987775413801</v>
      </c>
    </row>
    <row r="33" spans="1:16" ht="12.75">
      <c r="A33" s="12" t="s">
        <v>58</v>
      </c>
      <c r="B33" s="7">
        <v>17000</v>
      </c>
      <c r="C33" s="7">
        <v>16141</v>
      </c>
      <c r="D33" s="7">
        <v>15207</v>
      </c>
      <c r="E33" s="7">
        <v>18792</v>
      </c>
      <c r="F33" s="7">
        <v>15204</v>
      </c>
      <c r="G33" s="7">
        <v>13466</v>
      </c>
      <c r="H33" s="7">
        <v>12956</v>
      </c>
      <c r="I33" s="7">
        <v>17636</v>
      </c>
      <c r="J33" s="7">
        <v>12244.738</v>
      </c>
      <c r="K33" s="7">
        <v>10134.292</v>
      </c>
      <c r="L33" s="7">
        <v>11373.323</v>
      </c>
      <c r="M33" s="7">
        <v>16889.886</v>
      </c>
      <c r="N33" s="7">
        <v>17673.189</v>
      </c>
      <c r="O33" s="7">
        <v>24017.718</v>
      </c>
      <c r="P33" s="7">
        <v>19668.595915521702</v>
      </c>
    </row>
    <row r="34" spans="1:16" ht="12.75">
      <c r="A34" s="14" t="s">
        <v>59</v>
      </c>
      <c r="B34" s="10">
        <v>619516</v>
      </c>
      <c r="C34" s="10">
        <v>570993</v>
      </c>
      <c r="D34" s="10">
        <v>609422</v>
      </c>
      <c r="E34" s="10">
        <v>591356</v>
      </c>
      <c r="F34" s="10">
        <v>547202</v>
      </c>
      <c r="G34" s="10">
        <v>529979</v>
      </c>
      <c r="H34" s="10">
        <v>537432</v>
      </c>
      <c r="I34" s="10">
        <v>497679</v>
      </c>
      <c r="J34" s="10">
        <v>407024.937</v>
      </c>
      <c r="K34" s="10">
        <v>386222.9</v>
      </c>
      <c r="L34" s="10">
        <v>323616.419</v>
      </c>
      <c r="M34" s="10">
        <v>282613.104</v>
      </c>
      <c r="N34" s="10">
        <v>274933.703</v>
      </c>
      <c r="O34" s="10">
        <v>308355.981</v>
      </c>
      <c r="P34" s="10">
        <v>296118.747971584</v>
      </c>
    </row>
    <row r="35" spans="1:16" ht="12.75">
      <c r="A35" s="58" t="s">
        <v>60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  <row r="36" spans="1:16" ht="12.75">
      <c r="A36" s="12" t="s">
        <v>61</v>
      </c>
      <c r="B36" s="7">
        <v>294443</v>
      </c>
      <c r="C36" s="7">
        <v>272630</v>
      </c>
      <c r="D36" s="7">
        <v>253746</v>
      </c>
      <c r="E36" s="7">
        <v>237686</v>
      </c>
      <c r="F36" s="7">
        <v>247222</v>
      </c>
      <c r="G36" s="7">
        <v>242582</v>
      </c>
      <c r="H36" s="7">
        <v>237487</v>
      </c>
      <c r="I36" s="7">
        <v>218854</v>
      </c>
      <c r="J36" s="7">
        <v>173738.147</v>
      </c>
      <c r="K36" s="7">
        <v>161390.203</v>
      </c>
      <c r="L36" s="7">
        <v>133407.465</v>
      </c>
      <c r="M36" s="7">
        <v>120578.282</v>
      </c>
      <c r="N36" s="7">
        <v>123553.006</v>
      </c>
      <c r="O36" s="7">
        <v>152658.233</v>
      </c>
      <c r="P36" s="7">
        <v>123822.539155939</v>
      </c>
    </row>
    <row r="37" spans="1:16" ht="12.75">
      <c r="A37" s="13" t="s">
        <v>62</v>
      </c>
      <c r="B37" s="8" t="s">
        <v>34</v>
      </c>
      <c r="C37" s="8" t="s">
        <v>34</v>
      </c>
      <c r="D37" s="8" t="s">
        <v>34</v>
      </c>
      <c r="E37" s="6">
        <v>73954</v>
      </c>
      <c r="F37" s="6">
        <v>58272</v>
      </c>
      <c r="G37" s="6">
        <v>63189</v>
      </c>
      <c r="H37" s="6">
        <v>59507</v>
      </c>
      <c r="I37" s="6">
        <v>48251</v>
      </c>
      <c r="J37" s="6">
        <v>44388.872</v>
      </c>
      <c r="K37" s="6">
        <v>39362.037</v>
      </c>
      <c r="L37" s="6">
        <v>35496.713</v>
      </c>
      <c r="M37" s="6">
        <v>40707.239</v>
      </c>
      <c r="N37" s="6">
        <v>41470.093</v>
      </c>
      <c r="O37" s="6">
        <v>57171.768</v>
      </c>
      <c r="P37" s="8" t="s">
        <v>34</v>
      </c>
    </row>
    <row r="38" spans="1:16" ht="12.75">
      <c r="A38" s="12" t="s">
        <v>63</v>
      </c>
      <c r="B38" s="9" t="s">
        <v>34</v>
      </c>
      <c r="C38" s="9" t="s">
        <v>34</v>
      </c>
      <c r="D38" s="9" t="s">
        <v>34</v>
      </c>
      <c r="E38" s="7">
        <v>145738</v>
      </c>
      <c r="F38" s="7">
        <v>156867</v>
      </c>
      <c r="G38" s="7">
        <v>135376</v>
      </c>
      <c r="H38" s="7">
        <v>126644</v>
      </c>
      <c r="I38" s="7">
        <v>132719</v>
      </c>
      <c r="J38" s="7">
        <v>104684.019</v>
      </c>
      <c r="K38" s="7">
        <v>97700.425</v>
      </c>
      <c r="L38" s="7">
        <v>83042.442</v>
      </c>
      <c r="M38" s="7">
        <v>79805.516</v>
      </c>
      <c r="N38" s="7">
        <v>79690.004</v>
      </c>
      <c r="O38" s="7">
        <v>95486.465</v>
      </c>
      <c r="P38" s="9" t="s">
        <v>34</v>
      </c>
    </row>
    <row r="39" spans="1:16" ht="12.75">
      <c r="A39" s="13" t="s">
        <v>64</v>
      </c>
      <c r="B39" s="8" t="s">
        <v>34</v>
      </c>
      <c r="C39" s="8" t="s">
        <v>34</v>
      </c>
      <c r="D39" s="8" t="s">
        <v>34</v>
      </c>
      <c r="E39" s="8" t="s">
        <v>34</v>
      </c>
      <c r="F39" s="8" t="s">
        <v>34</v>
      </c>
      <c r="G39" s="8" t="s">
        <v>34</v>
      </c>
      <c r="H39" s="8" t="s">
        <v>34</v>
      </c>
      <c r="I39" s="8" t="s">
        <v>34</v>
      </c>
      <c r="J39" s="8" t="s">
        <v>34</v>
      </c>
      <c r="K39" s="8" t="s">
        <v>34</v>
      </c>
      <c r="L39" s="8" t="s">
        <v>34</v>
      </c>
      <c r="M39" s="8" t="s">
        <v>34</v>
      </c>
      <c r="N39" s="8" t="s">
        <v>34</v>
      </c>
      <c r="O39" s="8" t="s">
        <v>34</v>
      </c>
      <c r="P39" s="8" t="s">
        <v>34</v>
      </c>
    </row>
    <row r="40" spans="1:16" ht="12.75">
      <c r="A40" s="12" t="s">
        <v>65</v>
      </c>
      <c r="B40" s="9" t="s">
        <v>34</v>
      </c>
      <c r="C40" s="9" t="s">
        <v>34</v>
      </c>
      <c r="D40" s="9" t="s">
        <v>34</v>
      </c>
      <c r="E40" s="7">
        <v>17994</v>
      </c>
      <c r="F40" s="7">
        <v>32083</v>
      </c>
      <c r="G40" s="7">
        <v>44017</v>
      </c>
      <c r="H40" s="7">
        <v>51336</v>
      </c>
      <c r="I40" s="7">
        <v>37884</v>
      </c>
      <c r="J40" s="7">
        <v>24665.256</v>
      </c>
      <c r="K40" s="7">
        <v>24327.741</v>
      </c>
      <c r="L40" s="7">
        <v>14868.31</v>
      </c>
      <c r="M40" s="7">
        <v>65.527</v>
      </c>
      <c r="N40" s="7">
        <v>2392.909</v>
      </c>
      <c r="O40" s="9" t="s">
        <v>34</v>
      </c>
      <c r="P40" s="7">
        <v>123822.539155939</v>
      </c>
    </row>
    <row r="41" spans="1:16" ht="12.75">
      <c r="A41" s="13" t="s">
        <v>66</v>
      </c>
      <c r="B41" s="6">
        <v>190018</v>
      </c>
      <c r="C41" s="6">
        <v>185684</v>
      </c>
      <c r="D41" s="6">
        <v>229039</v>
      </c>
      <c r="E41" s="6">
        <v>234339</v>
      </c>
      <c r="F41" s="6">
        <v>199346</v>
      </c>
      <c r="G41" s="6">
        <v>199730</v>
      </c>
      <c r="H41" s="6">
        <v>205698</v>
      </c>
      <c r="I41" s="6">
        <v>210350</v>
      </c>
      <c r="J41" s="6">
        <v>172479.511</v>
      </c>
      <c r="K41" s="6">
        <v>168115.047</v>
      </c>
      <c r="L41" s="6">
        <v>142176.062</v>
      </c>
      <c r="M41" s="6">
        <v>123822.678</v>
      </c>
      <c r="N41" s="6">
        <v>113136.621</v>
      </c>
      <c r="O41" s="6">
        <v>111415.661</v>
      </c>
      <c r="P41" s="6">
        <v>134770.08882958902</v>
      </c>
    </row>
    <row r="42" spans="1:16" ht="12.75">
      <c r="A42" s="12" t="s">
        <v>67</v>
      </c>
      <c r="B42" s="7">
        <v>117827</v>
      </c>
      <c r="C42" s="7">
        <v>111008</v>
      </c>
      <c r="D42" s="7">
        <v>130969</v>
      </c>
      <c r="E42" s="7">
        <v>136990</v>
      </c>
      <c r="F42" s="7">
        <v>96747</v>
      </c>
      <c r="G42" s="7">
        <v>81913</v>
      </c>
      <c r="H42" s="7">
        <v>84554</v>
      </c>
      <c r="I42" s="7">
        <v>105427</v>
      </c>
      <c r="J42" s="7">
        <v>76440.149</v>
      </c>
      <c r="K42" s="7">
        <v>87560.114</v>
      </c>
      <c r="L42" s="7">
        <v>80833.554</v>
      </c>
      <c r="M42" s="7">
        <v>88114.005</v>
      </c>
      <c r="N42" s="7">
        <v>83262.394</v>
      </c>
      <c r="O42" s="7">
        <v>80913.942</v>
      </c>
      <c r="P42" s="7">
        <v>104759.985816114</v>
      </c>
    </row>
    <row r="43" spans="1:16" ht="12.75">
      <c r="A43" s="13" t="s">
        <v>68</v>
      </c>
      <c r="B43" s="6">
        <v>72191</v>
      </c>
      <c r="C43" s="6">
        <v>74676</v>
      </c>
      <c r="D43" s="6">
        <v>98070</v>
      </c>
      <c r="E43" s="6">
        <v>97349</v>
      </c>
      <c r="F43" s="6">
        <v>102599</v>
      </c>
      <c r="G43" s="6">
        <v>117817</v>
      </c>
      <c r="H43" s="6">
        <v>121144</v>
      </c>
      <c r="I43" s="6">
        <v>104923</v>
      </c>
      <c r="J43" s="6">
        <v>96039.362</v>
      </c>
      <c r="K43" s="6">
        <v>80554.933</v>
      </c>
      <c r="L43" s="6">
        <v>61342.508</v>
      </c>
      <c r="M43" s="6">
        <v>35708.673</v>
      </c>
      <c r="N43" s="6">
        <v>29874.227</v>
      </c>
      <c r="O43" s="6">
        <v>30501.719</v>
      </c>
      <c r="P43" s="6">
        <v>30010.1030134747</v>
      </c>
    </row>
    <row r="44" spans="1:16" ht="12.75">
      <c r="A44" s="12" t="s">
        <v>69</v>
      </c>
      <c r="B44" s="7">
        <v>72191</v>
      </c>
      <c r="C44" s="7">
        <v>74676</v>
      </c>
      <c r="D44" s="7">
        <v>98070</v>
      </c>
      <c r="E44" s="7">
        <v>97349</v>
      </c>
      <c r="F44" s="7">
        <v>102599</v>
      </c>
      <c r="G44" s="7">
        <v>117817</v>
      </c>
      <c r="H44" s="7">
        <v>121144</v>
      </c>
      <c r="I44" s="7">
        <v>104912</v>
      </c>
      <c r="J44" s="7">
        <v>96039.362</v>
      </c>
      <c r="K44" s="7">
        <v>80554.933</v>
      </c>
      <c r="L44" s="7">
        <v>61342.508</v>
      </c>
      <c r="M44" s="7">
        <v>35708.673</v>
      </c>
      <c r="N44" s="7">
        <v>29874.227</v>
      </c>
      <c r="O44" s="7">
        <v>30501.719</v>
      </c>
      <c r="P44" s="7">
        <v>30010.1030134747</v>
      </c>
    </row>
    <row r="45" spans="1:16" ht="12.75">
      <c r="A45" s="13" t="s">
        <v>70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8" t="s">
        <v>34</v>
      </c>
      <c r="K45" s="8" t="s">
        <v>34</v>
      </c>
      <c r="L45" s="8" t="s">
        <v>34</v>
      </c>
      <c r="M45" s="8" t="s">
        <v>34</v>
      </c>
      <c r="N45" s="8" t="s">
        <v>34</v>
      </c>
      <c r="O45" s="8" t="s">
        <v>34</v>
      </c>
      <c r="P45" s="8" t="s">
        <v>34</v>
      </c>
    </row>
    <row r="46" spans="1:16" ht="12.75">
      <c r="A46" s="12" t="s">
        <v>71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11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</row>
    <row r="47" spans="1:16" ht="12.75">
      <c r="A47" s="13" t="s">
        <v>72</v>
      </c>
      <c r="B47" s="6">
        <v>7444</v>
      </c>
      <c r="C47" s="6">
        <v>6853</v>
      </c>
      <c r="D47" s="6">
        <v>7834</v>
      </c>
      <c r="E47" s="6">
        <v>7561</v>
      </c>
      <c r="F47" s="6">
        <v>8322</v>
      </c>
      <c r="G47" s="6">
        <v>8559</v>
      </c>
      <c r="H47" s="6">
        <v>8678</v>
      </c>
      <c r="I47" s="6">
        <v>8342</v>
      </c>
      <c r="J47" s="6">
        <v>8648.834</v>
      </c>
      <c r="K47" s="6">
        <v>8701.085</v>
      </c>
      <c r="L47" s="6">
        <v>8391.848</v>
      </c>
      <c r="M47" s="6">
        <v>5219.585</v>
      </c>
      <c r="N47" s="6">
        <v>4843.318</v>
      </c>
      <c r="O47" s="6">
        <v>4784.14</v>
      </c>
      <c r="P47" s="6">
        <v>3032.8332912624896</v>
      </c>
    </row>
    <row r="48" spans="1:16" ht="12.75">
      <c r="A48" s="12" t="s">
        <v>73</v>
      </c>
      <c r="B48" s="7">
        <v>0</v>
      </c>
      <c r="C48" s="7">
        <v>0</v>
      </c>
      <c r="D48" s="7">
        <v>0</v>
      </c>
      <c r="E48" s="7">
        <v>723</v>
      </c>
      <c r="F48" s="7">
        <v>646</v>
      </c>
      <c r="G48" s="7">
        <v>667</v>
      </c>
      <c r="H48" s="7">
        <v>597</v>
      </c>
      <c r="I48" s="7">
        <v>439</v>
      </c>
      <c r="J48" s="7">
        <v>341.146</v>
      </c>
      <c r="K48" s="7">
        <v>562.875</v>
      </c>
      <c r="L48" s="7">
        <v>398.552</v>
      </c>
      <c r="M48" s="7">
        <v>557.155</v>
      </c>
      <c r="N48" s="7">
        <v>792.531</v>
      </c>
      <c r="O48" s="7">
        <v>1299.526</v>
      </c>
      <c r="P48" s="9" t="s">
        <v>34</v>
      </c>
    </row>
    <row r="49" spans="1:16" ht="12.75">
      <c r="A49" s="13" t="s">
        <v>74</v>
      </c>
      <c r="B49" s="6">
        <v>-9249</v>
      </c>
      <c r="C49" s="6">
        <v>-10167</v>
      </c>
      <c r="D49" s="6">
        <v>-8888</v>
      </c>
      <c r="E49" s="6">
        <v>-4774</v>
      </c>
      <c r="F49" s="6">
        <v>-3945</v>
      </c>
      <c r="G49" s="6">
        <v>-3417</v>
      </c>
      <c r="H49" s="6">
        <v>-3936</v>
      </c>
      <c r="I49" s="6">
        <v>-2290</v>
      </c>
      <c r="J49" s="6">
        <v>-3144.481</v>
      </c>
      <c r="K49" s="6">
        <v>-4664.856</v>
      </c>
      <c r="L49" s="6">
        <v>-4427.598</v>
      </c>
      <c r="M49" s="6">
        <v>214.796</v>
      </c>
      <c r="N49" s="6">
        <v>246.918</v>
      </c>
      <c r="O49" s="6">
        <v>383.836</v>
      </c>
      <c r="P49" s="6">
        <v>907.0053970887001</v>
      </c>
    </row>
    <row r="50" spans="1:16" ht="12.75">
      <c r="A50" s="12" t="s">
        <v>75</v>
      </c>
      <c r="B50" s="7">
        <v>3177</v>
      </c>
      <c r="C50" s="7">
        <v>1537</v>
      </c>
      <c r="D50" s="7">
        <v>2762</v>
      </c>
      <c r="E50" s="7">
        <v>1558</v>
      </c>
      <c r="F50" s="7">
        <v>1591</v>
      </c>
      <c r="G50" s="7">
        <v>1669</v>
      </c>
      <c r="H50" s="7">
        <v>1282</v>
      </c>
      <c r="I50" s="7">
        <v>2235</v>
      </c>
      <c r="J50" s="7">
        <v>1746.889</v>
      </c>
      <c r="K50" s="7">
        <v>1501.738</v>
      </c>
      <c r="L50" s="7">
        <v>1397.139</v>
      </c>
      <c r="M50" s="7">
        <v>214.796</v>
      </c>
      <c r="N50" s="7">
        <v>246.918</v>
      </c>
      <c r="O50" s="7">
        <v>383.836</v>
      </c>
      <c r="P50" s="7">
        <v>907.0053970887001</v>
      </c>
    </row>
    <row r="51" spans="1:16" ht="12.75">
      <c r="A51" s="13" t="s">
        <v>76</v>
      </c>
      <c r="B51" s="6">
        <v>12426</v>
      </c>
      <c r="C51" s="6">
        <v>11704</v>
      </c>
      <c r="D51" s="6">
        <v>11650</v>
      </c>
      <c r="E51" s="6">
        <v>6332</v>
      </c>
      <c r="F51" s="6">
        <v>5536</v>
      </c>
      <c r="G51" s="6">
        <v>5086</v>
      </c>
      <c r="H51" s="6">
        <v>5218</v>
      </c>
      <c r="I51" s="6">
        <v>4525</v>
      </c>
      <c r="J51" s="6">
        <v>4891.37</v>
      </c>
      <c r="K51" s="6">
        <v>6166.594</v>
      </c>
      <c r="L51" s="6">
        <v>5824.737</v>
      </c>
      <c r="M51" s="8" t="s">
        <v>34</v>
      </c>
      <c r="N51" s="8" t="s">
        <v>34</v>
      </c>
      <c r="O51" s="6">
        <v>0</v>
      </c>
      <c r="P51" s="6">
        <v>0</v>
      </c>
    </row>
    <row r="52" spans="1:16" ht="12.75">
      <c r="A52" s="12" t="s">
        <v>77</v>
      </c>
      <c r="B52" s="9" t="s">
        <v>34</v>
      </c>
      <c r="C52" s="9" t="s">
        <v>34</v>
      </c>
      <c r="D52" s="9" t="s">
        <v>34</v>
      </c>
      <c r="E52" s="9" t="s">
        <v>34</v>
      </c>
      <c r="F52" s="9" t="s">
        <v>34</v>
      </c>
      <c r="G52" s="9" t="s">
        <v>34</v>
      </c>
      <c r="H52" s="9" t="s">
        <v>34</v>
      </c>
      <c r="I52" s="9" t="s">
        <v>34</v>
      </c>
      <c r="J52" s="9" t="s">
        <v>34</v>
      </c>
      <c r="K52" s="9" t="s">
        <v>34</v>
      </c>
      <c r="L52" s="9" t="s">
        <v>34</v>
      </c>
      <c r="M52" s="9" t="s">
        <v>34</v>
      </c>
      <c r="N52" s="9" t="s">
        <v>34</v>
      </c>
      <c r="O52" s="9" t="s">
        <v>34</v>
      </c>
      <c r="P52" s="9" t="s">
        <v>34</v>
      </c>
    </row>
    <row r="53" spans="1:16" ht="12.75">
      <c r="A53" s="13" t="s">
        <v>78</v>
      </c>
      <c r="B53" s="6">
        <v>85251</v>
      </c>
      <c r="C53" s="6">
        <v>71428</v>
      </c>
      <c r="D53" s="6">
        <v>83889</v>
      </c>
      <c r="E53" s="6">
        <v>75763</v>
      </c>
      <c r="F53" s="6">
        <v>58136</v>
      </c>
      <c r="G53" s="6">
        <v>51095</v>
      </c>
      <c r="H53" s="6">
        <v>62203</v>
      </c>
      <c r="I53" s="6">
        <v>34041</v>
      </c>
      <c r="J53" s="6">
        <v>32643.302</v>
      </c>
      <c r="K53" s="6">
        <v>34816.434</v>
      </c>
      <c r="L53" s="6">
        <v>29864.827</v>
      </c>
      <c r="M53" s="6">
        <v>13311.29</v>
      </c>
      <c r="N53" s="6">
        <v>13290.233</v>
      </c>
      <c r="O53" s="6">
        <v>14124.357</v>
      </c>
      <c r="P53" s="6">
        <v>13963.512555142901</v>
      </c>
    </row>
    <row r="54" spans="1:16" ht="12.75">
      <c r="A54" s="15" t="s">
        <v>79</v>
      </c>
      <c r="B54" s="11">
        <v>567907</v>
      </c>
      <c r="C54" s="11">
        <v>526428</v>
      </c>
      <c r="D54" s="11">
        <v>565620</v>
      </c>
      <c r="E54" s="11">
        <v>551298</v>
      </c>
      <c r="F54" s="11">
        <v>509727</v>
      </c>
      <c r="G54" s="11">
        <v>499216</v>
      </c>
      <c r="H54" s="11">
        <v>510727</v>
      </c>
      <c r="I54" s="11">
        <v>469736</v>
      </c>
      <c r="J54" s="11">
        <v>384706.459</v>
      </c>
      <c r="K54" s="11">
        <v>368920.788</v>
      </c>
      <c r="L54" s="11">
        <v>309811.156</v>
      </c>
      <c r="M54" s="11">
        <v>263703.786</v>
      </c>
      <c r="N54" s="11">
        <v>255862.627</v>
      </c>
      <c r="O54" s="11">
        <v>284665.753</v>
      </c>
      <c r="P54" s="11">
        <v>276495.979229022</v>
      </c>
    </row>
    <row r="55" spans="1:16" ht="12.75">
      <c r="A55" s="58" t="s">
        <v>80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</row>
    <row r="56" spans="1:16" ht="12.75">
      <c r="A56" s="13" t="s">
        <v>81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8" t="s">
        <v>34</v>
      </c>
      <c r="K56" s="8" t="s">
        <v>34</v>
      </c>
      <c r="L56" s="8" t="s">
        <v>34</v>
      </c>
      <c r="M56" s="6">
        <v>38.712</v>
      </c>
      <c r="N56" s="6">
        <v>47.554</v>
      </c>
      <c r="O56" s="6">
        <v>42.744</v>
      </c>
      <c r="P56" s="6">
        <v>47.82854326686</v>
      </c>
    </row>
    <row r="57" spans="1:16" ht="12.75">
      <c r="A57" s="12" t="s">
        <v>82</v>
      </c>
      <c r="B57" s="7">
        <v>2510</v>
      </c>
      <c r="C57" s="7">
        <v>2371</v>
      </c>
      <c r="D57" s="7">
        <v>2372</v>
      </c>
      <c r="E57" s="7">
        <v>1893</v>
      </c>
      <c r="F57" s="7">
        <v>1556</v>
      </c>
      <c r="G57" s="7">
        <v>1463</v>
      </c>
      <c r="H57" s="7">
        <v>1049</v>
      </c>
      <c r="I57" s="7">
        <v>880</v>
      </c>
      <c r="J57" s="7">
        <v>768.162</v>
      </c>
      <c r="K57" s="7">
        <v>971.49</v>
      </c>
      <c r="L57" s="7">
        <v>737.539</v>
      </c>
      <c r="M57" s="7">
        <v>6096.381</v>
      </c>
      <c r="N57" s="7">
        <v>6421.082</v>
      </c>
      <c r="O57" s="7">
        <v>7039.252</v>
      </c>
      <c r="P57" s="7">
        <v>6986.08656978352</v>
      </c>
    </row>
    <row r="58" spans="1:16" ht="12.75">
      <c r="A58" s="13" t="s">
        <v>83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</row>
    <row r="59" spans="1:16" ht="12.75">
      <c r="A59" s="12" t="s">
        <v>84</v>
      </c>
      <c r="B59" s="7">
        <v>49099</v>
      </c>
      <c r="C59" s="7">
        <v>42194</v>
      </c>
      <c r="D59" s="7">
        <v>41430</v>
      </c>
      <c r="E59" s="7">
        <v>38165</v>
      </c>
      <c r="F59" s="7">
        <v>35919</v>
      </c>
      <c r="G59" s="7">
        <v>29300</v>
      </c>
      <c r="H59" s="7">
        <v>25656</v>
      </c>
      <c r="I59" s="7">
        <v>27063</v>
      </c>
      <c r="J59" s="7">
        <v>21550.316</v>
      </c>
      <c r="K59" s="7">
        <v>16330.622</v>
      </c>
      <c r="L59" s="7">
        <v>13067.724</v>
      </c>
      <c r="M59" s="7">
        <v>12774.225</v>
      </c>
      <c r="N59" s="7">
        <v>12602.44</v>
      </c>
      <c r="O59" s="7">
        <v>16608.232</v>
      </c>
      <c r="P59" s="7">
        <v>12588.8536295121</v>
      </c>
    </row>
    <row r="60" spans="1:16" ht="12.75">
      <c r="A60" s="13" t="s">
        <v>85</v>
      </c>
      <c r="B60" s="6">
        <v>3024</v>
      </c>
      <c r="C60" s="6">
        <v>2835</v>
      </c>
      <c r="D60" s="6">
        <v>2670</v>
      </c>
      <c r="E60" s="6">
        <v>2403</v>
      </c>
      <c r="F60" s="6">
        <v>2201</v>
      </c>
      <c r="G60" s="6">
        <v>1837</v>
      </c>
      <c r="H60" s="6">
        <v>1837</v>
      </c>
      <c r="I60" s="6">
        <v>1837</v>
      </c>
      <c r="J60" s="6">
        <v>1740.465</v>
      </c>
      <c r="K60" s="6">
        <v>1661.518</v>
      </c>
      <c r="L60" s="6">
        <v>1661.518</v>
      </c>
      <c r="M60" s="6">
        <v>1565.968</v>
      </c>
      <c r="N60" s="6">
        <v>1565.968</v>
      </c>
      <c r="O60" s="6">
        <v>1565.968</v>
      </c>
      <c r="P60" s="6">
        <v>1565.96708857716</v>
      </c>
    </row>
    <row r="61" spans="1:16" ht="12.75">
      <c r="A61" s="12" t="s">
        <v>86</v>
      </c>
      <c r="B61" s="7">
        <v>23992</v>
      </c>
      <c r="C61" s="7">
        <v>22111</v>
      </c>
      <c r="D61" s="7">
        <v>20968</v>
      </c>
      <c r="E61" s="7">
        <v>18970</v>
      </c>
      <c r="F61" s="7">
        <v>17104</v>
      </c>
      <c r="G61" s="7">
        <v>12453</v>
      </c>
      <c r="H61" s="7">
        <v>12770</v>
      </c>
      <c r="I61" s="7">
        <v>12770</v>
      </c>
      <c r="J61" s="7">
        <v>9579.443</v>
      </c>
      <c r="K61" s="7">
        <v>6658.39</v>
      </c>
      <c r="L61" s="7">
        <v>6682.603</v>
      </c>
      <c r="M61" s="7">
        <v>6273.901</v>
      </c>
      <c r="N61" s="7">
        <v>6512.797</v>
      </c>
      <c r="O61" s="7">
        <v>6834.941</v>
      </c>
      <c r="P61" s="7">
        <v>6873.82952892671</v>
      </c>
    </row>
    <row r="62" spans="1:16" ht="12.75">
      <c r="A62" s="13" t="s">
        <v>87</v>
      </c>
      <c r="B62" s="6">
        <v>0</v>
      </c>
      <c r="C62" s="6">
        <v>0</v>
      </c>
      <c r="D62" s="6">
        <v>0</v>
      </c>
      <c r="E62" s="6">
        <v>28</v>
      </c>
      <c r="F62" s="6">
        <v>32</v>
      </c>
      <c r="G62" s="6">
        <v>48</v>
      </c>
      <c r="H62" s="6">
        <v>82</v>
      </c>
      <c r="I62" s="6">
        <v>85</v>
      </c>
      <c r="J62" s="6">
        <v>176.281</v>
      </c>
      <c r="K62" s="6">
        <v>176.281</v>
      </c>
      <c r="L62" s="6">
        <v>176.281</v>
      </c>
      <c r="M62" s="6">
        <v>176.281</v>
      </c>
      <c r="N62" s="6">
        <v>176.281</v>
      </c>
      <c r="O62" s="6">
        <v>176.281</v>
      </c>
      <c r="P62" s="6">
        <v>176.28286033681</v>
      </c>
    </row>
    <row r="63" spans="1:16" ht="12.75">
      <c r="A63" s="12" t="s">
        <v>88</v>
      </c>
      <c r="B63" s="7">
        <v>1</v>
      </c>
      <c r="C63" s="9" t="s">
        <v>34</v>
      </c>
      <c r="D63" s="9" t="s">
        <v>34</v>
      </c>
      <c r="E63" s="7">
        <v>440</v>
      </c>
      <c r="F63" s="7">
        <v>367</v>
      </c>
      <c r="G63" s="7">
        <v>367</v>
      </c>
      <c r="H63" s="7">
        <v>367</v>
      </c>
      <c r="I63" s="7">
        <v>348</v>
      </c>
      <c r="J63" s="7">
        <v>332.303</v>
      </c>
      <c r="K63" s="7">
        <v>332.303</v>
      </c>
      <c r="L63" s="7">
        <v>313.194</v>
      </c>
      <c r="M63" s="7">
        <v>479.785</v>
      </c>
      <c r="N63" s="7">
        <v>524.113</v>
      </c>
      <c r="O63" s="7">
        <v>433.896</v>
      </c>
      <c r="P63" s="7">
        <v>438.42029978484</v>
      </c>
    </row>
    <row r="64" spans="1:16" ht="12.75">
      <c r="A64" s="13" t="s">
        <v>89</v>
      </c>
      <c r="B64" s="8" t="s">
        <v>34</v>
      </c>
      <c r="C64" s="8" t="s">
        <v>34</v>
      </c>
      <c r="D64" s="8" t="s">
        <v>34</v>
      </c>
      <c r="E64" s="6">
        <v>5812</v>
      </c>
      <c r="F64" s="6">
        <v>4696</v>
      </c>
      <c r="G64" s="6">
        <v>3181</v>
      </c>
      <c r="H64" s="6">
        <v>2012</v>
      </c>
      <c r="I64" s="6">
        <v>5244</v>
      </c>
      <c r="J64" s="6">
        <v>34.809</v>
      </c>
      <c r="K64" s="6">
        <v>0.141</v>
      </c>
      <c r="L64" s="8" t="s">
        <v>34</v>
      </c>
      <c r="M64" s="6">
        <v>491.692</v>
      </c>
      <c r="N64" s="6">
        <v>247.371</v>
      </c>
      <c r="O64" s="6">
        <v>985.322</v>
      </c>
      <c r="P64" s="6">
        <v>588.83559914897</v>
      </c>
    </row>
    <row r="65" spans="1:16" ht="12.75">
      <c r="A65" s="12" t="s">
        <v>90</v>
      </c>
      <c r="B65" s="7">
        <v>21612</v>
      </c>
      <c r="C65" s="7">
        <v>19918</v>
      </c>
      <c r="D65" s="7">
        <v>19716</v>
      </c>
      <c r="E65" s="7">
        <v>13559</v>
      </c>
      <c r="F65" s="7">
        <v>12825</v>
      </c>
      <c r="G65" s="7">
        <v>11516</v>
      </c>
      <c r="H65" s="7">
        <v>10154</v>
      </c>
      <c r="I65" s="7">
        <v>4916</v>
      </c>
      <c r="J65" s="7">
        <v>6493.579</v>
      </c>
      <c r="K65" s="7">
        <v>4303.355</v>
      </c>
      <c r="L65" s="7">
        <v>2163.06</v>
      </c>
      <c r="M65" s="7">
        <v>3852.657</v>
      </c>
      <c r="N65" s="7">
        <v>3673.581</v>
      </c>
      <c r="O65" s="7">
        <v>6687.768</v>
      </c>
      <c r="P65" s="7">
        <v>4120.54499777626</v>
      </c>
    </row>
    <row r="66" spans="1:16" ht="12.75">
      <c r="A66" s="13" t="s">
        <v>91</v>
      </c>
      <c r="B66" s="8" t="s">
        <v>34</v>
      </c>
      <c r="C66" s="8" t="s">
        <v>34</v>
      </c>
      <c r="D66" s="8" t="s">
        <v>34</v>
      </c>
      <c r="E66" s="8" t="s">
        <v>34</v>
      </c>
      <c r="F66" s="8" t="s">
        <v>34</v>
      </c>
      <c r="G66" s="8" t="s">
        <v>34</v>
      </c>
      <c r="H66" s="8" t="s">
        <v>34</v>
      </c>
      <c r="I66" s="8" t="s">
        <v>34</v>
      </c>
      <c r="J66" s="8" t="s">
        <v>34</v>
      </c>
      <c r="K66" s="8" t="s">
        <v>34</v>
      </c>
      <c r="L66" s="8" t="s">
        <v>34</v>
      </c>
      <c r="M66" s="8" t="s">
        <v>34</v>
      </c>
      <c r="N66" s="8" t="s">
        <v>34</v>
      </c>
      <c r="O66" s="8" t="s">
        <v>34</v>
      </c>
      <c r="P66" s="8" t="s">
        <v>34</v>
      </c>
    </row>
    <row r="67" spans="1:16" ht="12.75">
      <c r="A67" s="12" t="s">
        <v>92</v>
      </c>
      <c r="B67" s="7">
        <v>0</v>
      </c>
      <c r="C67" s="7">
        <v>0</v>
      </c>
      <c r="D67" s="7">
        <v>0</v>
      </c>
      <c r="E67" s="9" t="s">
        <v>34</v>
      </c>
      <c r="F67" s="9" t="s">
        <v>34</v>
      </c>
      <c r="G67" s="9" t="s">
        <v>34</v>
      </c>
      <c r="H67" s="9" t="s">
        <v>34</v>
      </c>
      <c r="I67" s="9" t="s">
        <v>34</v>
      </c>
      <c r="J67" s="9" t="s">
        <v>34</v>
      </c>
      <c r="K67" s="9" t="s">
        <v>34</v>
      </c>
      <c r="L67" s="9" t="s">
        <v>34</v>
      </c>
      <c r="M67" s="9" t="s">
        <v>34</v>
      </c>
      <c r="N67" s="9" t="s">
        <v>34</v>
      </c>
      <c r="O67" s="9" t="s">
        <v>34</v>
      </c>
      <c r="P67" s="9" t="s">
        <v>34</v>
      </c>
    </row>
    <row r="68" spans="1:16" ht="12.75">
      <c r="A68" s="13" t="s">
        <v>93</v>
      </c>
      <c r="B68" s="6">
        <v>-2219</v>
      </c>
      <c r="C68" s="6">
        <v>-3015</v>
      </c>
      <c r="D68" s="6">
        <v>-1128</v>
      </c>
      <c r="E68" s="6">
        <v>-2065</v>
      </c>
      <c r="F68" s="6">
        <v>-1087</v>
      </c>
      <c r="G68" s="6">
        <v>-1829</v>
      </c>
      <c r="H68" s="6">
        <v>-1777</v>
      </c>
      <c r="I68" s="6">
        <v>-1645</v>
      </c>
      <c r="J68" s="6">
        <v>-27.161</v>
      </c>
      <c r="K68" s="6">
        <v>838.27</v>
      </c>
      <c r="L68" s="6">
        <v>-471.338</v>
      </c>
      <c r="M68" s="8" t="s">
        <v>34</v>
      </c>
      <c r="N68" s="8" t="s">
        <v>34</v>
      </c>
      <c r="O68" s="8" t="s">
        <v>34</v>
      </c>
      <c r="P68" s="6">
        <v>-1062.31894510355</v>
      </c>
    </row>
    <row r="69" spans="1:16" ht="12.75">
      <c r="A69" s="12" t="s">
        <v>94</v>
      </c>
      <c r="B69" s="7">
        <v>3039</v>
      </c>
      <c r="C69" s="7">
        <v>411</v>
      </c>
      <c r="D69" s="7">
        <v>-685</v>
      </c>
      <c r="E69" s="7">
        <v>-682</v>
      </c>
      <c r="F69" s="7">
        <v>333</v>
      </c>
      <c r="G69" s="7">
        <v>1951</v>
      </c>
      <c r="H69" s="7">
        <v>931</v>
      </c>
      <c r="I69" s="7">
        <v>3897</v>
      </c>
      <c r="J69" s="7">
        <v>3367.855</v>
      </c>
      <c r="K69" s="7">
        <v>2456.685</v>
      </c>
      <c r="L69" s="7">
        <v>2578.252</v>
      </c>
      <c r="M69" s="9" t="s">
        <v>34</v>
      </c>
      <c r="N69" s="9" t="s">
        <v>34</v>
      </c>
      <c r="O69" s="9" t="s">
        <v>34</v>
      </c>
      <c r="P69" s="9" t="s">
        <v>34</v>
      </c>
    </row>
    <row r="70" spans="1:16" ht="12.75">
      <c r="A70" s="13" t="s">
        <v>95</v>
      </c>
      <c r="B70" s="6">
        <v>350</v>
      </c>
      <c r="C70" s="6">
        <v>66</v>
      </c>
      <c r="D70" s="6">
        <v>111</v>
      </c>
      <c r="E70" s="6">
        <v>300</v>
      </c>
      <c r="F70" s="6">
        <v>552</v>
      </c>
      <c r="G70" s="6">
        <v>224</v>
      </c>
      <c r="H70" s="6">
        <v>720</v>
      </c>
      <c r="I70" s="6">
        <v>389</v>
      </c>
      <c r="J70" s="6">
        <v>147.258</v>
      </c>
      <c r="K70" s="6">
        <v>96.321</v>
      </c>
      <c r="L70" s="6">
        <v>35.846</v>
      </c>
      <c r="M70" s="6">
        <v>66.059</v>
      </c>
      <c r="N70" s="6">
        <v>97.671</v>
      </c>
      <c r="O70" s="6">
        <v>75.944</v>
      </c>
      <c r="P70" s="6">
        <v>112.70779993509001</v>
      </c>
    </row>
    <row r="71" spans="1:16" ht="12.75">
      <c r="A71" s="15" t="s">
        <v>96</v>
      </c>
      <c r="B71" s="11">
        <v>49099</v>
      </c>
      <c r="C71" s="11">
        <v>42194</v>
      </c>
      <c r="D71" s="11">
        <v>41430</v>
      </c>
      <c r="E71" s="11">
        <v>38165</v>
      </c>
      <c r="F71" s="11">
        <v>35919</v>
      </c>
      <c r="G71" s="11">
        <v>29300</v>
      </c>
      <c r="H71" s="11">
        <v>25656</v>
      </c>
      <c r="I71" s="11">
        <v>27063</v>
      </c>
      <c r="J71" s="11">
        <v>21550</v>
      </c>
      <c r="K71" s="11">
        <v>16330.622</v>
      </c>
      <c r="L71" s="11">
        <v>13067.724</v>
      </c>
      <c r="M71" s="11">
        <v>12774.225</v>
      </c>
      <c r="N71" s="11">
        <v>12602.44</v>
      </c>
      <c r="O71" s="11">
        <v>16608.232</v>
      </c>
      <c r="P71" s="11">
        <v>12588.8536295121</v>
      </c>
    </row>
    <row r="72" spans="1:16" ht="12.75">
      <c r="A72" s="14" t="s">
        <v>97</v>
      </c>
      <c r="B72" s="10">
        <v>619516</v>
      </c>
      <c r="C72" s="10">
        <v>570993</v>
      </c>
      <c r="D72" s="10">
        <v>609422</v>
      </c>
      <c r="E72" s="10">
        <v>591356</v>
      </c>
      <c r="F72" s="10">
        <v>547202</v>
      </c>
      <c r="G72" s="10">
        <v>529979</v>
      </c>
      <c r="H72" s="10">
        <v>537432</v>
      </c>
      <c r="I72" s="10">
        <v>497679</v>
      </c>
      <c r="J72" s="10">
        <v>407024.937</v>
      </c>
      <c r="K72" s="10">
        <v>386222.9</v>
      </c>
      <c r="L72" s="10">
        <v>323616.419</v>
      </c>
      <c r="M72" s="10">
        <v>282613.104</v>
      </c>
      <c r="N72" s="10">
        <v>274933.703</v>
      </c>
      <c r="O72" s="10">
        <v>308355.981</v>
      </c>
      <c r="P72" s="10">
        <v>296118.747971584</v>
      </c>
    </row>
    <row r="73" spans="1:16" ht="12.75">
      <c r="A73" s="12" t="s">
        <v>98</v>
      </c>
      <c r="B73" s="7">
        <v>6217.40037261317</v>
      </c>
      <c r="C73" s="7">
        <v>6087.2602242426</v>
      </c>
      <c r="D73" s="7">
        <v>5889.859304506</v>
      </c>
      <c r="E73" s="7">
        <v>5409.18723759521</v>
      </c>
      <c r="F73" s="7">
        <v>5102.2920420398195</v>
      </c>
      <c r="G73" s="7">
        <v>4470.30139268454</v>
      </c>
      <c r="H73" s="7">
        <v>4487.75005722151</v>
      </c>
      <c r="I73" s="7">
        <v>4543.38777187265</v>
      </c>
      <c r="J73" s="7">
        <v>4313.95055413586</v>
      </c>
      <c r="K73" s="7">
        <v>4118.6598145108</v>
      </c>
      <c r="L73" s="7">
        <v>4124.4385077394</v>
      </c>
      <c r="M73" s="7">
        <v>3881.42224563937</v>
      </c>
      <c r="N73" s="7">
        <v>3877.40821610847</v>
      </c>
      <c r="O73" s="7">
        <v>3883.14385337865</v>
      </c>
      <c r="P73" s="7">
        <v>3890.53587167885</v>
      </c>
    </row>
    <row r="78" spans="1:16" ht="12.75">
      <c r="A78" s="58" t="s">
        <v>99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</row>
    <row r="79" spans="2:16" ht="33.75">
      <c r="B79" s="5" t="s">
        <v>15</v>
      </c>
      <c r="C79" s="5" t="s">
        <v>16</v>
      </c>
      <c r="D79" s="5" t="s">
        <v>17</v>
      </c>
      <c r="E79" s="5" t="s">
        <v>157</v>
      </c>
      <c r="F79" s="5" t="s">
        <v>19</v>
      </c>
      <c r="G79" s="5" t="s">
        <v>20</v>
      </c>
      <c r="H79" s="5" t="s">
        <v>21</v>
      </c>
      <c r="I79" s="5" t="s">
        <v>22</v>
      </c>
      <c r="J79" s="5" t="s">
        <v>23</v>
      </c>
      <c r="K79" s="5" t="s">
        <v>24</v>
      </c>
      <c r="L79" s="5" t="s">
        <v>25</v>
      </c>
      <c r="M79" s="5" t="s">
        <v>26</v>
      </c>
      <c r="N79" s="5" t="s">
        <v>27</v>
      </c>
      <c r="O79" s="5" t="s">
        <v>28</v>
      </c>
      <c r="P79" s="5" t="s">
        <v>29</v>
      </c>
    </row>
    <row r="80" spans="1:16" ht="12.75">
      <c r="A80" s="58" t="s">
        <v>100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1:16" ht="12.75">
      <c r="A81" s="15" t="s">
        <v>101</v>
      </c>
      <c r="B81" s="11">
        <v>14913</v>
      </c>
      <c r="C81" s="11">
        <v>14135</v>
      </c>
      <c r="D81" s="11">
        <v>14864</v>
      </c>
      <c r="E81" s="11">
        <v>13714</v>
      </c>
      <c r="F81" s="11">
        <v>13849</v>
      </c>
      <c r="G81" s="11">
        <v>14325</v>
      </c>
      <c r="H81" s="11">
        <v>12138</v>
      </c>
      <c r="I81" s="11">
        <v>9507</v>
      </c>
      <c r="J81" s="11">
        <v>7713.659</v>
      </c>
      <c r="K81" s="11">
        <v>6629.377</v>
      </c>
      <c r="L81" s="11">
        <v>5854.978</v>
      </c>
      <c r="M81" s="11">
        <v>6811.404</v>
      </c>
      <c r="N81" s="11">
        <v>7867.507</v>
      </c>
      <c r="O81" s="11">
        <v>8866.582</v>
      </c>
      <c r="P81" s="11">
        <v>7036.65572824637</v>
      </c>
    </row>
    <row r="82" spans="1:16" ht="12.75">
      <c r="A82" s="14" t="s">
        <v>102</v>
      </c>
      <c r="B82" s="10">
        <v>23369</v>
      </c>
      <c r="C82" s="10">
        <v>23747</v>
      </c>
      <c r="D82" s="10">
        <v>25205</v>
      </c>
      <c r="E82" s="10">
        <v>24742</v>
      </c>
      <c r="F82" s="10">
        <v>21663</v>
      </c>
      <c r="G82" s="10">
        <v>24218</v>
      </c>
      <c r="H82" s="10">
        <v>29864</v>
      </c>
      <c r="I82" s="10">
        <v>25523</v>
      </c>
      <c r="J82" s="10">
        <v>18905.297</v>
      </c>
      <c r="K82" s="10">
        <v>15610.033</v>
      </c>
      <c r="L82" s="10">
        <v>12639.327</v>
      </c>
      <c r="M82" s="10">
        <v>13001.569</v>
      </c>
      <c r="N82" s="10">
        <v>17590.971</v>
      </c>
      <c r="O82" s="10">
        <v>22103.548</v>
      </c>
      <c r="P82" s="10">
        <v>19709.0560503889</v>
      </c>
    </row>
    <row r="83" spans="1:16" ht="12.75">
      <c r="A83" s="12" t="s">
        <v>103</v>
      </c>
      <c r="B83" s="7">
        <v>17565</v>
      </c>
      <c r="C83" s="7">
        <v>18092</v>
      </c>
      <c r="D83" s="7">
        <v>19247</v>
      </c>
      <c r="E83" s="7">
        <v>18656</v>
      </c>
      <c r="F83" s="7">
        <v>16002</v>
      </c>
      <c r="G83" s="7">
        <v>18119</v>
      </c>
      <c r="H83" s="7">
        <v>23580</v>
      </c>
      <c r="I83" s="7">
        <v>19207</v>
      </c>
      <c r="J83" s="7">
        <v>13598.673</v>
      </c>
      <c r="K83" s="7">
        <v>10190.534</v>
      </c>
      <c r="L83" s="7">
        <v>7809.691</v>
      </c>
      <c r="M83" s="7">
        <v>8015.134</v>
      </c>
      <c r="N83" s="7">
        <v>10955.836</v>
      </c>
      <c r="O83" s="7">
        <v>11945.285</v>
      </c>
      <c r="P83" s="7">
        <v>10493.0883607996</v>
      </c>
    </row>
    <row r="84" spans="1:16" ht="12.75">
      <c r="A84" s="13" t="s">
        <v>104</v>
      </c>
      <c r="B84" s="8" t="s">
        <v>34</v>
      </c>
      <c r="C84" s="8" t="s">
        <v>34</v>
      </c>
      <c r="D84" s="8" t="s">
        <v>34</v>
      </c>
      <c r="E84" s="8" t="s">
        <v>34</v>
      </c>
      <c r="F84" s="8" t="s">
        <v>34</v>
      </c>
      <c r="G84" s="8" t="s">
        <v>34</v>
      </c>
      <c r="H84" s="8" t="s">
        <v>34</v>
      </c>
      <c r="I84" s="8" t="s">
        <v>34</v>
      </c>
      <c r="J84" s="8" t="s">
        <v>34</v>
      </c>
      <c r="K84" s="8" t="s">
        <v>34</v>
      </c>
      <c r="L84" s="8" t="s">
        <v>34</v>
      </c>
      <c r="M84" s="8" t="s">
        <v>34</v>
      </c>
      <c r="N84" s="8" t="s">
        <v>34</v>
      </c>
      <c r="O84" s="8" t="s">
        <v>34</v>
      </c>
      <c r="P84" s="8" t="s">
        <v>34</v>
      </c>
    </row>
    <row r="85" spans="1:16" ht="12.75">
      <c r="A85" s="12" t="s">
        <v>105</v>
      </c>
      <c r="B85" s="7">
        <v>367</v>
      </c>
      <c r="C85" s="7">
        <v>618</v>
      </c>
      <c r="D85" s="7">
        <v>641</v>
      </c>
      <c r="E85" s="7">
        <v>777</v>
      </c>
      <c r="F85" s="7">
        <v>641</v>
      </c>
      <c r="G85" s="7">
        <v>885</v>
      </c>
      <c r="H85" s="7">
        <v>1802</v>
      </c>
      <c r="I85" s="7">
        <v>2122</v>
      </c>
      <c r="J85" s="7">
        <v>1401.847</v>
      </c>
      <c r="K85" s="7">
        <v>1172.051</v>
      </c>
      <c r="L85" s="7">
        <v>1022.612</v>
      </c>
      <c r="M85" s="7">
        <v>1156.056</v>
      </c>
      <c r="N85" s="7">
        <v>1429.243</v>
      </c>
      <c r="O85" s="7">
        <v>2265.299</v>
      </c>
      <c r="P85" s="7">
        <v>2698.9169761879</v>
      </c>
    </row>
    <row r="86" spans="1:16" ht="12.75">
      <c r="A86" s="13" t="s">
        <v>106</v>
      </c>
      <c r="B86" s="6">
        <v>3165</v>
      </c>
      <c r="C86" s="6">
        <v>3173</v>
      </c>
      <c r="D86" s="6">
        <v>3282</v>
      </c>
      <c r="E86" s="6">
        <v>3413</v>
      </c>
      <c r="F86" s="6">
        <v>3080</v>
      </c>
      <c r="G86" s="6">
        <v>3342</v>
      </c>
      <c r="H86" s="6">
        <v>3706</v>
      </c>
      <c r="I86" s="6">
        <v>3472</v>
      </c>
      <c r="J86" s="6">
        <v>3196.493</v>
      </c>
      <c r="K86" s="6">
        <v>3624.304</v>
      </c>
      <c r="L86" s="6">
        <v>3310.59</v>
      </c>
      <c r="M86" s="6">
        <v>3323.501</v>
      </c>
      <c r="N86" s="6">
        <v>4820.64</v>
      </c>
      <c r="O86" s="6">
        <v>7283.233</v>
      </c>
      <c r="P86" s="6">
        <v>6048.4235452502</v>
      </c>
    </row>
    <row r="87" spans="1:16" ht="12.75">
      <c r="A87" s="12" t="s">
        <v>107</v>
      </c>
      <c r="B87" s="7">
        <v>2272</v>
      </c>
      <c r="C87" s="7">
        <v>1864</v>
      </c>
      <c r="D87" s="7">
        <v>2035</v>
      </c>
      <c r="E87" s="7">
        <v>1896</v>
      </c>
      <c r="F87" s="7">
        <v>1940</v>
      </c>
      <c r="G87" s="7">
        <v>1872</v>
      </c>
      <c r="H87" s="7">
        <v>776</v>
      </c>
      <c r="I87" s="7">
        <v>722</v>
      </c>
      <c r="J87" s="7">
        <v>708.284</v>
      </c>
      <c r="K87" s="7">
        <v>623.144</v>
      </c>
      <c r="L87" s="7">
        <v>496.434</v>
      </c>
      <c r="M87" s="7">
        <v>506.878</v>
      </c>
      <c r="N87" s="7">
        <v>385.252</v>
      </c>
      <c r="O87" s="7">
        <v>609.731</v>
      </c>
      <c r="P87" s="7">
        <v>468.62716815117</v>
      </c>
    </row>
    <row r="88" spans="1:16" ht="12.75">
      <c r="A88" s="14" t="s">
        <v>108</v>
      </c>
      <c r="B88" s="10">
        <v>8456</v>
      </c>
      <c r="C88" s="10">
        <v>9612</v>
      </c>
      <c r="D88" s="10">
        <v>10341</v>
      </c>
      <c r="E88" s="10">
        <v>11028</v>
      </c>
      <c r="F88" s="10">
        <v>7814</v>
      </c>
      <c r="G88" s="10">
        <v>9893</v>
      </c>
      <c r="H88" s="10">
        <v>17726</v>
      </c>
      <c r="I88" s="10">
        <v>16016</v>
      </c>
      <c r="J88" s="10">
        <v>11191.638</v>
      </c>
      <c r="K88" s="10">
        <v>8980.656</v>
      </c>
      <c r="L88" s="10">
        <v>6784.349</v>
      </c>
      <c r="M88" s="10">
        <v>6190.165</v>
      </c>
      <c r="N88" s="10">
        <v>9723.464</v>
      </c>
      <c r="O88" s="10">
        <v>13236.966</v>
      </c>
      <c r="P88" s="10">
        <v>12672.4003221425</v>
      </c>
    </row>
    <row r="89" spans="1:16" ht="12.75">
      <c r="A89" s="12" t="s">
        <v>109</v>
      </c>
      <c r="B89" s="7">
        <v>4246</v>
      </c>
      <c r="C89" s="7">
        <v>4516</v>
      </c>
      <c r="D89" s="7">
        <v>4644</v>
      </c>
      <c r="E89" s="7">
        <v>5471</v>
      </c>
      <c r="F89" s="7">
        <v>3570</v>
      </c>
      <c r="G89" s="7">
        <v>4312</v>
      </c>
      <c r="H89" s="7">
        <v>9057</v>
      </c>
      <c r="I89" s="7">
        <v>7839</v>
      </c>
      <c r="J89" s="7">
        <v>5038.002</v>
      </c>
      <c r="K89" s="7">
        <v>4070.843</v>
      </c>
      <c r="L89" s="7">
        <v>2962.928</v>
      </c>
      <c r="M89" s="7">
        <v>3068.585</v>
      </c>
      <c r="N89" s="7">
        <v>5456.666</v>
      </c>
      <c r="O89" s="7">
        <v>7592.17</v>
      </c>
      <c r="P89" s="7">
        <v>4655.115214020409</v>
      </c>
    </row>
    <row r="90" spans="1:16" ht="12.75">
      <c r="A90" s="13" t="s">
        <v>110</v>
      </c>
      <c r="B90" s="8" t="s">
        <v>34</v>
      </c>
      <c r="C90" s="8" t="s">
        <v>34</v>
      </c>
      <c r="D90" s="8" t="s">
        <v>34</v>
      </c>
      <c r="E90" s="8" t="s">
        <v>34</v>
      </c>
      <c r="F90" s="8" t="s">
        <v>34</v>
      </c>
      <c r="G90" s="8" t="s">
        <v>34</v>
      </c>
      <c r="H90" s="8" t="s">
        <v>34</v>
      </c>
      <c r="I90" s="8" t="s">
        <v>34</v>
      </c>
      <c r="J90" s="8" t="s">
        <v>34</v>
      </c>
      <c r="K90" s="8" t="s">
        <v>34</v>
      </c>
      <c r="L90" s="8" t="s">
        <v>34</v>
      </c>
      <c r="M90" s="6">
        <v>241.323</v>
      </c>
      <c r="N90" s="6">
        <v>256.433</v>
      </c>
      <c r="O90" s="6">
        <v>258.393</v>
      </c>
      <c r="P90" s="6">
        <v>168.631976248</v>
      </c>
    </row>
    <row r="91" spans="1:16" ht="12.75">
      <c r="A91" s="12" t="s">
        <v>111</v>
      </c>
      <c r="B91" s="7">
        <v>1664</v>
      </c>
      <c r="C91" s="7">
        <v>1513</v>
      </c>
      <c r="D91" s="7">
        <v>2021</v>
      </c>
      <c r="E91" s="7">
        <v>2010</v>
      </c>
      <c r="F91" s="7">
        <v>788</v>
      </c>
      <c r="G91" s="7">
        <v>1503</v>
      </c>
      <c r="H91" s="7">
        <v>3917</v>
      </c>
      <c r="I91" s="7">
        <v>3651</v>
      </c>
      <c r="J91" s="7">
        <v>2765.905</v>
      </c>
      <c r="K91" s="7">
        <v>2455.296</v>
      </c>
      <c r="L91" s="7">
        <v>1907.763</v>
      </c>
      <c r="M91" s="7">
        <v>1665.835</v>
      </c>
      <c r="N91" s="7">
        <v>2606.921</v>
      </c>
      <c r="O91" s="7">
        <v>3766.784</v>
      </c>
      <c r="P91" s="7">
        <v>4674.6781580181</v>
      </c>
    </row>
    <row r="92" spans="1:16" ht="12.75">
      <c r="A92" s="13" t="s">
        <v>112</v>
      </c>
      <c r="B92" s="6">
        <v>2546</v>
      </c>
      <c r="C92" s="6">
        <v>3583</v>
      </c>
      <c r="D92" s="6">
        <v>3676</v>
      </c>
      <c r="E92" s="6">
        <v>3547</v>
      </c>
      <c r="F92" s="6">
        <v>3456</v>
      </c>
      <c r="G92" s="6">
        <v>4078</v>
      </c>
      <c r="H92" s="6">
        <v>4752</v>
      </c>
      <c r="I92" s="6">
        <v>4526</v>
      </c>
      <c r="J92" s="6">
        <v>3387.731</v>
      </c>
      <c r="K92" s="6">
        <v>2454.517</v>
      </c>
      <c r="L92" s="6">
        <v>1913.658</v>
      </c>
      <c r="M92" s="6">
        <v>1214.422</v>
      </c>
      <c r="N92" s="6">
        <v>1403.444</v>
      </c>
      <c r="O92" s="6">
        <v>1619.619</v>
      </c>
      <c r="P92" s="6">
        <v>3173.97497385597</v>
      </c>
    </row>
    <row r="93" spans="1:16" ht="12.75">
      <c r="A93" s="12" t="s">
        <v>113</v>
      </c>
      <c r="B93" s="7">
        <v>0</v>
      </c>
      <c r="C93" s="7">
        <v>0</v>
      </c>
      <c r="D93" s="7">
        <v>0</v>
      </c>
      <c r="E93" s="9" t="s">
        <v>34</v>
      </c>
      <c r="F93" s="9" t="s">
        <v>34</v>
      </c>
      <c r="G93" s="9" t="s">
        <v>34</v>
      </c>
      <c r="H93" s="9" t="s">
        <v>34</v>
      </c>
      <c r="I93" s="9" t="s">
        <v>34</v>
      </c>
      <c r="J93" s="9" t="s">
        <v>34</v>
      </c>
      <c r="K93" s="9" t="s">
        <v>34</v>
      </c>
      <c r="L93" s="9" t="s">
        <v>34</v>
      </c>
      <c r="M93" s="7">
        <v>0</v>
      </c>
      <c r="N93" s="7">
        <v>0</v>
      </c>
      <c r="O93" s="7">
        <v>0</v>
      </c>
      <c r="P93" s="7">
        <v>0</v>
      </c>
    </row>
    <row r="94" spans="1:16" ht="12.75">
      <c r="A94" s="14" t="s">
        <v>114</v>
      </c>
      <c r="B94" s="10">
        <v>9067</v>
      </c>
      <c r="C94" s="10">
        <v>9708</v>
      </c>
      <c r="D94" s="10">
        <v>8767</v>
      </c>
      <c r="E94" s="10">
        <v>10767</v>
      </c>
      <c r="F94" s="10">
        <v>10736</v>
      </c>
      <c r="G94" s="10">
        <v>10170</v>
      </c>
      <c r="H94" s="10">
        <v>11486</v>
      </c>
      <c r="I94" s="10">
        <v>12722</v>
      </c>
      <c r="J94" s="10">
        <v>11460.129</v>
      </c>
      <c r="K94" s="10">
        <v>10515.078</v>
      </c>
      <c r="L94" s="10">
        <v>8395.554</v>
      </c>
      <c r="M94" s="10">
        <v>4551.494</v>
      </c>
      <c r="N94" s="10">
        <v>5355.497</v>
      </c>
      <c r="O94" s="10">
        <v>5377.816</v>
      </c>
      <c r="P94" s="10">
        <v>4922.03670981934</v>
      </c>
    </row>
    <row r="95" spans="1:16" ht="12.75">
      <c r="A95" s="12" t="s">
        <v>115</v>
      </c>
      <c r="B95" s="9" t="s">
        <v>34</v>
      </c>
      <c r="C95" s="9" t="s">
        <v>34</v>
      </c>
      <c r="D95" s="9" t="s">
        <v>34</v>
      </c>
      <c r="E95" s="9" t="s">
        <v>34</v>
      </c>
      <c r="F95" s="9" t="s">
        <v>34</v>
      </c>
      <c r="G95" s="9" t="s">
        <v>34</v>
      </c>
      <c r="H95" s="9" t="s">
        <v>34</v>
      </c>
      <c r="I95" s="9" t="s">
        <v>34</v>
      </c>
      <c r="J95" s="9" t="s">
        <v>34</v>
      </c>
      <c r="K95" s="9" t="s">
        <v>34</v>
      </c>
      <c r="L95" s="9" t="s">
        <v>34</v>
      </c>
      <c r="M95" s="9" t="s">
        <v>34</v>
      </c>
      <c r="N95" s="9" t="s">
        <v>34</v>
      </c>
      <c r="O95" s="9" t="s">
        <v>34</v>
      </c>
      <c r="P95" s="9" t="s">
        <v>34</v>
      </c>
    </row>
    <row r="96" spans="1:16" ht="12.75">
      <c r="A96" s="13" t="s">
        <v>116</v>
      </c>
      <c r="B96" s="6">
        <v>699</v>
      </c>
      <c r="C96" s="6">
        <v>903</v>
      </c>
      <c r="D96" s="6">
        <v>69</v>
      </c>
      <c r="E96" s="6">
        <v>364</v>
      </c>
      <c r="F96" s="6">
        <v>453</v>
      </c>
      <c r="G96" s="6">
        <v>652</v>
      </c>
      <c r="H96" s="6">
        <v>231</v>
      </c>
      <c r="I96" s="6">
        <v>409</v>
      </c>
      <c r="J96" s="6">
        <v>377.628</v>
      </c>
      <c r="K96" s="6">
        <v>287.014</v>
      </c>
      <c r="L96" s="6">
        <v>297.972</v>
      </c>
      <c r="M96" s="6">
        <v>287.715</v>
      </c>
      <c r="N96" s="6">
        <v>423.71</v>
      </c>
      <c r="O96" s="6">
        <v>329.932</v>
      </c>
      <c r="P96" s="6">
        <v>332.47989614511</v>
      </c>
    </row>
    <row r="97" spans="1:16" ht="12.75">
      <c r="A97" s="12" t="s">
        <v>117</v>
      </c>
      <c r="B97" s="7">
        <v>1424</v>
      </c>
      <c r="C97" s="7">
        <v>1068</v>
      </c>
      <c r="D97" s="7">
        <v>914</v>
      </c>
      <c r="E97" s="7">
        <v>32</v>
      </c>
      <c r="F97" s="7">
        <v>715</v>
      </c>
      <c r="G97" s="7">
        <v>504</v>
      </c>
      <c r="H97" s="7">
        <v>1080</v>
      </c>
      <c r="I97" s="7">
        <v>1581</v>
      </c>
      <c r="J97" s="7">
        <v>1182.659</v>
      </c>
      <c r="K97" s="7">
        <v>461.582</v>
      </c>
      <c r="L97" s="7">
        <v>975.708</v>
      </c>
      <c r="M97" s="9" t="s">
        <v>34</v>
      </c>
      <c r="N97" s="9" t="s">
        <v>34</v>
      </c>
      <c r="O97" s="9" t="s">
        <v>34</v>
      </c>
      <c r="P97" s="9" t="s">
        <v>34</v>
      </c>
    </row>
    <row r="98" spans="1:16" ht="12.75">
      <c r="A98" s="13" t="s">
        <v>118</v>
      </c>
      <c r="B98" s="8" t="s">
        <v>34</v>
      </c>
      <c r="C98" s="8" t="s">
        <v>34</v>
      </c>
      <c r="D98" s="8" t="s">
        <v>34</v>
      </c>
      <c r="E98" s="8" t="s">
        <v>34</v>
      </c>
      <c r="F98" s="8" t="s">
        <v>34</v>
      </c>
      <c r="G98" s="8" t="s">
        <v>34</v>
      </c>
      <c r="H98" s="8" t="s">
        <v>34</v>
      </c>
      <c r="I98" s="8" t="s">
        <v>34</v>
      </c>
      <c r="J98" s="8" t="s">
        <v>34</v>
      </c>
      <c r="K98" s="8" t="s">
        <v>34</v>
      </c>
      <c r="L98" s="8" t="s">
        <v>34</v>
      </c>
      <c r="M98" s="8" t="s">
        <v>34</v>
      </c>
      <c r="N98" s="8" t="s">
        <v>34</v>
      </c>
      <c r="O98" s="8" t="s">
        <v>34</v>
      </c>
      <c r="P98" s="8" t="s">
        <v>34</v>
      </c>
    </row>
    <row r="99" spans="1:16" ht="12.75">
      <c r="A99" s="12" t="s">
        <v>119</v>
      </c>
      <c r="B99" s="7">
        <v>11</v>
      </c>
      <c r="C99" s="7">
        <v>540</v>
      </c>
      <c r="D99" s="7">
        <v>653</v>
      </c>
      <c r="E99" s="7">
        <v>1052</v>
      </c>
      <c r="F99" s="7">
        <v>643</v>
      </c>
      <c r="G99" s="7">
        <v>321</v>
      </c>
      <c r="H99" s="7">
        <v>265</v>
      </c>
      <c r="I99" s="7">
        <v>597</v>
      </c>
      <c r="J99" s="7">
        <v>715.651</v>
      </c>
      <c r="K99" s="7">
        <v>897.484</v>
      </c>
      <c r="L99" s="7">
        <v>1110.551</v>
      </c>
      <c r="M99" s="7">
        <v>126.982</v>
      </c>
      <c r="N99" s="7">
        <v>566.453</v>
      </c>
      <c r="O99" s="7">
        <v>162.922</v>
      </c>
      <c r="P99" s="7">
        <v>472.56980755592</v>
      </c>
    </row>
    <row r="100" spans="1:16" ht="12.75">
      <c r="A100" s="13" t="s">
        <v>120</v>
      </c>
      <c r="B100" s="6">
        <v>5716</v>
      </c>
      <c r="C100" s="6">
        <v>5884</v>
      </c>
      <c r="D100" s="6">
        <v>5819</v>
      </c>
      <c r="E100" s="6">
        <v>5554</v>
      </c>
      <c r="F100" s="6">
        <v>5827</v>
      </c>
      <c r="G100" s="6">
        <v>5756</v>
      </c>
      <c r="H100" s="6">
        <v>5539</v>
      </c>
      <c r="I100" s="6">
        <v>5592</v>
      </c>
      <c r="J100" s="6">
        <v>5118.682</v>
      </c>
      <c r="K100" s="6">
        <v>4669.124</v>
      </c>
      <c r="L100" s="6">
        <v>4056.981</v>
      </c>
      <c r="M100" s="6">
        <v>3882.568</v>
      </c>
      <c r="N100" s="6">
        <v>4330.993</v>
      </c>
      <c r="O100" s="6">
        <v>4833.617</v>
      </c>
      <c r="P100" s="6">
        <v>4031.66131765894</v>
      </c>
    </row>
    <row r="101" spans="1:16" ht="12.75">
      <c r="A101" s="12" t="s">
        <v>121</v>
      </c>
      <c r="B101" s="9" t="s">
        <v>34</v>
      </c>
      <c r="C101" s="9" t="s">
        <v>34</v>
      </c>
      <c r="D101" s="9" t="s">
        <v>34</v>
      </c>
      <c r="E101" s="9" t="s">
        <v>34</v>
      </c>
      <c r="F101" s="9" t="s">
        <v>34</v>
      </c>
      <c r="G101" s="9" t="s">
        <v>34</v>
      </c>
      <c r="H101" s="9" t="s">
        <v>34</v>
      </c>
      <c r="I101" s="9" t="s">
        <v>34</v>
      </c>
      <c r="J101" s="9" t="s">
        <v>34</v>
      </c>
      <c r="K101" s="9" t="s">
        <v>34</v>
      </c>
      <c r="L101" s="9" t="s">
        <v>34</v>
      </c>
      <c r="M101" s="9" t="s">
        <v>34</v>
      </c>
      <c r="N101" s="9" t="s">
        <v>34</v>
      </c>
      <c r="O101" s="9" t="s">
        <v>34</v>
      </c>
      <c r="P101" s="9" t="s">
        <v>34</v>
      </c>
    </row>
    <row r="102" spans="1:16" ht="12.75">
      <c r="A102" s="13" t="s">
        <v>122</v>
      </c>
      <c r="B102" s="6">
        <v>5716</v>
      </c>
      <c r="C102" s="6">
        <v>5884</v>
      </c>
      <c r="D102" s="6">
        <v>5819</v>
      </c>
      <c r="E102" s="6">
        <v>5554</v>
      </c>
      <c r="F102" s="6">
        <v>5827</v>
      </c>
      <c r="G102" s="6">
        <v>5756</v>
      </c>
      <c r="H102" s="6">
        <v>5539</v>
      </c>
      <c r="I102" s="6">
        <v>5592</v>
      </c>
      <c r="J102" s="6">
        <v>5118.682</v>
      </c>
      <c r="K102" s="6">
        <v>4669.124</v>
      </c>
      <c r="L102" s="6">
        <v>4056.981</v>
      </c>
      <c r="M102" s="6">
        <v>3882.568</v>
      </c>
      <c r="N102" s="6">
        <v>4330.993</v>
      </c>
      <c r="O102" s="6">
        <v>4833.617</v>
      </c>
      <c r="P102" s="6">
        <v>4031.66131765894</v>
      </c>
    </row>
    <row r="103" spans="1:16" ht="12.75">
      <c r="A103" s="12" t="s">
        <v>123</v>
      </c>
      <c r="B103" s="7">
        <v>1217</v>
      </c>
      <c r="C103" s="7">
        <v>1313</v>
      </c>
      <c r="D103" s="7">
        <v>1312</v>
      </c>
      <c r="E103" s="7">
        <v>3765</v>
      </c>
      <c r="F103" s="7">
        <v>3098</v>
      </c>
      <c r="G103" s="7">
        <v>2937</v>
      </c>
      <c r="H103" s="7">
        <v>4371</v>
      </c>
      <c r="I103" s="7">
        <v>4543</v>
      </c>
      <c r="J103" s="7">
        <v>4065.509</v>
      </c>
      <c r="K103" s="7">
        <v>4199.874</v>
      </c>
      <c r="L103" s="7">
        <v>1954.342</v>
      </c>
      <c r="M103" s="7">
        <v>254.229</v>
      </c>
      <c r="N103" s="7">
        <v>34.341</v>
      </c>
      <c r="O103" s="7">
        <v>51.345</v>
      </c>
      <c r="P103" s="7">
        <v>85.32568845937</v>
      </c>
    </row>
    <row r="104" spans="1:16" ht="12.75">
      <c r="A104" s="14" t="s">
        <v>124</v>
      </c>
      <c r="B104" s="10">
        <v>15257</v>
      </c>
      <c r="C104" s="10">
        <v>15140</v>
      </c>
      <c r="D104" s="10">
        <v>13733</v>
      </c>
      <c r="E104" s="10">
        <v>15667</v>
      </c>
      <c r="F104" s="10">
        <v>13985</v>
      </c>
      <c r="G104" s="10">
        <v>13363</v>
      </c>
      <c r="H104" s="10">
        <v>14969</v>
      </c>
      <c r="I104" s="10">
        <v>12394.4</v>
      </c>
      <c r="J104" s="10">
        <v>11674.786</v>
      </c>
      <c r="K104" s="10">
        <v>10648.966</v>
      </c>
      <c r="L104" s="10">
        <v>9376.808</v>
      </c>
      <c r="M104" s="10">
        <v>7107.448</v>
      </c>
      <c r="N104" s="10">
        <v>8322.064</v>
      </c>
      <c r="O104" s="10">
        <v>9268.684</v>
      </c>
      <c r="P104" s="10">
        <v>8247.04001538591</v>
      </c>
    </row>
    <row r="105" spans="1:16" ht="12.75">
      <c r="A105" s="12" t="s">
        <v>125</v>
      </c>
      <c r="B105" s="7">
        <v>5410</v>
      </c>
      <c r="C105" s="7">
        <v>5588</v>
      </c>
      <c r="D105" s="7">
        <v>5467</v>
      </c>
      <c r="E105" s="7">
        <v>5191</v>
      </c>
      <c r="F105" s="7">
        <v>4814</v>
      </c>
      <c r="G105" s="7">
        <v>4651</v>
      </c>
      <c r="H105" s="7">
        <v>4716</v>
      </c>
      <c r="I105" s="7">
        <v>4335</v>
      </c>
      <c r="J105" s="7">
        <v>3988.585</v>
      </c>
      <c r="K105" s="7">
        <v>3602.242</v>
      </c>
      <c r="L105" s="7">
        <v>3247.05</v>
      </c>
      <c r="M105" s="7">
        <v>3262.587</v>
      </c>
      <c r="N105" s="7">
        <v>3697.428</v>
      </c>
      <c r="O105" s="7">
        <v>4243.374</v>
      </c>
      <c r="P105" s="7">
        <v>3774.2658637145</v>
      </c>
    </row>
    <row r="106" spans="1:16" ht="12.75">
      <c r="A106" s="13" t="s">
        <v>126</v>
      </c>
      <c r="B106" s="6">
        <v>461</v>
      </c>
      <c r="C106" s="6">
        <v>470</v>
      </c>
      <c r="D106" s="6">
        <v>490</v>
      </c>
      <c r="E106" s="6">
        <v>839</v>
      </c>
      <c r="F106" s="6">
        <v>750</v>
      </c>
      <c r="G106" s="6">
        <v>643</v>
      </c>
      <c r="H106" s="6">
        <v>617</v>
      </c>
      <c r="I106" s="6">
        <v>520</v>
      </c>
      <c r="J106" s="6">
        <v>450.814</v>
      </c>
      <c r="K106" s="6">
        <v>415.421</v>
      </c>
      <c r="L106" s="6">
        <v>361.368</v>
      </c>
      <c r="M106" s="6">
        <v>0</v>
      </c>
      <c r="N106" s="6">
        <v>0</v>
      </c>
      <c r="O106" s="6">
        <v>0</v>
      </c>
      <c r="P106" s="8" t="s">
        <v>34</v>
      </c>
    </row>
    <row r="107" spans="1:16" ht="12.75">
      <c r="A107" s="12" t="s">
        <v>127</v>
      </c>
      <c r="B107" s="7">
        <v>611</v>
      </c>
      <c r="C107" s="9" t="s">
        <v>34</v>
      </c>
      <c r="D107" s="9" t="s">
        <v>34</v>
      </c>
      <c r="E107" s="9" t="s">
        <v>34</v>
      </c>
      <c r="F107" s="7">
        <v>470</v>
      </c>
      <c r="G107" s="7">
        <v>424</v>
      </c>
      <c r="H107" s="7">
        <v>443</v>
      </c>
      <c r="I107" s="7">
        <v>426</v>
      </c>
      <c r="J107" s="7">
        <v>382.89</v>
      </c>
      <c r="K107" s="7">
        <v>361.042</v>
      </c>
      <c r="L107" s="9" t="s">
        <v>34</v>
      </c>
      <c r="M107" s="7">
        <v>389.924</v>
      </c>
      <c r="N107" s="7">
        <v>507.332</v>
      </c>
      <c r="O107" s="7">
        <v>741.817</v>
      </c>
      <c r="P107" s="7">
        <v>652.45874051903</v>
      </c>
    </row>
    <row r="108" spans="1:16" ht="12.75">
      <c r="A108" s="13" t="s">
        <v>128</v>
      </c>
      <c r="B108" s="8" t="s">
        <v>34</v>
      </c>
      <c r="C108" s="8" t="s">
        <v>34</v>
      </c>
      <c r="D108" s="8" t="s">
        <v>34</v>
      </c>
      <c r="E108" s="6">
        <v>356</v>
      </c>
      <c r="F108" s="6">
        <v>322</v>
      </c>
      <c r="G108" s="6">
        <v>266</v>
      </c>
      <c r="H108" s="6">
        <v>295</v>
      </c>
      <c r="I108" s="6">
        <v>257</v>
      </c>
      <c r="J108" s="6">
        <v>202.861</v>
      </c>
      <c r="K108" s="6">
        <v>213.21</v>
      </c>
      <c r="L108" s="6">
        <v>152.775</v>
      </c>
      <c r="M108" s="6">
        <v>148.802</v>
      </c>
      <c r="N108" s="6">
        <v>165.957</v>
      </c>
      <c r="O108" s="8" t="s">
        <v>34</v>
      </c>
      <c r="P108" s="8" t="s">
        <v>34</v>
      </c>
    </row>
    <row r="109" spans="1:16" ht="12.75">
      <c r="A109" s="12" t="s">
        <v>129</v>
      </c>
      <c r="B109" s="7">
        <v>1677</v>
      </c>
      <c r="C109" s="7">
        <v>1123</v>
      </c>
      <c r="D109" s="7">
        <v>985</v>
      </c>
      <c r="E109" s="7">
        <v>833</v>
      </c>
      <c r="F109" s="7">
        <v>845</v>
      </c>
      <c r="G109" s="7">
        <v>915</v>
      </c>
      <c r="H109" s="7">
        <v>2094</v>
      </c>
      <c r="I109" s="7">
        <v>339</v>
      </c>
      <c r="J109" s="7">
        <v>507.659</v>
      </c>
      <c r="K109" s="7">
        <v>-284.201</v>
      </c>
      <c r="L109" s="7">
        <v>404.199</v>
      </c>
      <c r="M109" s="7">
        <v>639.349</v>
      </c>
      <c r="N109" s="7">
        <v>675.804</v>
      </c>
      <c r="O109" s="7">
        <v>623.111</v>
      </c>
      <c r="P109" s="7">
        <v>664.81554938516</v>
      </c>
    </row>
    <row r="110" spans="1:16" ht="12.75">
      <c r="A110" s="13" t="s">
        <v>130</v>
      </c>
      <c r="B110" s="6">
        <v>7098</v>
      </c>
      <c r="C110" s="6">
        <v>7378</v>
      </c>
      <c r="D110" s="6">
        <v>6226</v>
      </c>
      <c r="E110" s="6">
        <v>7951</v>
      </c>
      <c r="F110" s="6">
        <v>6784</v>
      </c>
      <c r="G110" s="6">
        <v>6464</v>
      </c>
      <c r="H110" s="6">
        <v>6804</v>
      </c>
      <c r="I110" s="6">
        <v>6517.4</v>
      </c>
      <c r="J110" s="6">
        <v>6141.977</v>
      </c>
      <c r="K110" s="6">
        <v>6341.252</v>
      </c>
      <c r="L110" s="6">
        <v>4848.104</v>
      </c>
      <c r="M110" s="6">
        <v>2666.786</v>
      </c>
      <c r="N110" s="6">
        <v>3275.543</v>
      </c>
      <c r="O110" s="6">
        <v>3660.382</v>
      </c>
      <c r="P110" s="6">
        <v>3155.49986176722</v>
      </c>
    </row>
    <row r="111" spans="1:16" ht="12.75">
      <c r="A111" s="15" t="s">
        <v>131</v>
      </c>
      <c r="B111" s="11">
        <v>4340</v>
      </c>
      <c r="C111" s="11">
        <v>5612</v>
      </c>
      <c r="D111" s="11">
        <v>7859</v>
      </c>
      <c r="E111" s="11">
        <v>4201</v>
      </c>
      <c r="F111" s="11">
        <v>4563</v>
      </c>
      <c r="G111" s="11">
        <v>5199</v>
      </c>
      <c r="H111" s="11">
        <v>2797</v>
      </c>
      <c r="I111" s="11">
        <v>1902</v>
      </c>
      <c r="J111" s="11">
        <v>1476.666</v>
      </c>
      <c r="K111" s="11">
        <v>813.08</v>
      </c>
      <c r="L111" s="11">
        <v>783.909</v>
      </c>
      <c r="M111" s="11">
        <v>1276.946</v>
      </c>
      <c r="N111" s="11">
        <v>1743.338</v>
      </c>
      <c r="O111" s="11">
        <v>1919.23</v>
      </c>
      <c r="P111" s="11">
        <v>973.35713341267</v>
      </c>
    </row>
    <row r="112" spans="1:16" ht="12.75">
      <c r="A112" s="14" t="s">
        <v>132</v>
      </c>
      <c r="B112" s="10">
        <v>4383</v>
      </c>
      <c r="C112" s="10">
        <v>3091</v>
      </c>
      <c r="D112" s="10">
        <v>2039</v>
      </c>
      <c r="E112" s="10">
        <v>4613</v>
      </c>
      <c r="F112" s="10">
        <v>6037</v>
      </c>
      <c r="G112" s="10">
        <v>5933</v>
      </c>
      <c r="H112" s="10">
        <v>5858</v>
      </c>
      <c r="I112" s="10">
        <v>7932.6</v>
      </c>
      <c r="J112" s="10">
        <v>6022.336</v>
      </c>
      <c r="K112" s="10">
        <v>5682.409</v>
      </c>
      <c r="L112" s="10">
        <v>4089.815</v>
      </c>
      <c r="M112" s="10">
        <v>2978.504</v>
      </c>
      <c r="N112" s="10">
        <v>3157.602</v>
      </c>
      <c r="O112" s="10">
        <v>3056.484</v>
      </c>
      <c r="P112" s="10">
        <v>2738.29528926713</v>
      </c>
    </row>
    <row r="113" spans="1:16" ht="12.75">
      <c r="A113" s="12" t="s">
        <v>133</v>
      </c>
      <c r="B113" s="9" t="s">
        <v>34</v>
      </c>
      <c r="C113" s="9" t="s">
        <v>34</v>
      </c>
      <c r="D113" s="9" t="s">
        <v>34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19.527</v>
      </c>
      <c r="K113" s="7">
        <v>1.43</v>
      </c>
      <c r="L113" s="7">
        <v>6.357</v>
      </c>
      <c r="M113" s="7">
        <v>630.87</v>
      </c>
      <c r="N113" s="7">
        <v>1606.654</v>
      </c>
      <c r="O113" s="7">
        <v>1294.983</v>
      </c>
      <c r="P113" s="7">
        <v>924.66914283654</v>
      </c>
    </row>
    <row r="114" spans="1:16" ht="12.75">
      <c r="A114" s="13" t="s">
        <v>134</v>
      </c>
      <c r="B114" s="6">
        <v>297</v>
      </c>
      <c r="C114" s="6">
        <v>467</v>
      </c>
      <c r="D114" s="6">
        <v>1123</v>
      </c>
      <c r="E114" s="6">
        <v>1537</v>
      </c>
      <c r="F114" s="6">
        <v>118</v>
      </c>
      <c r="G114" s="6">
        <v>1295</v>
      </c>
      <c r="H114" s="6">
        <v>45</v>
      </c>
      <c r="I114" s="6">
        <v>1</v>
      </c>
      <c r="J114" s="6">
        <v>51.237</v>
      </c>
      <c r="K114" s="6">
        <v>34.748</v>
      </c>
      <c r="L114" s="6">
        <v>0</v>
      </c>
      <c r="M114" s="6">
        <v>733.805</v>
      </c>
      <c r="N114" s="6">
        <v>2039.235</v>
      </c>
      <c r="O114" s="6">
        <v>2021.253</v>
      </c>
      <c r="P114" s="6">
        <v>1675.93427331626</v>
      </c>
    </row>
    <row r="115" spans="1:16" ht="12.75">
      <c r="A115" s="12" t="s">
        <v>135</v>
      </c>
      <c r="B115" s="7">
        <v>-449</v>
      </c>
      <c r="C115" s="7">
        <v>-2364</v>
      </c>
      <c r="D115" s="7">
        <v>-373</v>
      </c>
      <c r="E115" s="7">
        <v>-225</v>
      </c>
      <c r="F115" s="7">
        <v>168</v>
      </c>
      <c r="G115" s="7">
        <v>978</v>
      </c>
      <c r="H115" s="7">
        <v>820</v>
      </c>
      <c r="I115" s="7">
        <v>321.4</v>
      </c>
      <c r="J115" s="7">
        <v>732.062</v>
      </c>
      <c r="K115" s="7">
        <v>-178.833</v>
      </c>
      <c r="L115" s="7">
        <v>-56.372</v>
      </c>
      <c r="M115" s="7">
        <v>553.259</v>
      </c>
      <c r="N115" s="7">
        <v>360.996</v>
      </c>
      <c r="O115" s="7">
        <v>911.195</v>
      </c>
      <c r="P115" s="7">
        <v>1299.9711514189898</v>
      </c>
    </row>
    <row r="116" spans="1:16" ht="12.75">
      <c r="A116" s="13" t="s">
        <v>136</v>
      </c>
      <c r="B116" s="6">
        <v>343</v>
      </c>
      <c r="C116" s="6">
        <v>694</v>
      </c>
      <c r="D116" s="6">
        <v>1039</v>
      </c>
      <c r="E116" s="6">
        <v>595</v>
      </c>
      <c r="F116" s="6">
        <v>335</v>
      </c>
      <c r="G116" s="6">
        <v>120</v>
      </c>
      <c r="H116" s="6">
        <v>293</v>
      </c>
      <c r="I116" s="6">
        <v>242</v>
      </c>
      <c r="J116" s="6">
        <v>307.648</v>
      </c>
      <c r="K116" s="6">
        <v>121.495</v>
      </c>
      <c r="L116" s="6">
        <v>97.04</v>
      </c>
      <c r="M116" s="6">
        <v>383.312</v>
      </c>
      <c r="N116" s="6">
        <v>33.244</v>
      </c>
      <c r="O116" s="6">
        <v>392.671</v>
      </c>
      <c r="P116" s="6">
        <v>588.6312550334801</v>
      </c>
    </row>
    <row r="117" spans="1:16" ht="12.75">
      <c r="A117" s="12" t="s">
        <v>137</v>
      </c>
      <c r="B117" s="9" t="s">
        <v>34</v>
      </c>
      <c r="C117" s="9" t="s">
        <v>34</v>
      </c>
      <c r="D117" s="9" t="s">
        <v>34</v>
      </c>
      <c r="E117" s="9" t="s">
        <v>34</v>
      </c>
      <c r="F117" s="9" t="s">
        <v>34</v>
      </c>
      <c r="G117" s="9" t="s">
        <v>34</v>
      </c>
      <c r="H117" s="9" t="s">
        <v>34</v>
      </c>
      <c r="I117" s="9" t="s">
        <v>34</v>
      </c>
      <c r="J117" s="9" t="s">
        <v>34</v>
      </c>
      <c r="K117" s="9" t="s">
        <v>34</v>
      </c>
      <c r="L117" s="9" t="s">
        <v>34</v>
      </c>
      <c r="M117" s="9" t="s">
        <v>34</v>
      </c>
      <c r="N117" s="9" t="s">
        <v>34</v>
      </c>
      <c r="O117" s="9" t="s">
        <v>34</v>
      </c>
      <c r="P117" s="7">
        <v>0</v>
      </c>
    </row>
    <row r="118" spans="1:16" ht="12.75">
      <c r="A118" s="14" t="s">
        <v>138</v>
      </c>
      <c r="B118" s="10">
        <v>3980</v>
      </c>
      <c r="C118" s="10">
        <v>954</v>
      </c>
      <c r="D118" s="10">
        <v>1582</v>
      </c>
      <c r="E118" s="10">
        <v>3446</v>
      </c>
      <c r="F118" s="10">
        <v>6422</v>
      </c>
      <c r="G118" s="10">
        <v>5736</v>
      </c>
      <c r="H118" s="10">
        <v>6926</v>
      </c>
      <c r="I118" s="10">
        <v>8495</v>
      </c>
      <c r="J118" s="10">
        <v>7030.336</v>
      </c>
      <c r="K118" s="10">
        <v>5591.753</v>
      </c>
      <c r="L118" s="10">
        <v>4136.84</v>
      </c>
      <c r="M118" s="10">
        <v>3812.14</v>
      </c>
      <c r="N118" s="10">
        <v>3119.261</v>
      </c>
      <c r="O118" s="10">
        <v>3634.08</v>
      </c>
      <c r="P118" s="10">
        <v>3875.63256523986</v>
      </c>
    </row>
    <row r="119" spans="1:16" ht="12.75">
      <c r="A119" s="12" t="s">
        <v>139</v>
      </c>
      <c r="B119" s="7">
        <v>898</v>
      </c>
      <c r="C119" s="7">
        <v>-16</v>
      </c>
      <c r="D119" s="7">
        <v>-352</v>
      </c>
      <c r="E119" s="7">
        <v>206</v>
      </c>
      <c r="F119" s="7">
        <v>1427</v>
      </c>
      <c r="G119" s="7">
        <v>1141</v>
      </c>
      <c r="H119" s="7">
        <v>1541</v>
      </c>
      <c r="I119" s="7">
        <v>2080</v>
      </c>
      <c r="J119" s="7">
        <v>2059.301</v>
      </c>
      <c r="K119" s="7">
        <v>1521.181</v>
      </c>
      <c r="L119" s="7">
        <v>1028.631</v>
      </c>
      <c r="M119" s="7">
        <v>914.976</v>
      </c>
      <c r="N119" s="7">
        <v>653.213</v>
      </c>
      <c r="O119" s="7">
        <v>625.521</v>
      </c>
      <c r="P119" s="7">
        <v>961.7455795559699</v>
      </c>
    </row>
    <row r="120" spans="1:16" ht="12.75">
      <c r="A120" s="13" t="s">
        <v>140</v>
      </c>
      <c r="B120" s="6">
        <v>898</v>
      </c>
      <c r="C120" s="6">
        <v>-16</v>
      </c>
      <c r="D120" s="6">
        <v>-352</v>
      </c>
      <c r="E120" s="8" t="s">
        <v>34</v>
      </c>
      <c r="F120" s="8" t="s">
        <v>34</v>
      </c>
      <c r="G120" s="8" t="s">
        <v>34</v>
      </c>
      <c r="H120" s="8" t="s">
        <v>34</v>
      </c>
      <c r="I120" s="8" t="s">
        <v>34</v>
      </c>
      <c r="J120" s="8" t="s">
        <v>34</v>
      </c>
      <c r="K120" s="8" t="s">
        <v>34</v>
      </c>
      <c r="L120" s="8" t="s">
        <v>34</v>
      </c>
      <c r="M120" s="8" t="s">
        <v>34</v>
      </c>
      <c r="N120" s="8" t="s">
        <v>34</v>
      </c>
      <c r="O120" s="8" t="s">
        <v>34</v>
      </c>
      <c r="P120" s="8" t="s">
        <v>34</v>
      </c>
    </row>
    <row r="121" spans="1:16" ht="12.75">
      <c r="A121" s="12" t="s">
        <v>141</v>
      </c>
      <c r="B121" s="9" t="s">
        <v>34</v>
      </c>
      <c r="C121" s="9" t="s">
        <v>34</v>
      </c>
      <c r="D121" s="9" t="s">
        <v>34</v>
      </c>
      <c r="E121" s="9" t="s">
        <v>34</v>
      </c>
      <c r="F121" s="9" t="s">
        <v>34</v>
      </c>
      <c r="G121" s="9" t="s">
        <v>34</v>
      </c>
      <c r="H121" s="9" t="s">
        <v>34</v>
      </c>
      <c r="I121" s="9" t="s">
        <v>34</v>
      </c>
      <c r="J121" s="9" t="s">
        <v>34</v>
      </c>
      <c r="K121" s="9" t="s">
        <v>34</v>
      </c>
      <c r="L121" s="9" t="s">
        <v>34</v>
      </c>
      <c r="M121" s="9" t="s">
        <v>34</v>
      </c>
      <c r="N121" s="9" t="s">
        <v>34</v>
      </c>
      <c r="O121" s="9" t="s">
        <v>34</v>
      </c>
      <c r="P121" s="9" t="s">
        <v>34</v>
      </c>
    </row>
    <row r="122" spans="1:16" ht="12.75">
      <c r="A122" s="13" t="s">
        <v>142</v>
      </c>
      <c r="B122" s="8" t="s">
        <v>34</v>
      </c>
      <c r="C122" s="8" t="s">
        <v>34</v>
      </c>
      <c r="D122" s="8" t="s">
        <v>34</v>
      </c>
      <c r="E122" s="8" t="s">
        <v>34</v>
      </c>
      <c r="F122" s="8" t="s">
        <v>34</v>
      </c>
      <c r="G122" s="8" t="s">
        <v>34</v>
      </c>
      <c r="H122" s="8" t="s">
        <v>34</v>
      </c>
      <c r="I122" s="8" t="s">
        <v>34</v>
      </c>
      <c r="J122" s="8" t="s">
        <v>34</v>
      </c>
      <c r="K122" s="8" t="s">
        <v>34</v>
      </c>
      <c r="L122" s="8" t="s">
        <v>34</v>
      </c>
      <c r="M122" s="8" t="s">
        <v>34</v>
      </c>
      <c r="N122" s="8" t="s">
        <v>34</v>
      </c>
      <c r="O122" s="8" t="s">
        <v>34</v>
      </c>
      <c r="P122" s="8" t="s">
        <v>34</v>
      </c>
    </row>
    <row r="123" spans="1:16" ht="12.75">
      <c r="A123" s="12" t="s">
        <v>143</v>
      </c>
      <c r="B123" s="9" t="s">
        <v>34</v>
      </c>
      <c r="C123" s="9" t="s">
        <v>34</v>
      </c>
      <c r="D123" s="9" t="s">
        <v>34</v>
      </c>
      <c r="E123" s="9" t="s">
        <v>34</v>
      </c>
      <c r="F123" s="9" t="s">
        <v>34</v>
      </c>
      <c r="G123" s="9" t="s">
        <v>34</v>
      </c>
      <c r="H123" s="9" t="s">
        <v>34</v>
      </c>
      <c r="I123" s="9" t="s">
        <v>34</v>
      </c>
      <c r="J123" s="9" t="s">
        <v>34</v>
      </c>
      <c r="K123" s="9" t="s">
        <v>34</v>
      </c>
      <c r="L123" s="9" t="s">
        <v>34</v>
      </c>
      <c r="M123" s="9" t="s">
        <v>34</v>
      </c>
      <c r="N123" s="9" t="s">
        <v>34</v>
      </c>
      <c r="O123" s="9" t="s">
        <v>34</v>
      </c>
      <c r="P123" s="9" t="s">
        <v>34</v>
      </c>
    </row>
    <row r="124" spans="1:16" ht="12.75">
      <c r="A124" s="13" t="s">
        <v>144</v>
      </c>
      <c r="B124" s="8" t="s">
        <v>34</v>
      </c>
      <c r="C124" s="8" t="s">
        <v>34</v>
      </c>
      <c r="D124" s="8" t="s">
        <v>34</v>
      </c>
      <c r="E124" s="8" t="s">
        <v>34</v>
      </c>
      <c r="F124" s="8" t="s">
        <v>34</v>
      </c>
      <c r="G124" s="8" t="s">
        <v>34</v>
      </c>
      <c r="H124" s="8" t="s">
        <v>34</v>
      </c>
      <c r="I124" s="8" t="s">
        <v>34</v>
      </c>
      <c r="J124" s="8" t="s">
        <v>34</v>
      </c>
      <c r="K124" s="8" t="s">
        <v>34</v>
      </c>
      <c r="L124" s="8" t="s">
        <v>34</v>
      </c>
      <c r="M124" s="8" t="s">
        <v>34</v>
      </c>
      <c r="N124" s="8" t="s">
        <v>34</v>
      </c>
      <c r="O124" s="8" t="s">
        <v>34</v>
      </c>
      <c r="P124" s="8" t="s">
        <v>34</v>
      </c>
    </row>
    <row r="125" spans="1:16" ht="12.75">
      <c r="A125" s="12" t="s">
        <v>82</v>
      </c>
      <c r="B125" s="7">
        <v>464</v>
      </c>
      <c r="C125" s="7">
        <v>753</v>
      </c>
      <c r="D125" s="7">
        <v>651</v>
      </c>
      <c r="E125" s="7">
        <v>481</v>
      </c>
      <c r="F125" s="7">
        <v>389</v>
      </c>
      <c r="G125" s="7">
        <v>385</v>
      </c>
      <c r="H125" s="7">
        <v>365</v>
      </c>
      <c r="I125" s="7">
        <v>289</v>
      </c>
      <c r="J125" s="7">
        <v>235.156</v>
      </c>
      <c r="K125" s="7">
        <v>264.147</v>
      </c>
      <c r="L125" s="7">
        <v>185.613</v>
      </c>
      <c r="M125" s="7">
        <v>670.463</v>
      </c>
      <c r="N125" s="7">
        <v>746.919</v>
      </c>
      <c r="O125" s="7">
        <v>645.223</v>
      </c>
      <c r="P125" s="7">
        <v>681.80015145505</v>
      </c>
    </row>
    <row r="126" spans="1:16" ht="12.75">
      <c r="A126" s="13" t="s">
        <v>145</v>
      </c>
      <c r="B126" s="8" t="s">
        <v>34</v>
      </c>
      <c r="C126" s="8" t="s">
        <v>34</v>
      </c>
      <c r="D126" s="8" t="s">
        <v>34</v>
      </c>
      <c r="E126" s="8" t="s">
        <v>34</v>
      </c>
      <c r="F126" s="8" t="s">
        <v>34</v>
      </c>
      <c r="G126" s="8" t="s">
        <v>34</v>
      </c>
      <c r="H126" s="8" t="s">
        <v>34</v>
      </c>
      <c r="I126" s="8" t="s">
        <v>34</v>
      </c>
      <c r="J126" s="8" t="s">
        <v>34</v>
      </c>
      <c r="K126" s="8" t="s">
        <v>34</v>
      </c>
      <c r="L126" s="8" t="s">
        <v>34</v>
      </c>
      <c r="M126" s="8" t="s">
        <v>34</v>
      </c>
      <c r="N126" s="8" t="s">
        <v>34</v>
      </c>
      <c r="O126" s="8" t="s">
        <v>34</v>
      </c>
      <c r="P126" s="8" t="s">
        <v>34</v>
      </c>
    </row>
    <row r="127" spans="1:16" ht="12.75">
      <c r="A127" s="12" t="s">
        <v>146</v>
      </c>
      <c r="B127" s="7">
        <v>0</v>
      </c>
      <c r="C127" s="7">
        <v>1</v>
      </c>
      <c r="D127" s="7">
        <v>0</v>
      </c>
      <c r="E127" s="9" t="s">
        <v>34</v>
      </c>
      <c r="F127" s="7">
        <v>70</v>
      </c>
      <c r="G127" s="9" t="s">
        <v>34</v>
      </c>
      <c r="H127" s="9" t="s">
        <v>34</v>
      </c>
      <c r="I127" s="9" t="s">
        <v>34</v>
      </c>
      <c r="J127" s="9" t="s">
        <v>34</v>
      </c>
      <c r="K127" s="9" t="s">
        <v>34</v>
      </c>
      <c r="L127" s="9" t="s">
        <v>34</v>
      </c>
      <c r="M127" s="9" t="s">
        <v>34</v>
      </c>
      <c r="N127" s="9" t="s">
        <v>34</v>
      </c>
      <c r="O127" s="9" t="s">
        <v>34</v>
      </c>
      <c r="P127" s="7">
        <v>0</v>
      </c>
    </row>
    <row r="128" spans="1:16" ht="12.75">
      <c r="A128" s="13" t="s">
        <v>147</v>
      </c>
      <c r="B128" s="6">
        <v>0</v>
      </c>
      <c r="C128" s="6">
        <v>1866</v>
      </c>
      <c r="D128" s="6">
        <v>393</v>
      </c>
      <c r="E128" s="6">
        <v>245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8" t="s">
        <v>34</v>
      </c>
      <c r="N128" s="8" t="s">
        <v>34</v>
      </c>
      <c r="O128" s="8" t="s">
        <v>34</v>
      </c>
      <c r="P128" s="6">
        <v>0</v>
      </c>
    </row>
    <row r="129" spans="1:16" ht="12.75">
      <c r="A129" s="15" t="s">
        <v>148</v>
      </c>
      <c r="B129" s="11">
        <v>2618</v>
      </c>
      <c r="C129" s="11">
        <v>2084</v>
      </c>
      <c r="D129" s="11">
        <v>1676</v>
      </c>
      <c r="E129" s="11">
        <v>3004</v>
      </c>
      <c r="F129" s="11">
        <v>4676</v>
      </c>
      <c r="G129" s="11">
        <v>4210</v>
      </c>
      <c r="H129" s="11">
        <v>5020</v>
      </c>
      <c r="I129" s="11">
        <v>6126</v>
      </c>
      <c r="J129" s="11">
        <v>4735.879</v>
      </c>
      <c r="K129" s="11">
        <v>3806.425</v>
      </c>
      <c r="L129" s="11">
        <v>2922.596</v>
      </c>
      <c r="M129" s="11">
        <v>2226.701</v>
      </c>
      <c r="N129" s="11">
        <v>1719.129</v>
      </c>
      <c r="O129" s="11">
        <v>2363.336</v>
      </c>
      <c r="P129" s="11">
        <v>2232.08683422884</v>
      </c>
    </row>
    <row r="130" spans="1:16" ht="12.75">
      <c r="A130" s="13" t="s">
        <v>149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</row>
    <row r="131" spans="1:16" ht="12.75">
      <c r="A131" s="15" t="s">
        <v>150</v>
      </c>
      <c r="B131" s="11">
        <v>2618</v>
      </c>
      <c r="C131" s="11">
        <v>2084</v>
      </c>
      <c r="D131" s="11">
        <v>1676</v>
      </c>
      <c r="E131" s="11">
        <v>3004</v>
      </c>
      <c r="F131" s="11">
        <v>4676</v>
      </c>
      <c r="G131" s="11">
        <v>4210</v>
      </c>
      <c r="H131" s="11">
        <v>5020</v>
      </c>
      <c r="I131" s="11">
        <v>6126</v>
      </c>
      <c r="J131" s="11">
        <v>4735.879</v>
      </c>
      <c r="K131" s="11">
        <v>3806.425</v>
      </c>
      <c r="L131" s="11">
        <v>2922.596</v>
      </c>
      <c r="M131" s="11">
        <v>2226.701</v>
      </c>
      <c r="N131" s="11">
        <v>1719.129</v>
      </c>
      <c r="O131" s="11">
        <v>2363.336</v>
      </c>
      <c r="P131" s="11">
        <v>2232.08683422884</v>
      </c>
    </row>
    <row r="132" spans="1:16" ht="12.75">
      <c r="A132" s="13" t="s">
        <v>151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</row>
    <row r="133" spans="1:16" ht="12.75">
      <c r="A133" s="15" t="s">
        <v>152</v>
      </c>
      <c r="B133" s="11">
        <v>2618</v>
      </c>
      <c r="C133" s="11">
        <v>2084</v>
      </c>
      <c r="D133" s="11">
        <v>1676</v>
      </c>
      <c r="E133" s="11">
        <v>3004</v>
      </c>
      <c r="F133" s="11">
        <v>4676</v>
      </c>
      <c r="G133" s="11">
        <v>4210</v>
      </c>
      <c r="H133" s="11">
        <v>5020</v>
      </c>
      <c r="I133" s="11">
        <v>6126</v>
      </c>
      <c r="J133" s="11">
        <v>4735.879</v>
      </c>
      <c r="K133" s="11">
        <v>3806.425</v>
      </c>
      <c r="L133" s="11">
        <v>2922.596</v>
      </c>
      <c r="M133" s="11">
        <v>2226.701</v>
      </c>
      <c r="N133" s="11">
        <v>1719.129</v>
      </c>
      <c r="O133" s="11">
        <v>2363.336</v>
      </c>
      <c r="P133" s="11">
        <v>2232.08683422884</v>
      </c>
    </row>
    <row r="134" spans="1:16" ht="12.75">
      <c r="A134" s="13" t="s">
        <v>153</v>
      </c>
      <c r="B134" s="6">
        <v>0.43711</v>
      </c>
      <c r="C134" s="6">
        <v>0.3402376</v>
      </c>
      <c r="D134" s="6">
        <v>0.3003284</v>
      </c>
      <c r="E134" s="6">
        <v>0.55669</v>
      </c>
      <c r="F134" s="6">
        <v>1.01649</v>
      </c>
      <c r="G134" s="6">
        <v>0.93486</v>
      </c>
      <c r="H134" s="6">
        <v>1.10895</v>
      </c>
      <c r="I134" s="6">
        <v>1.39645</v>
      </c>
      <c r="J134" s="6">
        <v>1.14181</v>
      </c>
      <c r="K134" s="6">
        <v>0.92002</v>
      </c>
      <c r="L134" s="6">
        <v>0.71466</v>
      </c>
      <c r="M134" s="6">
        <v>0.57501</v>
      </c>
      <c r="N134" s="6">
        <v>0.44337</v>
      </c>
      <c r="O134" s="6">
        <v>0.60862</v>
      </c>
      <c r="P134" s="6">
        <v>0.59737</v>
      </c>
    </row>
    <row r="135" spans="1:16" ht="12.75">
      <c r="A135" s="12" t="s">
        <v>154</v>
      </c>
      <c r="B135" s="7">
        <v>0.43711</v>
      </c>
      <c r="C135" s="7">
        <v>0.0355908</v>
      </c>
      <c r="D135" s="7">
        <v>0.229908</v>
      </c>
      <c r="E135" s="7">
        <v>0.51179</v>
      </c>
      <c r="F135" s="7">
        <v>1.01649</v>
      </c>
      <c r="G135" s="7">
        <v>0.93486</v>
      </c>
      <c r="H135" s="7">
        <v>1.10895</v>
      </c>
      <c r="I135" s="7">
        <v>1.39645</v>
      </c>
      <c r="J135" s="7">
        <v>1.14181</v>
      </c>
      <c r="K135" s="7">
        <v>0.92002</v>
      </c>
      <c r="L135" s="7">
        <v>0.71466</v>
      </c>
      <c r="M135" s="9" t="s">
        <v>34</v>
      </c>
      <c r="N135" s="9" t="s">
        <v>34</v>
      </c>
      <c r="O135" s="9" t="s">
        <v>34</v>
      </c>
      <c r="P135" s="9" t="s">
        <v>34</v>
      </c>
    </row>
    <row r="136" spans="1:16" ht="12.75">
      <c r="A136" s="13" t="s">
        <v>155</v>
      </c>
      <c r="B136" s="6">
        <v>0.36479</v>
      </c>
      <c r="C136" s="6">
        <v>0.35719</v>
      </c>
      <c r="D136" s="6">
        <v>0.388</v>
      </c>
      <c r="E136" s="6">
        <v>0.37244</v>
      </c>
      <c r="F136" s="6">
        <v>0.35788</v>
      </c>
      <c r="G136" s="6">
        <v>0.35057</v>
      </c>
      <c r="H136" s="6">
        <v>0.41154</v>
      </c>
      <c r="I136" s="6">
        <v>0.60208</v>
      </c>
      <c r="J136" s="6">
        <v>0.52326</v>
      </c>
      <c r="K136" s="6">
        <v>0.43619</v>
      </c>
      <c r="L136" s="6">
        <v>0.36308</v>
      </c>
      <c r="M136" s="6">
        <v>0.31543</v>
      </c>
      <c r="N136" s="6">
        <v>0.28586</v>
      </c>
      <c r="O136" s="6">
        <v>0.31461</v>
      </c>
      <c r="P136" s="6">
        <v>0.2489</v>
      </c>
    </row>
    <row r="137" spans="1:16" ht="12.75">
      <c r="A137" s="12" t="s">
        <v>156</v>
      </c>
      <c r="B137" s="7">
        <v>5989360129.1</v>
      </c>
      <c r="C137" s="7">
        <v>6240964193.25</v>
      </c>
      <c r="D137" s="7">
        <v>5923041592.60434</v>
      </c>
      <c r="E137" s="7">
        <v>5357054719.9</v>
      </c>
      <c r="F137" s="7">
        <v>4584494696.67</v>
      </c>
      <c r="G137" s="7">
        <v>4503454838.82</v>
      </c>
      <c r="H137" s="7">
        <v>4511574924.76</v>
      </c>
      <c r="I137" s="7">
        <v>4375229433.24</v>
      </c>
      <c r="J137" s="7">
        <v>4313950554.13586</v>
      </c>
      <c r="K137" s="7">
        <v>4118659814.5108</v>
      </c>
      <c r="L137" s="7">
        <v>4124438507.7394</v>
      </c>
      <c r="M137" s="9" t="s">
        <v>34</v>
      </c>
      <c r="N137" s="9" t="s">
        <v>34</v>
      </c>
      <c r="O137" s="9" t="s">
        <v>34</v>
      </c>
      <c r="P137" s="9" t="s">
        <v>34</v>
      </c>
    </row>
    <row r="139" s="22" customFormat="1" ht="12.75">
      <c r="A139" s="23" t="s">
        <v>192</v>
      </c>
    </row>
    <row r="140" spans="1:16" s="23" customFormat="1" ht="12.75">
      <c r="A140" s="23" t="s">
        <v>175</v>
      </c>
      <c r="B140" s="23">
        <v>2014</v>
      </c>
      <c r="C140" s="23">
        <v>2013</v>
      </c>
      <c r="D140" s="23">
        <v>2012</v>
      </c>
      <c r="E140" s="23">
        <v>2011</v>
      </c>
      <c r="F140" s="23">
        <v>2010</v>
      </c>
      <c r="G140" s="23">
        <v>2009</v>
      </c>
      <c r="H140" s="23">
        <v>2008</v>
      </c>
      <c r="I140" s="23">
        <v>2007</v>
      </c>
      <c r="J140" s="23">
        <v>2006</v>
      </c>
      <c r="K140" s="23">
        <v>2005</v>
      </c>
      <c r="L140" s="23">
        <v>2004</v>
      </c>
      <c r="M140" s="23">
        <v>2003</v>
      </c>
      <c r="N140" s="23">
        <v>2002</v>
      </c>
      <c r="O140" s="23">
        <v>2001</v>
      </c>
      <c r="P140" s="23">
        <v>2000</v>
      </c>
    </row>
    <row r="141" spans="1:16" s="22" customFormat="1" ht="12.75">
      <c r="A141" s="22" t="s">
        <v>174</v>
      </c>
      <c r="B141" s="24">
        <f>B7/1000</f>
        <v>31.221</v>
      </c>
      <c r="C141" s="24">
        <f aca="true" t="shared" si="0" ref="C141:P142">C7/1000</f>
        <v>34.767</v>
      </c>
      <c r="D141" s="24">
        <f t="shared" si="0"/>
        <v>35.001</v>
      </c>
      <c r="E141" s="24">
        <f t="shared" si="0"/>
        <v>30.939</v>
      </c>
      <c r="F141" s="24">
        <f t="shared" si="0"/>
        <v>19.981</v>
      </c>
      <c r="G141" s="24">
        <f t="shared" si="0"/>
        <v>16.344</v>
      </c>
      <c r="H141" s="24">
        <f t="shared" si="0"/>
        <v>14.659</v>
      </c>
      <c r="I141" s="24">
        <f t="shared" si="0"/>
        <v>22.581</v>
      </c>
      <c r="J141" s="24">
        <f t="shared" si="0"/>
        <v>12.515122</v>
      </c>
      <c r="K141" s="24">
        <f t="shared" si="0"/>
        <v>12.341316999999998</v>
      </c>
      <c r="L141" s="24">
        <f t="shared" si="0"/>
        <v>10.12309</v>
      </c>
      <c r="M141" s="24">
        <f t="shared" si="0"/>
        <v>8.781231</v>
      </c>
      <c r="N141" s="24">
        <f t="shared" si="0"/>
        <v>8.811709</v>
      </c>
      <c r="O141" s="24">
        <f t="shared" si="0"/>
        <v>9.929477</v>
      </c>
      <c r="P141" s="24">
        <f t="shared" si="0"/>
        <v>7.19773298234227</v>
      </c>
    </row>
    <row r="142" spans="1:16" s="22" customFormat="1" ht="12.75">
      <c r="A142" s="22" t="s">
        <v>176</v>
      </c>
      <c r="B142" s="24">
        <f>B8/1000</f>
        <v>216.551</v>
      </c>
      <c r="C142" s="24">
        <f t="shared" si="0"/>
        <v>180.427</v>
      </c>
      <c r="D142" s="24">
        <f t="shared" si="0"/>
        <v>190.547</v>
      </c>
      <c r="E142" s="24">
        <f t="shared" si="0"/>
        <v>157.991</v>
      </c>
      <c r="F142" s="24">
        <f t="shared" si="0"/>
        <v>148.648</v>
      </c>
      <c r="G142" s="24">
        <f t="shared" si="0"/>
        <v>151.067</v>
      </c>
      <c r="H142" s="24">
        <f t="shared" si="0"/>
        <v>143.207</v>
      </c>
      <c r="I142" s="24">
        <f t="shared" si="0"/>
        <v>129.992</v>
      </c>
      <c r="J142" s="24">
        <f t="shared" si="0"/>
        <v>110.064456</v>
      </c>
      <c r="K142" s="24">
        <f t="shared" si="0"/>
        <v>126.974421</v>
      </c>
      <c r="L142" s="24">
        <f t="shared" si="0"/>
        <v>114.54643899999999</v>
      </c>
      <c r="M142" s="24">
        <f t="shared" si="0"/>
        <v>88.199652</v>
      </c>
      <c r="N142" s="24">
        <f t="shared" si="0"/>
        <v>81.193693</v>
      </c>
      <c r="O142" s="24">
        <f t="shared" si="0"/>
        <v>96.591336</v>
      </c>
      <c r="P142" s="24">
        <f t="shared" si="0"/>
        <v>93.6198959047035</v>
      </c>
    </row>
    <row r="143" spans="1:16" s="22" customFormat="1" ht="12.75">
      <c r="A143" s="22" t="s">
        <v>177</v>
      </c>
      <c r="B143" s="24">
        <f>B18/1000</f>
        <v>342.415</v>
      </c>
      <c r="C143" s="24">
        <f aca="true" t="shared" si="1" ref="C143:P143">C18/1000</f>
        <v>327.382</v>
      </c>
      <c r="D143" s="24">
        <f t="shared" si="1"/>
        <v>350.313</v>
      </c>
      <c r="E143" s="24">
        <f t="shared" si="1"/>
        <v>370.461</v>
      </c>
      <c r="F143" s="24">
        <f t="shared" si="1"/>
        <v>352.121</v>
      </c>
      <c r="G143" s="24">
        <f t="shared" si="1"/>
        <v>339.673</v>
      </c>
      <c r="H143" s="24">
        <f t="shared" si="1"/>
        <v>358.235</v>
      </c>
      <c r="I143" s="24">
        <f t="shared" si="1"/>
        <v>320.45</v>
      </c>
      <c r="J143" s="24">
        <f t="shared" si="1"/>
        <v>266.59861700000005</v>
      </c>
      <c r="K143" s="24">
        <f t="shared" si="1"/>
        <v>230.685266</v>
      </c>
      <c r="L143" s="24">
        <f t="shared" si="1"/>
        <v>182.075636</v>
      </c>
      <c r="M143" s="24">
        <f t="shared" si="1"/>
        <v>157.24848</v>
      </c>
      <c r="N143" s="24">
        <f t="shared" si="1"/>
        <v>154.171483</v>
      </c>
      <c r="O143" s="24">
        <f t="shared" si="1"/>
        <v>162.317246</v>
      </c>
      <c r="P143" s="24">
        <f t="shared" si="1"/>
        <v>159.43504261175798</v>
      </c>
    </row>
    <row r="144" spans="1:16" s="22" customFormat="1" ht="12.75">
      <c r="A144" s="22" t="s">
        <v>179</v>
      </c>
      <c r="B144" s="24">
        <f>B145-SUM(B141:B143)</f>
        <v>29.32899999999995</v>
      </c>
      <c r="C144" s="24">
        <f aca="true" t="shared" si="2" ref="C144:P144">C145-SUM(C141:C143)</f>
        <v>28.41700000000003</v>
      </c>
      <c r="D144" s="24">
        <f t="shared" si="2"/>
        <v>33.561000000000035</v>
      </c>
      <c r="E144" s="24">
        <f t="shared" si="2"/>
        <v>31.964999999999918</v>
      </c>
      <c r="F144" s="24">
        <f t="shared" si="2"/>
        <v>26.451999999999998</v>
      </c>
      <c r="G144" s="24">
        <f t="shared" si="2"/>
        <v>22.89500000000004</v>
      </c>
      <c r="H144" s="24">
        <f t="shared" si="2"/>
        <v>21.331000000000017</v>
      </c>
      <c r="I144" s="24">
        <f t="shared" si="2"/>
        <v>24.656000000000006</v>
      </c>
      <c r="J144" s="24">
        <f t="shared" si="2"/>
        <v>17.846741999999892</v>
      </c>
      <c r="K144" s="24">
        <f t="shared" si="2"/>
        <v>16.221896000000015</v>
      </c>
      <c r="L144" s="24">
        <f t="shared" si="2"/>
        <v>16.87125400000002</v>
      </c>
      <c r="M144" s="24">
        <f t="shared" si="2"/>
        <v>28.383740999999958</v>
      </c>
      <c r="N144" s="24">
        <f t="shared" si="2"/>
        <v>30.75681799999998</v>
      </c>
      <c r="O144" s="24">
        <f t="shared" si="2"/>
        <v>39.517922</v>
      </c>
      <c r="P144" s="24">
        <f t="shared" si="2"/>
        <v>35.86607647278021</v>
      </c>
    </row>
    <row r="145" spans="1:16" s="22" customFormat="1" ht="12.75">
      <c r="A145" s="22" t="s">
        <v>178</v>
      </c>
      <c r="B145" s="24">
        <f>B34/1000</f>
        <v>619.516</v>
      </c>
      <c r="C145" s="24">
        <f aca="true" t="shared" si="3" ref="C145:P145">C34/1000</f>
        <v>570.993</v>
      </c>
      <c r="D145" s="24">
        <f t="shared" si="3"/>
        <v>609.422</v>
      </c>
      <c r="E145" s="24">
        <f t="shared" si="3"/>
        <v>591.356</v>
      </c>
      <c r="F145" s="24">
        <f t="shared" si="3"/>
        <v>547.202</v>
      </c>
      <c r="G145" s="24">
        <f t="shared" si="3"/>
        <v>529.979</v>
      </c>
      <c r="H145" s="24">
        <f t="shared" si="3"/>
        <v>537.432</v>
      </c>
      <c r="I145" s="24">
        <f t="shared" si="3"/>
        <v>497.679</v>
      </c>
      <c r="J145" s="24">
        <f t="shared" si="3"/>
        <v>407.02493699999997</v>
      </c>
      <c r="K145" s="24">
        <f t="shared" si="3"/>
        <v>386.22290000000004</v>
      </c>
      <c r="L145" s="24">
        <f t="shared" si="3"/>
        <v>323.616419</v>
      </c>
      <c r="M145" s="24">
        <f t="shared" si="3"/>
        <v>282.61310399999996</v>
      </c>
      <c r="N145" s="24">
        <f t="shared" si="3"/>
        <v>274.933703</v>
      </c>
      <c r="O145" s="24">
        <f t="shared" si="3"/>
        <v>308.35598100000004</v>
      </c>
      <c r="P145" s="24">
        <f t="shared" si="3"/>
        <v>296.11874797158396</v>
      </c>
    </row>
    <row r="146" s="22" customFormat="1" ht="12.75"/>
    <row r="147" spans="1:16" s="22" customFormat="1" ht="12.75">
      <c r="A147" s="22" t="s">
        <v>180</v>
      </c>
      <c r="B147" s="24">
        <f>B36/1000</f>
        <v>294.443</v>
      </c>
      <c r="C147" s="24">
        <f aca="true" t="shared" si="4" ref="C147:P147">C36/1000</f>
        <v>272.63</v>
      </c>
      <c r="D147" s="24">
        <f t="shared" si="4"/>
        <v>253.746</v>
      </c>
      <c r="E147" s="24">
        <f t="shared" si="4"/>
        <v>237.686</v>
      </c>
      <c r="F147" s="24">
        <f t="shared" si="4"/>
        <v>247.222</v>
      </c>
      <c r="G147" s="24">
        <f t="shared" si="4"/>
        <v>242.582</v>
      </c>
      <c r="H147" s="24">
        <f t="shared" si="4"/>
        <v>237.487</v>
      </c>
      <c r="I147" s="24">
        <f t="shared" si="4"/>
        <v>218.854</v>
      </c>
      <c r="J147" s="24">
        <f t="shared" si="4"/>
        <v>173.738147</v>
      </c>
      <c r="K147" s="24">
        <f t="shared" si="4"/>
        <v>161.390203</v>
      </c>
      <c r="L147" s="24">
        <f t="shared" si="4"/>
        <v>133.407465</v>
      </c>
      <c r="M147" s="24">
        <f t="shared" si="4"/>
        <v>120.578282</v>
      </c>
      <c r="N147" s="24">
        <f t="shared" si="4"/>
        <v>123.553006</v>
      </c>
      <c r="O147" s="24">
        <f t="shared" si="4"/>
        <v>152.658233</v>
      </c>
      <c r="P147" s="24">
        <f t="shared" si="4"/>
        <v>123.822539155939</v>
      </c>
    </row>
    <row r="148" spans="1:16" ht="12.75">
      <c r="A148" s="22" t="s">
        <v>181</v>
      </c>
      <c r="B148" s="24">
        <f>B41/1000</f>
        <v>190.018</v>
      </c>
      <c r="C148" s="24">
        <f aca="true" t="shared" si="5" ref="C148:P148">C41/1000</f>
        <v>185.684</v>
      </c>
      <c r="D148" s="24">
        <f t="shared" si="5"/>
        <v>229.039</v>
      </c>
      <c r="E148" s="24">
        <f t="shared" si="5"/>
        <v>234.339</v>
      </c>
      <c r="F148" s="24">
        <f t="shared" si="5"/>
        <v>199.346</v>
      </c>
      <c r="G148" s="24">
        <f t="shared" si="5"/>
        <v>199.73</v>
      </c>
      <c r="H148" s="24">
        <f t="shared" si="5"/>
        <v>205.698</v>
      </c>
      <c r="I148" s="24">
        <f t="shared" si="5"/>
        <v>210.35</v>
      </c>
      <c r="J148" s="24">
        <f t="shared" si="5"/>
        <v>172.479511</v>
      </c>
      <c r="K148" s="24">
        <f t="shared" si="5"/>
        <v>168.115047</v>
      </c>
      <c r="L148" s="24">
        <f t="shared" si="5"/>
        <v>142.176062</v>
      </c>
      <c r="M148" s="24">
        <f t="shared" si="5"/>
        <v>123.822678</v>
      </c>
      <c r="N148" s="24">
        <f t="shared" si="5"/>
        <v>113.136621</v>
      </c>
      <c r="O148" s="24">
        <f t="shared" si="5"/>
        <v>111.41566099999999</v>
      </c>
      <c r="P148" s="24">
        <f t="shared" si="5"/>
        <v>134.770088829589</v>
      </c>
    </row>
    <row r="149" spans="1:16" ht="12.75">
      <c r="A149" s="13" t="s">
        <v>78</v>
      </c>
      <c r="B149" s="24">
        <f>B53/1000</f>
        <v>85.251</v>
      </c>
      <c r="C149" s="24">
        <f aca="true" t="shared" si="6" ref="C149:P149">C53/1000</f>
        <v>71.428</v>
      </c>
      <c r="D149" s="24">
        <f t="shared" si="6"/>
        <v>83.889</v>
      </c>
      <c r="E149" s="24">
        <f t="shared" si="6"/>
        <v>75.763</v>
      </c>
      <c r="F149" s="24">
        <f t="shared" si="6"/>
        <v>58.136</v>
      </c>
      <c r="G149" s="24">
        <f t="shared" si="6"/>
        <v>51.095</v>
      </c>
      <c r="H149" s="24">
        <f t="shared" si="6"/>
        <v>62.203</v>
      </c>
      <c r="I149" s="24">
        <f t="shared" si="6"/>
        <v>34.041</v>
      </c>
      <c r="J149" s="24">
        <f t="shared" si="6"/>
        <v>32.643302</v>
      </c>
      <c r="K149" s="24">
        <f t="shared" si="6"/>
        <v>34.816434</v>
      </c>
      <c r="L149" s="24">
        <f t="shared" si="6"/>
        <v>29.864827000000002</v>
      </c>
      <c r="M149" s="24">
        <f t="shared" si="6"/>
        <v>13.311290000000001</v>
      </c>
      <c r="N149" s="24">
        <f t="shared" si="6"/>
        <v>13.290233</v>
      </c>
      <c r="O149" s="24">
        <f t="shared" si="6"/>
        <v>14.124357</v>
      </c>
      <c r="P149" s="24">
        <f t="shared" si="6"/>
        <v>13.9635125551429</v>
      </c>
    </row>
    <row r="150" spans="1:16" ht="12.75">
      <c r="A150" s="22" t="s">
        <v>182</v>
      </c>
      <c r="B150" s="24">
        <f>B71/1000</f>
        <v>49.099</v>
      </c>
      <c r="C150" s="24">
        <f aca="true" t="shared" si="7" ref="C150:P150">C71/1000</f>
        <v>42.194</v>
      </c>
      <c r="D150" s="24">
        <f t="shared" si="7"/>
        <v>41.43</v>
      </c>
      <c r="E150" s="24">
        <f t="shared" si="7"/>
        <v>38.165</v>
      </c>
      <c r="F150" s="24">
        <f t="shared" si="7"/>
        <v>35.919</v>
      </c>
      <c r="G150" s="24">
        <f t="shared" si="7"/>
        <v>29.3</v>
      </c>
      <c r="H150" s="24">
        <f t="shared" si="7"/>
        <v>25.656</v>
      </c>
      <c r="I150" s="24">
        <f t="shared" si="7"/>
        <v>27.063</v>
      </c>
      <c r="J150" s="24">
        <f t="shared" si="7"/>
        <v>21.55</v>
      </c>
      <c r="K150" s="24">
        <f t="shared" si="7"/>
        <v>16.330621999999998</v>
      </c>
      <c r="L150" s="24">
        <f t="shared" si="7"/>
        <v>13.067724</v>
      </c>
      <c r="M150" s="24">
        <f t="shared" si="7"/>
        <v>12.774225</v>
      </c>
      <c r="N150" s="24">
        <f t="shared" si="7"/>
        <v>12.60244</v>
      </c>
      <c r="O150" s="24">
        <f t="shared" si="7"/>
        <v>16.608232</v>
      </c>
      <c r="P150" s="24">
        <f t="shared" si="7"/>
        <v>12.5888536295121</v>
      </c>
    </row>
    <row r="151" spans="1:16" ht="12.75">
      <c r="A151" s="22" t="s">
        <v>179</v>
      </c>
      <c r="B151" s="24">
        <f>B145-SUM(B147:B150)</f>
        <v>0.7049999999999272</v>
      </c>
      <c r="C151" s="24">
        <f aca="true" t="shared" si="8" ref="C151:P151">C145-SUM(C147:C150)</f>
        <v>-0.9429999999998699</v>
      </c>
      <c r="D151" s="24">
        <f t="shared" si="8"/>
        <v>1.3180000000000973</v>
      </c>
      <c r="E151" s="24">
        <f t="shared" si="8"/>
        <v>5.40300000000002</v>
      </c>
      <c r="F151" s="24">
        <f t="shared" si="8"/>
        <v>6.578999999999951</v>
      </c>
      <c r="G151" s="24">
        <f t="shared" si="8"/>
        <v>7.272000000000048</v>
      </c>
      <c r="H151" s="24">
        <f t="shared" si="8"/>
        <v>6.388000000000034</v>
      </c>
      <c r="I151" s="24">
        <f t="shared" si="8"/>
        <v>7.370999999999981</v>
      </c>
      <c r="J151" s="24">
        <f t="shared" si="8"/>
        <v>6.61397699999992</v>
      </c>
      <c r="K151" s="24">
        <f t="shared" si="8"/>
        <v>5.570593999999971</v>
      </c>
      <c r="L151" s="24">
        <f t="shared" si="8"/>
        <v>5.1003410000000144</v>
      </c>
      <c r="M151" s="24">
        <f t="shared" si="8"/>
        <v>12.12662899999998</v>
      </c>
      <c r="N151" s="24">
        <f t="shared" si="8"/>
        <v>12.351403000000005</v>
      </c>
      <c r="O151" s="24">
        <f t="shared" si="8"/>
        <v>13.549498000000085</v>
      </c>
      <c r="P151" s="24">
        <f t="shared" si="8"/>
        <v>10.97375380140096</v>
      </c>
    </row>
    <row r="153" ht="12.75">
      <c r="A153" s="22"/>
    </row>
    <row r="154" spans="1:16" s="23" customFormat="1" ht="12.75">
      <c r="A154" s="23" t="s">
        <v>183</v>
      </c>
      <c r="B154" s="23">
        <v>2014</v>
      </c>
      <c r="C154" s="23">
        <v>2013</v>
      </c>
      <c r="D154" s="23">
        <v>2012</v>
      </c>
      <c r="E154" s="23">
        <v>2011</v>
      </c>
      <c r="F154" s="23">
        <v>2010</v>
      </c>
      <c r="G154" s="23">
        <v>2009</v>
      </c>
      <c r="H154" s="23">
        <v>2008</v>
      </c>
      <c r="I154" s="23">
        <v>2007</v>
      </c>
      <c r="J154" s="23">
        <v>2006</v>
      </c>
      <c r="K154" s="23">
        <v>2005</v>
      </c>
      <c r="L154" s="23">
        <v>2004</v>
      </c>
      <c r="M154" s="23">
        <v>2003</v>
      </c>
      <c r="N154" s="23">
        <v>2002</v>
      </c>
      <c r="O154" s="23">
        <v>2001</v>
      </c>
      <c r="P154" s="23">
        <v>2000</v>
      </c>
    </row>
    <row r="155" spans="1:16" s="22" customFormat="1" ht="12.75">
      <c r="A155" s="22" t="s">
        <v>174</v>
      </c>
      <c r="B155" s="24">
        <f aca="true" t="shared" si="9" ref="B155:P155">B141/B$145*100</f>
        <v>5.039579284473686</v>
      </c>
      <c r="C155" s="24">
        <f t="shared" si="9"/>
        <v>6.088866238290136</v>
      </c>
      <c r="D155" s="24">
        <f t="shared" si="9"/>
        <v>5.743310874894571</v>
      </c>
      <c r="E155" s="24">
        <f t="shared" si="9"/>
        <v>5.231873862783163</v>
      </c>
      <c r="F155" s="24">
        <f t="shared" si="9"/>
        <v>3.6514851919400884</v>
      </c>
      <c r="G155" s="24">
        <f t="shared" si="9"/>
        <v>3.083895777002485</v>
      </c>
      <c r="H155" s="24">
        <f t="shared" si="9"/>
        <v>2.7276008871820063</v>
      </c>
      <c r="I155" s="24">
        <f t="shared" si="9"/>
        <v>4.5372619700650425</v>
      </c>
      <c r="J155" s="24">
        <f t="shared" si="9"/>
        <v>3.074780157757263</v>
      </c>
      <c r="K155" s="24">
        <f t="shared" si="9"/>
        <v>3.195387171501223</v>
      </c>
      <c r="L155" s="24">
        <f t="shared" si="9"/>
        <v>3.1281138427033888</v>
      </c>
      <c r="M155" s="24">
        <f t="shared" si="9"/>
        <v>3.107156347569786</v>
      </c>
      <c r="N155" s="24">
        <f t="shared" si="9"/>
        <v>3.2050304869316077</v>
      </c>
      <c r="O155" s="24">
        <f t="shared" si="9"/>
        <v>3.2201343939555365</v>
      </c>
      <c r="P155" s="24">
        <f t="shared" si="9"/>
        <v>2.43069141405156</v>
      </c>
    </row>
    <row r="156" spans="1:16" s="22" customFormat="1" ht="12.75">
      <c r="A156" s="22" t="s">
        <v>176</v>
      </c>
      <c r="B156" s="24">
        <f aca="true" t="shared" si="10" ref="B156:P156">B142/B$145*100</f>
        <v>34.95486799372413</v>
      </c>
      <c r="C156" s="24">
        <f t="shared" si="10"/>
        <v>31.598811193832493</v>
      </c>
      <c r="D156" s="24">
        <f t="shared" si="10"/>
        <v>31.26683972682312</v>
      </c>
      <c r="E156" s="24">
        <f t="shared" si="10"/>
        <v>26.71673239131758</v>
      </c>
      <c r="F156" s="24">
        <f t="shared" si="10"/>
        <v>27.16510539069667</v>
      </c>
      <c r="G156" s="24">
        <f t="shared" si="10"/>
        <v>28.50433696429481</v>
      </c>
      <c r="H156" s="24">
        <f t="shared" si="10"/>
        <v>26.646533887077805</v>
      </c>
      <c r="I156" s="24">
        <f t="shared" si="10"/>
        <v>26.119647403245867</v>
      </c>
      <c r="J156" s="24">
        <f t="shared" si="10"/>
        <v>27.041207059998882</v>
      </c>
      <c r="K156" s="24">
        <f t="shared" si="10"/>
        <v>32.87594314060611</v>
      </c>
      <c r="L156" s="24">
        <f t="shared" si="10"/>
        <v>35.39574393473527</v>
      </c>
      <c r="M156" s="24">
        <f t="shared" si="10"/>
        <v>31.208620814695138</v>
      </c>
      <c r="N156" s="24">
        <f t="shared" si="10"/>
        <v>29.532098871123125</v>
      </c>
      <c r="O156" s="24">
        <f t="shared" si="10"/>
        <v>31.324618931260485</v>
      </c>
      <c r="P156" s="24">
        <f t="shared" si="10"/>
        <v>31.61565978040925</v>
      </c>
    </row>
    <row r="157" spans="1:16" s="22" customFormat="1" ht="12.75">
      <c r="A157" s="22" t="s">
        <v>177</v>
      </c>
      <c r="B157" s="24">
        <f aca="true" t="shared" si="11" ref="B157:P157">B143/B$145*100</f>
        <v>55.27137313644847</v>
      </c>
      <c r="C157" s="24">
        <f t="shared" si="11"/>
        <v>57.33555402605636</v>
      </c>
      <c r="D157" s="24">
        <f t="shared" si="11"/>
        <v>57.482827991112885</v>
      </c>
      <c r="E157" s="24">
        <f t="shared" si="11"/>
        <v>62.646020332929744</v>
      </c>
      <c r="F157" s="24">
        <f t="shared" si="11"/>
        <v>64.34936275817705</v>
      </c>
      <c r="G157" s="24">
        <f t="shared" si="11"/>
        <v>64.09178476883046</v>
      </c>
      <c r="H157" s="24">
        <f t="shared" si="11"/>
        <v>66.65680495392905</v>
      </c>
      <c r="I157" s="24">
        <f t="shared" si="11"/>
        <v>64.38889324243137</v>
      </c>
      <c r="J157" s="24">
        <f t="shared" si="11"/>
        <v>65.49933253843857</v>
      </c>
      <c r="K157" s="24">
        <f t="shared" si="11"/>
        <v>59.728531373981184</v>
      </c>
      <c r="L157" s="24">
        <f t="shared" si="11"/>
        <v>56.26279301978185</v>
      </c>
      <c r="M157" s="24">
        <f t="shared" si="11"/>
        <v>55.64090191656506</v>
      </c>
      <c r="N157" s="24">
        <f t="shared" si="11"/>
        <v>56.075876226786214</v>
      </c>
      <c r="O157" s="24">
        <f t="shared" si="11"/>
        <v>52.63956465952252</v>
      </c>
      <c r="P157" s="24">
        <f t="shared" si="11"/>
        <v>53.84159014040463</v>
      </c>
    </row>
    <row r="158" spans="1:16" s="22" customFormat="1" ht="12.75">
      <c r="A158" s="22" t="s">
        <v>179</v>
      </c>
      <c r="B158" s="24">
        <f aca="true" t="shared" si="12" ref="B158:P158">B144/B$145*100</f>
        <v>4.734179585353719</v>
      </c>
      <c r="C158" s="24">
        <f t="shared" si="12"/>
        <v>4.9767685418210075</v>
      </c>
      <c r="D158" s="24">
        <f t="shared" si="12"/>
        <v>5.507021407169422</v>
      </c>
      <c r="E158" s="24">
        <f t="shared" si="12"/>
        <v>5.4053734129695</v>
      </c>
      <c r="F158" s="24">
        <f t="shared" si="12"/>
        <v>4.834046659186187</v>
      </c>
      <c r="G158" s="24">
        <f t="shared" si="12"/>
        <v>4.319982489872247</v>
      </c>
      <c r="H158" s="24">
        <f t="shared" si="12"/>
        <v>3.9690602718111347</v>
      </c>
      <c r="I158" s="24">
        <f t="shared" si="12"/>
        <v>4.954197384257726</v>
      </c>
      <c r="J158" s="24">
        <f t="shared" si="12"/>
        <v>4.384680243805281</v>
      </c>
      <c r="K158" s="24">
        <f t="shared" si="12"/>
        <v>4.200138313911478</v>
      </c>
      <c r="L158" s="24">
        <f t="shared" si="12"/>
        <v>5.213349202779486</v>
      </c>
      <c r="M158" s="24">
        <f t="shared" si="12"/>
        <v>10.043320921170011</v>
      </c>
      <c r="N158" s="24">
        <f t="shared" si="12"/>
        <v>11.186994415159054</v>
      </c>
      <c r="O158" s="24">
        <f t="shared" si="12"/>
        <v>12.815682015261443</v>
      </c>
      <c r="P158" s="24">
        <f t="shared" si="12"/>
        <v>12.112058665134562</v>
      </c>
    </row>
    <row r="159" spans="1:16" s="22" customFormat="1" ht="12.75">
      <c r="A159" s="22" t="s">
        <v>178</v>
      </c>
      <c r="B159" s="24">
        <f aca="true" t="shared" si="13" ref="B159:P159">B145/B$145*100</f>
        <v>100</v>
      </c>
      <c r="C159" s="24">
        <f t="shared" si="13"/>
        <v>100</v>
      </c>
      <c r="D159" s="24">
        <f t="shared" si="13"/>
        <v>100</v>
      </c>
      <c r="E159" s="24">
        <f t="shared" si="13"/>
        <v>100</v>
      </c>
      <c r="F159" s="24">
        <f t="shared" si="13"/>
        <v>100</v>
      </c>
      <c r="G159" s="24">
        <f t="shared" si="13"/>
        <v>100</v>
      </c>
      <c r="H159" s="24">
        <f t="shared" si="13"/>
        <v>100</v>
      </c>
      <c r="I159" s="24">
        <f t="shared" si="13"/>
        <v>100</v>
      </c>
      <c r="J159" s="24">
        <f t="shared" si="13"/>
        <v>100</v>
      </c>
      <c r="K159" s="24">
        <f t="shared" si="13"/>
        <v>100</v>
      </c>
      <c r="L159" s="24">
        <f t="shared" si="13"/>
        <v>100</v>
      </c>
      <c r="M159" s="24">
        <f t="shared" si="13"/>
        <v>100</v>
      </c>
      <c r="N159" s="24">
        <f t="shared" si="13"/>
        <v>100</v>
      </c>
      <c r="O159" s="24">
        <f t="shared" si="13"/>
        <v>100</v>
      </c>
      <c r="P159" s="24">
        <f t="shared" si="13"/>
        <v>100</v>
      </c>
    </row>
    <row r="160" s="22" customFormat="1" ht="12.75"/>
    <row r="161" spans="1:16" s="22" customFormat="1" ht="12.75">
      <c r="A161" s="22" t="s">
        <v>180</v>
      </c>
      <c r="B161" s="24">
        <f aca="true" t="shared" si="14" ref="B161:P161">B147/B$145*100</f>
        <v>47.527908883709216</v>
      </c>
      <c r="C161" s="24">
        <f t="shared" si="14"/>
        <v>47.74664488005982</v>
      </c>
      <c r="D161" s="24">
        <f t="shared" si="14"/>
        <v>41.63715783151905</v>
      </c>
      <c r="E161" s="24">
        <f t="shared" si="14"/>
        <v>40.193386048336365</v>
      </c>
      <c r="F161" s="24">
        <f t="shared" si="14"/>
        <v>45.179293935329184</v>
      </c>
      <c r="G161" s="24">
        <f t="shared" si="14"/>
        <v>45.772002286883065</v>
      </c>
      <c r="H161" s="24">
        <f t="shared" si="14"/>
        <v>44.189218356927014</v>
      </c>
      <c r="I161" s="24">
        <f t="shared" si="14"/>
        <v>43.974931632638715</v>
      </c>
      <c r="J161" s="24">
        <f t="shared" si="14"/>
        <v>42.6848900906531</v>
      </c>
      <c r="K161" s="24">
        <f t="shared" si="14"/>
        <v>41.786803164701006</v>
      </c>
      <c r="L161" s="24">
        <f t="shared" si="14"/>
        <v>41.223948220006726</v>
      </c>
      <c r="M161" s="24">
        <f t="shared" si="14"/>
        <v>42.66549579385392</v>
      </c>
      <c r="N161" s="24">
        <f t="shared" si="14"/>
        <v>44.93919976046008</v>
      </c>
      <c r="O161" s="24">
        <f t="shared" si="14"/>
        <v>49.50714187703723</v>
      </c>
      <c r="P161" s="24">
        <f t="shared" si="14"/>
        <v>41.815163681504295</v>
      </c>
    </row>
    <row r="162" spans="1:16" ht="12.75">
      <c r="A162" s="22" t="s">
        <v>181</v>
      </c>
      <c r="B162" s="24">
        <f aca="true" t="shared" si="15" ref="B162:P162">B148/B$145*100</f>
        <v>30.672008471129075</v>
      </c>
      <c r="C162" s="24">
        <f t="shared" si="15"/>
        <v>32.51948797971253</v>
      </c>
      <c r="D162" s="24">
        <f t="shared" si="15"/>
        <v>37.58298847104305</v>
      </c>
      <c r="E162" s="24">
        <f t="shared" si="15"/>
        <v>39.62739872428791</v>
      </c>
      <c r="F162" s="24">
        <f t="shared" si="15"/>
        <v>36.43005690768674</v>
      </c>
      <c r="G162" s="24">
        <f t="shared" si="15"/>
        <v>37.68639889505055</v>
      </c>
      <c r="H162" s="24">
        <f t="shared" si="15"/>
        <v>38.27423748492833</v>
      </c>
      <c r="I162" s="24">
        <f t="shared" si="15"/>
        <v>42.26619969900277</v>
      </c>
      <c r="J162" s="24">
        <f t="shared" si="15"/>
        <v>42.375661862703026</v>
      </c>
      <c r="K162" s="24">
        <f t="shared" si="15"/>
        <v>43.527985264467745</v>
      </c>
      <c r="L162" s="24">
        <f t="shared" si="15"/>
        <v>43.933513150950475</v>
      </c>
      <c r="M162" s="24">
        <f t="shared" si="15"/>
        <v>43.81349493263413</v>
      </c>
      <c r="N162" s="24">
        <f t="shared" si="15"/>
        <v>41.15051001950096</v>
      </c>
      <c r="O162" s="24">
        <f t="shared" si="15"/>
        <v>36.13215499783024</v>
      </c>
      <c r="P162" s="24">
        <f t="shared" si="15"/>
        <v>45.51217704139482</v>
      </c>
    </row>
    <row r="163" spans="1:16" ht="12.75">
      <c r="A163" s="13" t="s">
        <v>78</v>
      </c>
      <c r="B163" s="24">
        <f aca="true" t="shared" si="16" ref="B163:P163">B149/B$145*100</f>
        <v>13.76090367319004</v>
      </c>
      <c r="C163" s="24">
        <f t="shared" si="16"/>
        <v>12.509435317070436</v>
      </c>
      <c r="D163" s="24">
        <f t="shared" si="16"/>
        <v>13.765338304163615</v>
      </c>
      <c r="E163" s="24">
        <f t="shared" si="16"/>
        <v>12.811741150846531</v>
      </c>
      <c r="F163" s="24">
        <f t="shared" si="16"/>
        <v>10.624230174597315</v>
      </c>
      <c r="G163" s="24">
        <f t="shared" si="16"/>
        <v>9.640948037563751</v>
      </c>
      <c r="H163" s="24">
        <f t="shared" si="16"/>
        <v>11.574115422974442</v>
      </c>
      <c r="I163" s="24">
        <f t="shared" si="16"/>
        <v>6.839951052787037</v>
      </c>
      <c r="J163" s="24">
        <f t="shared" si="16"/>
        <v>8.019975935774177</v>
      </c>
      <c r="K163" s="24">
        <f t="shared" si="16"/>
        <v>9.014595975536405</v>
      </c>
      <c r="L163" s="24">
        <f t="shared" si="16"/>
        <v>9.228464702836972</v>
      </c>
      <c r="M163" s="24">
        <f t="shared" si="16"/>
        <v>4.71007529785314</v>
      </c>
      <c r="N163" s="24">
        <f t="shared" si="16"/>
        <v>4.833977375265629</v>
      </c>
      <c r="O163" s="24">
        <f t="shared" si="16"/>
        <v>4.5805360914987405</v>
      </c>
      <c r="P163" s="24">
        <f t="shared" si="16"/>
        <v>4.715511142334987</v>
      </c>
    </row>
    <row r="164" spans="1:16" ht="12.75">
      <c r="A164" s="22" t="s">
        <v>182</v>
      </c>
      <c r="B164" s="24">
        <f aca="true" t="shared" si="17" ref="B164:P164">B150/B$145*100</f>
        <v>7.925380458293247</v>
      </c>
      <c r="C164" s="24">
        <f t="shared" si="17"/>
        <v>7.389582709420256</v>
      </c>
      <c r="D164" s="24">
        <f t="shared" si="17"/>
        <v>6.798244894342507</v>
      </c>
      <c r="E164" s="24">
        <f t="shared" si="17"/>
        <v>6.453811240606336</v>
      </c>
      <c r="F164" s="24">
        <f t="shared" si="17"/>
        <v>6.564120745172715</v>
      </c>
      <c r="G164" s="24">
        <f t="shared" si="17"/>
        <v>5.528520941395791</v>
      </c>
      <c r="H164" s="24">
        <f t="shared" si="17"/>
        <v>4.773813245210556</v>
      </c>
      <c r="I164" s="24">
        <f t="shared" si="17"/>
        <v>5.4378424647212364</v>
      </c>
      <c r="J164" s="24">
        <f t="shared" si="17"/>
        <v>5.294515898420249</v>
      </c>
      <c r="K164" s="24">
        <f t="shared" si="17"/>
        <v>4.228289415257355</v>
      </c>
      <c r="L164" s="24">
        <f t="shared" si="17"/>
        <v>4.0380287379670925</v>
      </c>
      <c r="M164" s="24">
        <f t="shared" si="17"/>
        <v>4.520039877556421</v>
      </c>
      <c r="N164" s="24">
        <f t="shared" si="17"/>
        <v>4.5838105195855166</v>
      </c>
      <c r="O164" s="24">
        <f t="shared" si="17"/>
        <v>5.3860580054712806</v>
      </c>
      <c r="P164" s="24">
        <f t="shared" si="17"/>
        <v>4.251285579094826</v>
      </c>
    </row>
    <row r="165" spans="1:16" ht="12.75">
      <c r="A165" s="22" t="s">
        <v>179</v>
      </c>
      <c r="B165" s="24">
        <f aca="true" t="shared" si="18" ref="B165:P165">B151/B$145*100</f>
        <v>0.1137985136784082</v>
      </c>
      <c r="C165" s="24">
        <f t="shared" si="18"/>
        <v>-0.1651508862630312</v>
      </c>
      <c r="D165" s="24">
        <f t="shared" si="18"/>
        <v>0.21627049893179068</v>
      </c>
      <c r="E165" s="24">
        <f t="shared" si="18"/>
        <v>0.9136628359228655</v>
      </c>
      <c r="F165" s="24">
        <f t="shared" si="18"/>
        <v>1.2022982372140363</v>
      </c>
      <c r="G165" s="24">
        <f t="shared" si="18"/>
        <v>1.3721298391068415</v>
      </c>
      <c r="H165" s="24">
        <f t="shared" si="18"/>
        <v>1.1886154899596661</v>
      </c>
      <c r="I165" s="24">
        <f t="shared" si="18"/>
        <v>1.481075150850243</v>
      </c>
      <c r="J165" s="24">
        <f t="shared" si="18"/>
        <v>1.6249562124494403</v>
      </c>
      <c r="K165" s="24">
        <f t="shared" si="18"/>
        <v>1.4423261800374785</v>
      </c>
      <c r="L165" s="24">
        <f t="shared" si="18"/>
        <v>1.5760451882387383</v>
      </c>
      <c r="M165" s="24">
        <f t="shared" si="18"/>
        <v>4.290894098102394</v>
      </c>
      <c r="N165" s="24">
        <f t="shared" si="18"/>
        <v>4.492502325187831</v>
      </c>
      <c r="O165" s="24">
        <f t="shared" si="18"/>
        <v>4.394109028162513</v>
      </c>
      <c r="P165" s="24">
        <f t="shared" si="18"/>
        <v>3.705862555671085</v>
      </c>
    </row>
    <row r="167" spans="1:16" ht="12.75">
      <c r="A167" s="26" t="s">
        <v>184</v>
      </c>
      <c r="B167" s="25">
        <f>B82/1000/B$145*100</f>
        <v>3.7721382498595677</v>
      </c>
      <c r="C167" s="25">
        <f aca="true" t="shared" si="19" ref="C167:P167">C82/1000/C$145*100</f>
        <v>4.158895117803545</v>
      </c>
      <c r="D167" s="25">
        <f t="shared" si="19"/>
        <v>4.135886134730941</v>
      </c>
      <c r="E167" s="25">
        <f t="shared" si="19"/>
        <v>4.183943343772618</v>
      </c>
      <c r="F167" s="25">
        <f t="shared" si="19"/>
        <v>3.95886710940384</v>
      </c>
      <c r="G167" s="25">
        <f t="shared" si="19"/>
        <v>4.569615022482022</v>
      </c>
      <c r="H167" s="25">
        <f t="shared" si="19"/>
        <v>5.556796022566576</v>
      </c>
      <c r="I167" s="25">
        <f t="shared" si="19"/>
        <v>5.12840606093486</v>
      </c>
      <c r="J167" s="25">
        <f t="shared" si="19"/>
        <v>4.644751532754367</v>
      </c>
      <c r="K167" s="25">
        <f t="shared" si="19"/>
        <v>4.041716066033371</v>
      </c>
      <c r="L167" s="25">
        <f t="shared" si="19"/>
        <v>3.9056507203980892</v>
      </c>
      <c r="M167" s="25">
        <f t="shared" si="19"/>
        <v>4.600483422736124</v>
      </c>
      <c r="N167" s="25">
        <f t="shared" si="19"/>
        <v>6.39825921960539</v>
      </c>
      <c r="O167" s="25">
        <f t="shared" si="19"/>
        <v>7.168191753024565</v>
      </c>
      <c r="P167" s="25">
        <f t="shared" si="19"/>
        <v>6.655794739575291</v>
      </c>
    </row>
    <row r="168" spans="1:16" ht="12.75">
      <c r="A168" s="26" t="s">
        <v>185</v>
      </c>
      <c r="B168" s="25">
        <f>-B88/1000/B$145*100</f>
        <v>-1.3649364988152042</v>
      </c>
      <c r="C168" s="25">
        <f aca="true" t="shared" si="20" ref="C168:P168">-C88/1000/C$145*100</f>
        <v>-1.683383158812805</v>
      </c>
      <c r="D168" s="25">
        <f t="shared" si="20"/>
        <v>-1.696853740101276</v>
      </c>
      <c r="E168" s="25">
        <f t="shared" si="20"/>
        <v>-1.8648665101901396</v>
      </c>
      <c r="F168" s="25">
        <f t="shared" si="20"/>
        <v>-1.4279918567549095</v>
      </c>
      <c r="G168" s="25">
        <f t="shared" si="20"/>
        <v>-1.866677736287664</v>
      </c>
      <c r="H168" s="25">
        <f t="shared" si="20"/>
        <v>-3.298277735601899</v>
      </c>
      <c r="I168" s="25">
        <f t="shared" si="20"/>
        <v>-3.218138599378314</v>
      </c>
      <c r="J168" s="25">
        <f t="shared" si="20"/>
        <v>-2.7496197364438144</v>
      </c>
      <c r="K168" s="25">
        <f t="shared" si="20"/>
        <v>-2.3252520759385322</v>
      </c>
      <c r="L168" s="25">
        <f t="shared" si="20"/>
        <v>-2.096416807578604</v>
      </c>
      <c r="M168" s="25">
        <f t="shared" si="20"/>
        <v>-2.1903319104410675</v>
      </c>
      <c r="N168" s="25">
        <f t="shared" si="20"/>
        <v>-3.53665770834942</v>
      </c>
      <c r="O168" s="25">
        <f t="shared" si="20"/>
        <v>-4.292754743096745</v>
      </c>
      <c r="P168" s="25">
        <f t="shared" si="20"/>
        <v>-4.279499494357771</v>
      </c>
    </row>
    <row r="169" spans="1:16" ht="12.75">
      <c r="A169" s="26" t="s">
        <v>186</v>
      </c>
      <c r="B169" s="25">
        <f>B94/1000/B$145*100</f>
        <v>1.4635618773365016</v>
      </c>
      <c r="C169" s="25">
        <f aca="true" t="shared" si="21" ref="C169:P169">C94/1000/C$145*100</f>
        <v>1.7001959743814723</v>
      </c>
      <c r="D169" s="25">
        <f t="shared" si="21"/>
        <v>1.4385762246850293</v>
      </c>
      <c r="E169" s="25">
        <f t="shared" si="21"/>
        <v>1.8207306597041375</v>
      </c>
      <c r="F169" s="25">
        <f t="shared" si="21"/>
        <v>1.9619811331098937</v>
      </c>
      <c r="G169" s="25">
        <f t="shared" si="21"/>
        <v>1.9189439581568324</v>
      </c>
      <c r="H169" s="25">
        <f t="shared" si="21"/>
        <v>2.13720061328689</v>
      </c>
      <c r="I169" s="25">
        <f t="shared" si="21"/>
        <v>2.5562661876430393</v>
      </c>
      <c r="J169" s="25">
        <f t="shared" si="21"/>
        <v>2.815583999463896</v>
      </c>
      <c r="K169" s="25">
        <f t="shared" si="21"/>
        <v>2.722541309694479</v>
      </c>
      <c r="L169" s="25">
        <f t="shared" si="21"/>
        <v>2.594291731532942</v>
      </c>
      <c r="M169" s="25">
        <f t="shared" si="21"/>
        <v>1.6105035242810257</v>
      </c>
      <c r="N169" s="25">
        <f t="shared" si="21"/>
        <v>1.9479230598367203</v>
      </c>
      <c r="O169" s="25">
        <f t="shared" si="21"/>
        <v>1.7440284383522302</v>
      </c>
      <c r="P169" s="25">
        <f t="shared" si="21"/>
        <v>1.6621834124098307</v>
      </c>
    </row>
    <row r="170" spans="1:16" ht="12.75">
      <c r="A170" s="26" t="s">
        <v>187</v>
      </c>
      <c r="B170" s="25">
        <f>-B104/1000/B$145*100</f>
        <v>-2.4627289690661742</v>
      </c>
      <c r="C170" s="25">
        <f aca="true" t="shared" si="22" ref="C170:P170">-C104/1000/C$145*100</f>
        <v>-2.6515211219752253</v>
      </c>
      <c r="D170" s="25">
        <f t="shared" si="22"/>
        <v>-2.2534467085205323</v>
      </c>
      <c r="E170" s="25">
        <f t="shared" si="22"/>
        <v>-2.649334749288077</v>
      </c>
      <c r="F170" s="25">
        <f t="shared" si="22"/>
        <v>-2.5557289629789364</v>
      </c>
      <c r="G170" s="25">
        <f t="shared" si="22"/>
        <v>-2.521420660063889</v>
      </c>
      <c r="H170" s="25">
        <f t="shared" si="22"/>
        <v>-2.7852826031944504</v>
      </c>
      <c r="I170" s="25">
        <f t="shared" si="22"/>
        <v>-2.490440625383028</v>
      </c>
      <c r="J170" s="25">
        <f t="shared" si="22"/>
        <v>-2.8683220458308187</v>
      </c>
      <c r="K170" s="25">
        <f t="shared" si="22"/>
        <v>-2.7572073017938603</v>
      </c>
      <c r="L170" s="25">
        <f t="shared" si="22"/>
        <v>-2.8975068783515585</v>
      </c>
      <c r="M170" s="25">
        <f t="shared" si="22"/>
        <v>-2.514903909055824</v>
      </c>
      <c r="N170" s="25">
        <f t="shared" si="22"/>
        <v>-3.0269348243565473</v>
      </c>
      <c r="O170" s="25">
        <f t="shared" si="22"/>
        <v>-3.0058388911223997</v>
      </c>
      <c r="P170" s="25">
        <f t="shared" si="22"/>
        <v>-2.7850448753678063</v>
      </c>
    </row>
    <row r="171" spans="1:16" ht="12.75">
      <c r="A171" s="15" t="s">
        <v>131</v>
      </c>
      <c r="B171" s="25">
        <f>-B111/1000/B$145*100</f>
        <v>-0.7005468785309822</v>
      </c>
      <c r="C171" s="25">
        <f aca="true" t="shared" si="23" ref="C171:P171">-C111/1000/C$145*100</f>
        <v>-0.9828491767850043</v>
      </c>
      <c r="D171" s="25">
        <f t="shared" si="23"/>
        <v>-1.2895825880916671</v>
      </c>
      <c r="E171" s="25">
        <f t="shared" si="23"/>
        <v>-0.7104011796616589</v>
      </c>
      <c r="F171" s="25">
        <f t="shared" si="23"/>
        <v>-0.8338785311457195</v>
      </c>
      <c r="G171" s="25">
        <f t="shared" si="23"/>
        <v>-0.9809822653350415</v>
      </c>
      <c r="H171" s="25">
        <f t="shared" si="23"/>
        <v>-0.5204379344735707</v>
      </c>
      <c r="I171" s="25">
        <f t="shared" si="23"/>
        <v>-0.38217405194914794</v>
      </c>
      <c r="J171" s="25">
        <f t="shared" si="23"/>
        <v>-0.3627949704713056</v>
      </c>
      <c r="K171" s="25">
        <f t="shared" si="23"/>
        <v>-0.21052091939654533</v>
      </c>
      <c r="L171" s="25">
        <f t="shared" si="23"/>
        <v>-0.24223400111228593</v>
      </c>
      <c r="M171" s="25">
        <f t="shared" si="23"/>
        <v>-0.4518353826933659</v>
      </c>
      <c r="N171" s="25">
        <f t="shared" si="23"/>
        <v>-0.6340939582805533</v>
      </c>
      <c r="O171" s="25">
        <f t="shared" si="23"/>
        <v>-0.6224072559824937</v>
      </c>
      <c r="P171" s="25">
        <f t="shared" si="23"/>
        <v>-0.32870500097686317</v>
      </c>
    </row>
    <row r="172" spans="1:16" ht="12.75">
      <c r="A172" s="27" t="s">
        <v>179</v>
      </c>
      <c r="B172" s="25">
        <f>B173-SUM(B167:B171)</f>
        <v>-0.2848998250246965</v>
      </c>
      <c r="C172" s="25">
        <f aca="true" t="shared" si="24" ref="C172:P172">C173-SUM(C167:C171)</f>
        <v>-0.17635942997549875</v>
      </c>
      <c r="D172" s="25">
        <f t="shared" si="24"/>
        <v>-0.05956463665571593</v>
      </c>
      <c r="E172" s="25">
        <f t="shared" si="24"/>
        <v>-0.272086526559297</v>
      </c>
      <c r="F172" s="25">
        <f t="shared" si="24"/>
        <v>-0.2487198511701344</v>
      </c>
      <c r="G172" s="25">
        <f t="shared" si="24"/>
        <v>-0.3251072212295206</v>
      </c>
      <c r="H172" s="25">
        <f t="shared" si="24"/>
        <v>-0.1559267032852525</v>
      </c>
      <c r="I172" s="25">
        <f t="shared" si="24"/>
        <v>-0.36300506953277134</v>
      </c>
      <c r="J172" s="25">
        <f t="shared" si="24"/>
        <v>-0.31606343569067263</v>
      </c>
      <c r="K172" s="25">
        <f t="shared" si="24"/>
        <v>-0.4857257298829244</v>
      </c>
      <c r="L172" s="25">
        <f t="shared" si="24"/>
        <v>-0.3606797836793324</v>
      </c>
      <c r="M172" s="25">
        <f t="shared" si="24"/>
        <v>-0.2660184504395805</v>
      </c>
      <c r="N172" s="25">
        <f t="shared" si="24"/>
        <v>-0.523207225707065</v>
      </c>
      <c r="O172" s="25">
        <f t="shared" si="24"/>
        <v>-0.224788245634839</v>
      </c>
      <c r="P172" s="25">
        <f t="shared" si="24"/>
        <v>-0.1709477898666849</v>
      </c>
    </row>
    <row r="173" spans="1:16" ht="12.75">
      <c r="A173" s="27" t="s">
        <v>188</v>
      </c>
      <c r="B173" s="28">
        <f>B133/1000/B$145*100</f>
        <v>0.4225879557590119</v>
      </c>
      <c r="C173" s="28">
        <f aca="true" t="shared" si="25" ref="C173:P173">C133/1000/C$145*100</f>
        <v>0.36497820463648417</v>
      </c>
      <c r="D173" s="28">
        <f t="shared" si="25"/>
        <v>0.27501468604677876</v>
      </c>
      <c r="E173" s="28">
        <f t="shared" si="25"/>
        <v>0.5079850377775824</v>
      </c>
      <c r="F173" s="28">
        <f t="shared" si="25"/>
        <v>0.8545290404640334</v>
      </c>
      <c r="G173" s="28">
        <f t="shared" si="25"/>
        <v>0.79437109772274</v>
      </c>
      <c r="H173" s="28">
        <f t="shared" si="25"/>
        <v>0.9340716592982925</v>
      </c>
      <c r="I173" s="28">
        <f t="shared" si="25"/>
        <v>1.2309139023346376</v>
      </c>
      <c r="J173" s="28">
        <f t="shared" si="25"/>
        <v>1.1635353437816516</v>
      </c>
      <c r="K173" s="28">
        <f t="shared" si="25"/>
        <v>0.9855513487159876</v>
      </c>
      <c r="L173" s="28">
        <f t="shared" si="25"/>
        <v>0.9031049812092508</v>
      </c>
      <c r="M173" s="28">
        <f t="shared" si="25"/>
        <v>0.787897294387312</v>
      </c>
      <c r="N173" s="28">
        <f t="shared" si="25"/>
        <v>0.6252885627485256</v>
      </c>
      <c r="O173" s="28">
        <f t="shared" si="25"/>
        <v>0.7664310555403171</v>
      </c>
      <c r="P173" s="28">
        <f t="shared" si="25"/>
        <v>0.753780991415996</v>
      </c>
    </row>
    <row r="175" spans="1:16" ht="12.75">
      <c r="A175" s="27" t="s">
        <v>189</v>
      </c>
      <c r="B175" s="29">
        <f>B173/B164</f>
        <v>0.05332084156500134</v>
      </c>
      <c r="C175" s="29">
        <f aca="true" t="shared" si="26" ref="C175:P175">C173/C164</f>
        <v>0.04939090865999905</v>
      </c>
      <c r="D175" s="29">
        <f t="shared" si="26"/>
        <v>0.0404537774559498</v>
      </c>
      <c r="E175" s="29">
        <f t="shared" si="26"/>
        <v>0.0787108607362767</v>
      </c>
      <c r="F175" s="29">
        <f t="shared" si="26"/>
        <v>0.13018179793424095</v>
      </c>
      <c r="G175" s="29">
        <f t="shared" si="26"/>
        <v>0.14368600682593857</v>
      </c>
      <c r="H175" s="29">
        <f t="shared" si="26"/>
        <v>0.19566573121297162</v>
      </c>
      <c r="I175" s="29">
        <f t="shared" si="26"/>
        <v>0.2263607138898127</v>
      </c>
      <c r="J175" s="29">
        <f t="shared" si="26"/>
        <v>0.21976236658932716</v>
      </c>
      <c r="K175" s="29">
        <f t="shared" si="26"/>
        <v>0.23308512070146503</v>
      </c>
      <c r="L175" s="29">
        <f t="shared" si="26"/>
        <v>0.22364996383455915</v>
      </c>
      <c r="M175" s="29">
        <f t="shared" si="26"/>
        <v>0.17431202284287306</v>
      </c>
      <c r="N175" s="29">
        <f t="shared" si="26"/>
        <v>0.13641239315561113</v>
      </c>
      <c r="O175" s="29">
        <f t="shared" si="26"/>
        <v>0.1422990719301127</v>
      </c>
      <c r="P175" s="29">
        <f t="shared" si="26"/>
        <v>0.17730659994299638</v>
      </c>
    </row>
    <row r="177" ht="12.75">
      <c r="A177" s="55" t="s">
        <v>201</v>
      </c>
    </row>
    <row r="178" spans="1:16" ht="12.75">
      <c r="A178" s="26" t="s">
        <v>184</v>
      </c>
      <c r="B178" s="54">
        <f aca="true" t="shared" si="27" ref="B178:P178">B167*B$145*10</f>
        <v>23368.999999999996</v>
      </c>
      <c r="C178" s="54">
        <f t="shared" si="27"/>
        <v>23747</v>
      </c>
      <c r="D178" s="54">
        <f t="shared" si="27"/>
        <v>25205</v>
      </c>
      <c r="E178" s="54">
        <f t="shared" si="27"/>
        <v>24742.000000000004</v>
      </c>
      <c r="F178" s="54">
        <f t="shared" si="27"/>
        <v>21663</v>
      </c>
      <c r="G178" s="54">
        <f t="shared" si="27"/>
        <v>24217.999999999996</v>
      </c>
      <c r="H178" s="54">
        <f t="shared" si="27"/>
        <v>29864</v>
      </c>
      <c r="I178" s="54">
        <f t="shared" si="27"/>
        <v>25523</v>
      </c>
      <c r="J178" s="54">
        <f t="shared" si="27"/>
        <v>18905.296999999995</v>
      </c>
      <c r="K178" s="54">
        <f t="shared" si="27"/>
        <v>15610.033000000001</v>
      </c>
      <c r="L178" s="54">
        <f t="shared" si="27"/>
        <v>12639.326999999997</v>
      </c>
      <c r="M178" s="54">
        <f t="shared" si="27"/>
        <v>13001.569</v>
      </c>
      <c r="N178" s="54">
        <f t="shared" si="27"/>
        <v>17590.970999999998</v>
      </c>
      <c r="O178" s="54">
        <f t="shared" si="27"/>
        <v>22103.547999999995</v>
      </c>
      <c r="P178" s="54">
        <f t="shared" si="27"/>
        <v>19709.0560503889</v>
      </c>
    </row>
    <row r="179" spans="1:16" ht="12.75">
      <c r="A179" s="26" t="s">
        <v>185</v>
      </c>
      <c r="B179" s="54">
        <f aca="true" t="shared" si="28" ref="B179:P179">B168*B$145*10</f>
        <v>-8456</v>
      </c>
      <c r="C179" s="54">
        <f t="shared" si="28"/>
        <v>-9612</v>
      </c>
      <c r="D179" s="54">
        <f t="shared" si="28"/>
        <v>-10341</v>
      </c>
      <c r="E179" s="54">
        <f t="shared" si="28"/>
        <v>-11028.000000000002</v>
      </c>
      <c r="F179" s="54">
        <f t="shared" si="28"/>
        <v>-7814</v>
      </c>
      <c r="G179" s="54">
        <f t="shared" si="28"/>
        <v>-9893</v>
      </c>
      <c r="H179" s="54">
        <f t="shared" si="28"/>
        <v>-17726</v>
      </c>
      <c r="I179" s="54">
        <f t="shared" si="28"/>
        <v>-16015.999999999996</v>
      </c>
      <c r="J179" s="54">
        <f t="shared" si="28"/>
        <v>-11191.638</v>
      </c>
      <c r="K179" s="54">
        <f t="shared" si="28"/>
        <v>-8980.656000000003</v>
      </c>
      <c r="L179" s="54">
        <f t="shared" si="28"/>
        <v>-6784.349</v>
      </c>
      <c r="M179" s="54">
        <f t="shared" si="28"/>
        <v>-6190.164999999999</v>
      </c>
      <c r="N179" s="54">
        <f t="shared" si="28"/>
        <v>-9723.464</v>
      </c>
      <c r="O179" s="54">
        <f t="shared" si="28"/>
        <v>-13236.966</v>
      </c>
      <c r="P179" s="54">
        <f t="shared" si="28"/>
        <v>-12672.400322142497</v>
      </c>
    </row>
    <row r="180" spans="1:16" ht="12.75">
      <c r="A180" s="26" t="s">
        <v>186</v>
      </c>
      <c r="B180" s="54">
        <f aca="true" t="shared" si="29" ref="B180:P180">B169*B$145*10</f>
        <v>9067</v>
      </c>
      <c r="C180" s="54">
        <f t="shared" si="29"/>
        <v>9708</v>
      </c>
      <c r="D180" s="54">
        <f t="shared" si="29"/>
        <v>8767</v>
      </c>
      <c r="E180" s="54">
        <f t="shared" si="29"/>
        <v>10766.999999999998</v>
      </c>
      <c r="F180" s="54">
        <f t="shared" si="29"/>
        <v>10736.000000000002</v>
      </c>
      <c r="G180" s="54">
        <f t="shared" si="29"/>
        <v>10170</v>
      </c>
      <c r="H180" s="54">
        <f t="shared" si="29"/>
        <v>11486</v>
      </c>
      <c r="I180" s="54">
        <f t="shared" si="29"/>
        <v>12722</v>
      </c>
      <c r="J180" s="54">
        <f t="shared" si="29"/>
        <v>11460.129</v>
      </c>
      <c r="K180" s="54">
        <f t="shared" si="29"/>
        <v>10515.077999999998</v>
      </c>
      <c r="L180" s="54">
        <f t="shared" si="29"/>
        <v>8395.554</v>
      </c>
      <c r="M180" s="54">
        <f t="shared" si="29"/>
        <v>4551.494000000001</v>
      </c>
      <c r="N180" s="54">
        <f t="shared" si="29"/>
        <v>5355.497</v>
      </c>
      <c r="O180" s="54">
        <f t="shared" si="29"/>
        <v>5377.816000000001</v>
      </c>
      <c r="P180" s="54">
        <f t="shared" si="29"/>
        <v>4922.036709819341</v>
      </c>
    </row>
    <row r="181" spans="1:16" ht="12.75">
      <c r="A181" s="26" t="s">
        <v>187</v>
      </c>
      <c r="B181" s="54">
        <f aca="true" t="shared" si="30" ref="B181:P181">B170*B$145*10</f>
        <v>-15256.999999999998</v>
      </c>
      <c r="C181" s="54">
        <f t="shared" si="30"/>
        <v>-15140</v>
      </c>
      <c r="D181" s="54">
        <f t="shared" si="30"/>
        <v>-13733</v>
      </c>
      <c r="E181" s="54">
        <f t="shared" si="30"/>
        <v>-15667</v>
      </c>
      <c r="F181" s="54">
        <f t="shared" si="30"/>
        <v>-13985</v>
      </c>
      <c r="G181" s="54">
        <f t="shared" si="30"/>
        <v>-13363</v>
      </c>
      <c r="H181" s="54">
        <f t="shared" si="30"/>
        <v>-14968.999999999998</v>
      </c>
      <c r="I181" s="54">
        <f t="shared" si="30"/>
        <v>-12394.399999999998</v>
      </c>
      <c r="J181" s="54">
        <f t="shared" si="30"/>
        <v>-11674.786</v>
      </c>
      <c r="K181" s="54">
        <f t="shared" si="30"/>
        <v>-10648.966</v>
      </c>
      <c r="L181" s="54">
        <f t="shared" si="30"/>
        <v>-9376.807999999999</v>
      </c>
      <c r="M181" s="54">
        <f t="shared" si="30"/>
        <v>-7107.447999999999</v>
      </c>
      <c r="N181" s="54">
        <f t="shared" si="30"/>
        <v>-8322.064</v>
      </c>
      <c r="O181" s="54">
        <f t="shared" si="30"/>
        <v>-9268.683999999997</v>
      </c>
      <c r="P181" s="54">
        <f t="shared" si="30"/>
        <v>-8247.040015385908</v>
      </c>
    </row>
    <row r="182" spans="1:16" ht="12.75">
      <c r="A182" s="15" t="s">
        <v>131</v>
      </c>
      <c r="B182" s="54">
        <f aca="true" t="shared" si="31" ref="B182:P182">B171*B$145*10</f>
        <v>-4339.999999999999</v>
      </c>
      <c r="C182" s="54">
        <f t="shared" si="31"/>
        <v>-5612</v>
      </c>
      <c r="D182" s="54">
        <f t="shared" si="31"/>
        <v>-7859</v>
      </c>
      <c r="E182" s="54">
        <f t="shared" si="31"/>
        <v>-4201</v>
      </c>
      <c r="F182" s="54">
        <f t="shared" si="31"/>
        <v>-4563</v>
      </c>
      <c r="G182" s="54">
        <f t="shared" si="31"/>
        <v>-5199</v>
      </c>
      <c r="H182" s="54">
        <f t="shared" si="31"/>
        <v>-2797.0000000000005</v>
      </c>
      <c r="I182" s="54">
        <f t="shared" si="31"/>
        <v>-1902</v>
      </c>
      <c r="J182" s="54">
        <f t="shared" si="31"/>
        <v>-1476.6660000000002</v>
      </c>
      <c r="K182" s="54">
        <f t="shared" si="31"/>
        <v>-813.0799999999999</v>
      </c>
      <c r="L182" s="54">
        <f t="shared" si="31"/>
        <v>-783.9089999999999</v>
      </c>
      <c r="M182" s="54">
        <f t="shared" si="31"/>
        <v>-1276.946</v>
      </c>
      <c r="N182" s="54">
        <f t="shared" si="31"/>
        <v>-1743.338</v>
      </c>
      <c r="O182" s="54">
        <f t="shared" si="31"/>
        <v>-1919.2299999999998</v>
      </c>
      <c r="P182" s="54">
        <f t="shared" si="31"/>
        <v>-973.3571334126701</v>
      </c>
    </row>
    <row r="183" spans="1:16" ht="12.75">
      <c r="A183" s="27" t="s">
        <v>179</v>
      </c>
      <c r="B183" s="54">
        <f aca="true" t="shared" si="32" ref="B183:P183">B172*B$145*10</f>
        <v>-1764.9999999999989</v>
      </c>
      <c r="C183" s="54">
        <f t="shared" si="32"/>
        <v>-1006.9999999999995</v>
      </c>
      <c r="D183" s="54">
        <f t="shared" si="32"/>
        <v>-362.99999999999716</v>
      </c>
      <c r="E183" s="54">
        <f t="shared" si="32"/>
        <v>-1608.9999999999964</v>
      </c>
      <c r="F183" s="54">
        <f t="shared" si="32"/>
        <v>-1360.9999999999989</v>
      </c>
      <c r="G183" s="54">
        <f t="shared" si="32"/>
        <v>-1723.0000000000014</v>
      </c>
      <c r="H183" s="54">
        <f t="shared" si="32"/>
        <v>-837.9999999999982</v>
      </c>
      <c r="I183" s="54">
        <f t="shared" si="32"/>
        <v>-1806.600000000001</v>
      </c>
      <c r="J183" s="54">
        <f t="shared" si="32"/>
        <v>-1286.4569999999958</v>
      </c>
      <c r="K183" s="54">
        <f t="shared" si="32"/>
        <v>-1875.9839999999974</v>
      </c>
      <c r="L183" s="54">
        <f t="shared" si="32"/>
        <v>-1167.219000000002</v>
      </c>
      <c r="M183" s="54">
        <f t="shared" si="32"/>
        <v>-751.803</v>
      </c>
      <c r="N183" s="54">
        <f t="shared" si="32"/>
        <v>-1438.4730000000015</v>
      </c>
      <c r="O183" s="54">
        <f t="shared" si="32"/>
        <v>-693.1479999999976</v>
      </c>
      <c r="P183" s="54">
        <f t="shared" si="32"/>
        <v>-506.20845503832163</v>
      </c>
    </row>
    <row r="184" spans="1:16" ht="12.75">
      <c r="A184" s="27" t="s">
        <v>188</v>
      </c>
      <c r="B184" s="54">
        <f aca="true" t="shared" si="33" ref="B184:P184">B173*B$145*10</f>
        <v>2618</v>
      </c>
      <c r="C184" s="54">
        <f t="shared" si="33"/>
        <v>2084.0000000000005</v>
      </c>
      <c r="D184" s="54">
        <f t="shared" si="33"/>
        <v>1676.0000000000002</v>
      </c>
      <c r="E184" s="54">
        <f t="shared" si="33"/>
        <v>3004.0000000000005</v>
      </c>
      <c r="F184" s="54">
        <f t="shared" si="33"/>
        <v>4676</v>
      </c>
      <c r="G184" s="54">
        <f t="shared" si="33"/>
        <v>4210.000000000001</v>
      </c>
      <c r="H184" s="54">
        <f t="shared" si="33"/>
        <v>5019.999999999999</v>
      </c>
      <c r="I184" s="54">
        <f t="shared" si="33"/>
        <v>6126</v>
      </c>
      <c r="J184" s="54">
        <f t="shared" si="33"/>
        <v>4735.879000000001</v>
      </c>
      <c r="K184" s="54">
        <f t="shared" si="33"/>
        <v>3806.425</v>
      </c>
      <c r="L184" s="54">
        <f t="shared" si="33"/>
        <v>2922.5960000000005</v>
      </c>
      <c r="M184" s="54">
        <f t="shared" si="33"/>
        <v>2226.701</v>
      </c>
      <c r="N184" s="54">
        <f t="shared" si="33"/>
        <v>1719.1290000000001</v>
      </c>
      <c r="O184" s="54">
        <f t="shared" si="33"/>
        <v>2363.336</v>
      </c>
      <c r="P184" s="54">
        <f t="shared" si="33"/>
        <v>2232.08683422884</v>
      </c>
    </row>
  </sheetData>
  <sheetProtection/>
  <mergeCells count="9">
    <mergeCell ref="A78:P78"/>
    <mergeCell ref="A80:P80"/>
    <mergeCell ref="A55:P55"/>
    <mergeCell ref="A35:P35"/>
    <mergeCell ref="A1:E1"/>
    <mergeCell ref="E2:F2"/>
    <mergeCell ref="E3:F3"/>
    <mergeCell ref="A4:P4"/>
    <mergeCell ref="A6:P6"/>
  </mergeCells>
  <printOptions/>
  <pageMargins left="0.75" right="0.75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4"/>
  <sheetViews>
    <sheetView showGridLines="0" zoomScalePageLayoutView="0" workbookViewId="0" topLeftCell="A125">
      <pane ySplit="4095" topLeftCell="A171" activePane="bottomLeft" state="split"/>
      <selection pane="topLeft" activeCell="C134" sqref="C134"/>
      <selection pane="bottomLeft" activeCell="A177" sqref="A177:IV184"/>
    </sheetView>
  </sheetViews>
  <sheetFormatPr defaultColWidth="9.140625" defaultRowHeight="12.75"/>
  <cols>
    <col min="1" max="16" width="16.00390625" style="0" customWidth="1"/>
  </cols>
  <sheetData>
    <row r="1" spans="1:5" ht="18" customHeight="1">
      <c r="A1" s="59" t="s">
        <v>164</v>
      </c>
      <c r="B1" s="59"/>
      <c r="C1" s="59"/>
      <c r="D1" s="59"/>
      <c r="E1" s="59"/>
    </row>
    <row r="2" spans="1:10" ht="12.75">
      <c r="A2" s="1" t="s">
        <v>1</v>
      </c>
      <c r="B2" s="1" t="s">
        <v>2</v>
      </c>
      <c r="C2" s="2" t="s">
        <v>3</v>
      </c>
      <c r="D2" s="1" t="s">
        <v>4</v>
      </c>
      <c r="E2" s="60" t="s">
        <v>5</v>
      </c>
      <c r="F2" s="60"/>
      <c r="G2" s="1" t="s">
        <v>6</v>
      </c>
      <c r="H2" s="3">
        <v>10274.01</v>
      </c>
      <c r="I2" s="1" t="s">
        <v>7</v>
      </c>
      <c r="J2" s="4">
        <v>1000000</v>
      </c>
    </row>
    <row r="3" spans="1:8" ht="12.75">
      <c r="A3" s="1" t="s">
        <v>8</v>
      </c>
      <c r="B3" s="1" t="s">
        <v>9</v>
      </c>
      <c r="C3" s="2" t="s">
        <v>163</v>
      </c>
      <c r="D3" s="1" t="s">
        <v>11</v>
      </c>
      <c r="E3" s="60" t="s">
        <v>162</v>
      </c>
      <c r="F3" s="60"/>
      <c r="G3" s="1" t="s">
        <v>13</v>
      </c>
      <c r="H3" s="3">
        <v>2118.79</v>
      </c>
    </row>
    <row r="4" spans="1:16" ht="12.75">
      <c r="A4" s="58" t="s">
        <v>14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33.75">
      <c r="B5" s="5" t="s">
        <v>15</v>
      </c>
      <c r="C5" s="5" t="s">
        <v>16</v>
      </c>
      <c r="D5" s="5" t="s">
        <v>17</v>
      </c>
      <c r="E5" s="5" t="s">
        <v>18</v>
      </c>
      <c r="F5" s="5" t="s">
        <v>161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</row>
    <row r="6" spans="1:16" ht="12.75">
      <c r="A6" s="58" t="s">
        <v>30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2.75">
      <c r="A7" s="12" t="s">
        <v>31</v>
      </c>
      <c r="B7" s="7">
        <v>1192.814</v>
      </c>
      <c r="C7" s="7">
        <v>2826.838</v>
      </c>
      <c r="D7" s="7">
        <v>2117.182</v>
      </c>
      <c r="E7" s="7">
        <v>522.205</v>
      </c>
      <c r="F7" s="7">
        <v>682.814</v>
      </c>
      <c r="G7" s="7">
        <v>3748.699</v>
      </c>
      <c r="H7" s="7">
        <v>1859.577</v>
      </c>
      <c r="I7" s="7">
        <v>1955.178</v>
      </c>
      <c r="J7" s="7">
        <v>1502.261</v>
      </c>
      <c r="K7" s="7">
        <v>959.545</v>
      </c>
      <c r="L7" s="7">
        <v>894.219</v>
      </c>
      <c r="M7" s="7">
        <v>1105.172</v>
      </c>
      <c r="N7" s="7">
        <v>727.689</v>
      </c>
      <c r="O7" s="7">
        <v>1967.581</v>
      </c>
      <c r="P7" s="7">
        <v>452.375</v>
      </c>
    </row>
    <row r="8" spans="1:16" ht="12.75">
      <c r="A8" s="13" t="s">
        <v>32</v>
      </c>
      <c r="B8" s="6">
        <v>35108.008</v>
      </c>
      <c r="C8" s="6">
        <v>20524.289</v>
      </c>
      <c r="D8" s="6">
        <v>26325.132</v>
      </c>
      <c r="E8" s="6">
        <v>27500.889</v>
      </c>
      <c r="F8" s="6">
        <v>29591.23</v>
      </c>
      <c r="G8" s="6">
        <v>27710.726</v>
      </c>
      <c r="H8" s="6">
        <v>8443.434</v>
      </c>
      <c r="I8" s="6">
        <v>11857.145</v>
      </c>
      <c r="J8" s="6">
        <v>7596.506</v>
      </c>
      <c r="K8" s="6">
        <v>6477.359</v>
      </c>
      <c r="L8" s="6">
        <v>4954.611</v>
      </c>
      <c r="M8" s="6">
        <v>3266.532</v>
      </c>
      <c r="N8" s="6">
        <v>3112.051</v>
      </c>
      <c r="O8" s="6">
        <v>2939.921</v>
      </c>
      <c r="P8" s="6">
        <v>3493.784</v>
      </c>
    </row>
    <row r="9" spans="1:16" ht="12.75">
      <c r="A9" s="12" t="s">
        <v>33</v>
      </c>
      <c r="B9" s="7">
        <v>20279.056</v>
      </c>
      <c r="C9" s="7">
        <v>8881.746</v>
      </c>
      <c r="D9" s="7">
        <v>6774.345</v>
      </c>
      <c r="E9" s="7">
        <v>6436.68</v>
      </c>
      <c r="F9" s="7">
        <v>5948.414</v>
      </c>
      <c r="G9" s="7">
        <v>8089.735</v>
      </c>
      <c r="H9" s="7">
        <v>1403.264</v>
      </c>
      <c r="I9" s="7">
        <v>232.938</v>
      </c>
      <c r="J9" s="7">
        <v>90.486</v>
      </c>
      <c r="K9" s="7">
        <v>94.359</v>
      </c>
      <c r="L9" s="7">
        <v>123.469</v>
      </c>
      <c r="M9" s="7">
        <v>160.45</v>
      </c>
      <c r="N9" s="7">
        <v>182.836</v>
      </c>
      <c r="O9" s="7">
        <v>654.101</v>
      </c>
      <c r="P9" s="7">
        <v>326.531</v>
      </c>
    </row>
    <row r="10" spans="1:16" ht="12.75">
      <c r="A10" s="13" t="s">
        <v>35</v>
      </c>
      <c r="B10" s="8" t="s">
        <v>34</v>
      </c>
      <c r="C10" s="8" t="s">
        <v>34</v>
      </c>
      <c r="D10" s="8" t="s">
        <v>34</v>
      </c>
      <c r="E10" s="8" t="s">
        <v>34</v>
      </c>
      <c r="F10" s="8" t="s">
        <v>34</v>
      </c>
      <c r="G10" s="8" t="s">
        <v>34</v>
      </c>
      <c r="H10" s="8" t="s">
        <v>34</v>
      </c>
      <c r="I10" s="8" t="s">
        <v>34</v>
      </c>
      <c r="J10" s="8" t="s">
        <v>34</v>
      </c>
      <c r="K10" s="8" t="s">
        <v>34</v>
      </c>
      <c r="L10" s="8" t="s">
        <v>34</v>
      </c>
      <c r="M10" s="8" t="s">
        <v>34</v>
      </c>
      <c r="N10" s="8" t="s">
        <v>34</v>
      </c>
      <c r="O10" s="8" t="s">
        <v>34</v>
      </c>
      <c r="P10" s="8" t="s">
        <v>34</v>
      </c>
    </row>
    <row r="11" spans="1:16" ht="12.75">
      <c r="A11" s="12" t="s">
        <v>36</v>
      </c>
      <c r="B11" s="7">
        <v>379.58</v>
      </c>
      <c r="C11" s="7">
        <v>195.397</v>
      </c>
      <c r="D11" s="7">
        <v>241.865</v>
      </c>
      <c r="E11" s="9" t="s">
        <v>34</v>
      </c>
      <c r="F11" s="9" t="s">
        <v>34</v>
      </c>
      <c r="G11" s="9" t="s">
        <v>34</v>
      </c>
      <c r="H11" s="9" t="s">
        <v>34</v>
      </c>
      <c r="I11" s="9" t="s">
        <v>34</v>
      </c>
      <c r="J11" s="9" t="s">
        <v>34</v>
      </c>
      <c r="K11" s="9" t="s">
        <v>34</v>
      </c>
      <c r="L11" s="9" t="s">
        <v>34</v>
      </c>
      <c r="M11" s="9" t="s">
        <v>34</v>
      </c>
      <c r="N11" s="9" t="s">
        <v>34</v>
      </c>
      <c r="O11" s="9" t="s">
        <v>34</v>
      </c>
      <c r="P11" s="9" t="s">
        <v>34</v>
      </c>
    </row>
    <row r="12" spans="1:16" ht="12.75">
      <c r="A12" s="13" t="s">
        <v>37</v>
      </c>
      <c r="B12" s="6">
        <v>1689.644</v>
      </c>
      <c r="C12" s="6">
        <v>1510.574</v>
      </c>
      <c r="D12" s="6">
        <v>2096.851</v>
      </c>
      <c r="E12" s="6">
        <v>1316.564</v>
      </c>
      <c r="F12" s="6">
        <v>1231.424</v>
      </c>
      <c r="G12" s="6">
        <v>1353.902</v>
      </c>
      <c r="H12" s="6">
        <v>1334.199</v>
      </c>
      <c r="I12" s="6">
        <v>1173.709</v>
      </c>
      <c r="J12" s="6">
        <v>2588.379</v>
      </c>
      <c r="K12" s="6">
        <v>1385.503</v>
      </c>
      <c r="L12" s="6">
        <v>1018.473</v>
      </c>
      <c r="M12" s="8" t="s">
        <v>34</v>
      </c>
      <c r="N12" s="8" t="s">
        <v>34</v>
      </c>
      <c r="O12" s="8" t="s">
        <v>34</v>
      </c>
      <c r="P12" s="8" t="s">
        <v>34</v>
      </c>
    </row>
    <row r="13" spans="1:16" ht="12.75">
      <c r="A13" s="12" t="s">
        <v>38</v>
      </c>
      <c r="B13" s="9" t="s">
        <v>34</v>
      </c>
      <c r="C13" s="9" t="s">
        <v>34</v>
      </c>
      <c r="D13" s="9" t="s">
        <v>34</v>
      </c>
      <c r="E13" s="7">
        <v>6740.62</v>
      </c>
      <c r="F13" s="7">
        <v>10286.519</v>
      </c>
      <c r="G13" s="7">
        <v>11173.568</v>
      </c>
      <c r="H13" s="7">
        <v>1984.679</v>
      </c>
      <c r="I13" s="7">
        <v>5855.854</v>
      </c>
      <c r="J13" s="7">
        <v>3704.29</v>
      </c>
      <c r="K13" s="7">
        <v>3447.192</v>
      </c>
      <c r="L13" s="7">
        <v>3016.545</v>
      </c>
      <c r="M13" s="7">
        <v>2332.32</v>
      </c>
      <c r="N13" s="7">
        <v>2047.69</v>
      </c>
      <c r="O13" s="7">
        <v>1698.17</v>
      </c>
      <c r="P13" s="7">
        <v>2539.231</v>
      </c>
    </row>
    <row r="14" spans="1:16" ht="12.75">
      <c r="A14" s="13" t="s">
        <v>39</v>
      </c>
      <c r="B14" s="8" t="s">
        <v>34</v>
      </c>
      <c r="C14" s="8" t="s">
        <v>34</v>
      </c>
      <c r="D14" s="8" t="s">
        <v>34</v>
      </c>
      <c r="E14" s="8" t="s">
        <v>34</v>
      </c>
      <c r="F14" s="8" t="s">
        <v>34</v>
      </c>
      <c r="G14" s="8" t="s">
        <v>34</v>
      </c>
      <c r="H14" s="8" t="s">
        <v>34</v>
      </c>
      <c r="I14" s="8" t="s">
        <v>34</v>
      </c>
      <c r="J14" s="8" t="s">
        <v>34</v>
      </c>
      <c r="K14" s="8" t="s">
        <v>34</v>
      </c>
      <c r="L14" s="8" t="s">
        <v>34</v>
      </c>
      <c r="M14" s="8" t="s">
        <v>34</v>
      </c>
      <c r="N14" s="8" t="s">
        <v>34</v>
      </c>
      <c r="O14" s="8" t="s">
        <v>34</v>
      </c>
      <c r="P14" s="8" t="s">
        <v>34</v>
      </c>
    </row>
    <row r="15" spans="1:16" ht="12.75">
      <c r="A15" s="12" t="s">
        <v>40</v>
      </c>
      <c r="B15" s="9" t="s">
        <v>34</v>
      </c>
      <c r="C15" s="9" t="s">
        <v>34</v>
      </c>
      <c r="D15" s="9" t="s">
        <v>34</v>
      </c>
      <c r="E15" s="9" t="s">
        <v>34</v>
      </c>
      <c r="F15" s="9" t="s">
        <v>34</v>
      </c>
      <c r="G15" s="9" t="s">
        <v>34</v>
      </c>
      <c r="H15" s="9" t="s">
        <v>34</v>
      </c>
      <c r="I15" s="9" t="s">
        <v>34</v>
      </c>
      <c r="J15" s="9" t="s">
        <v>34</v>
      </c>
      <c r="K15" s="9" t="s">
        <v>34</v>
      </c>
      <c r="L15" s="9" t="s">
        <v>34</v>
      </c>
      <c r="M15" s="9" t="s">
        <v>34</v>
      </c>
      <c r="N15" s="9" t="s">
        <v>34</v>
      </c>
      <c r="O15" s="9" t="s">
        <v>34</v>
      </c>
      <c r="P15" s="9" t="s">
        <v>34</v>
      </c>
    </row>
    <row r="16" spans="1:16" ht="12.75">
      <c r="A16" s="13" t="s">
        <v>41</v>
      </c>
      <c r="B16" s="6">
        <v>11812.256</v>
      </c>
      <c r="C16" s="6">
        <v>8841.73</v>
      </c>
      <c r="D16" s="6">
        <v>16311.067</v>
      </c>
      <c r="E16" s="6">
        <v>11914.985</v>
      </c>
      <c r="F16" s="6">
        <v>11086.572</v>
      </c>
      <c r="G16" s="6">
        <v>5623.819</v>
      </c>
      <c r="H16" s="6">
        <v>2728.666</v>
      </c>
      <c r="I16" s="6">
        <v>4479.029</v>
      </c>
      <c r="J16" s="6">
        <v>1007.599</v>
      </c>
      <c r="K16" s="6">
        <v>1108.084</v>
      </c>
      <c r="L16" s="6">
        <v>492.749</v>
      </c>
      <c r="M16" s="6">
        <v>773.762</v>
      </c>
      <c r="N16" s="6">
        <v>881.525</v>
      </c>
      <c r="O16" s="6">
        <v>587.65</v>
      </c>
      <c r="P16" s="6">
        <v>628.022</v>
      </c>
    </row>
    <row r="17" spans="1:16" ht="12.75">
      <c r="A17" s="12" t="s">
        <v>42</v>
      </c>
      <c r="B17" s="7">
        <v>947.472</v>
      </c>
      <c r="C17" s="7">
        <v>1094.842</v>
      </c>
      <c r="D17" s="7">
        <v>901.004</v>
      </c>
      <c r="E17" s="7">
        <v>1092.04</v>
      </c>
      <c r="F17" s="7">
        <v>1038.301</v>
      </c>
      <c r="G17" s="7">
        <v>1469.702</v>
      </c>
      <c r="H17" s="7">
        <v>992.626</v>
      </c>
      <c r="I17" s="7">
        <v>115.615</v>
      </c>
      <c r="J17" s="7">
        <v>205.752</v>
      </c>
      <c r="K17" s="7">
        <v>442.221</v>
      </c>
      <c r="L17" s="7">
        <v>303.375</v>
      </c>
      <c r="M17" s="9" t="s">
        <v>34</v>
      </c>
      <c r="N17" s="9" t="s">
        <v>34</v>
      </c>
      <c r="O17" s="9" t="s">
        <v>34</v>
      </c>
      <c r="P17" s="9" t="s">
        <v>34</v>
      </c>
    </row>
    <row r="18" spans="1:16" ht="12.75">
      <c r="A18" s="13" t="s">
        <v>43</v>
      </c>
      <c r="B18" s="6">
        <v>105387.582</v>
      </c>
      <c r="C18" s="6">
        <v>106299.29</v>
      </c>
      <c r="D18" s="6">
        <v>113467.951</v>
      </c>
      <c r="E18" s="6">
        <v>94001.3</v>
      </c>
      <c r="F18" s="6">
        <v>91800.56</v>
      </c>
      <c r="G18" s="6">
        <v>91124.831</v>
      </c>
      <c r="H18" s="6">
        <v>94622.123</v>
      </c>
      <c r="I18" s="6">
        <v>90242.594</v>
      </c>
      <c r="J18" s="6">
        <v>79908.725</v>
      </c>
      <c r="K18" s="6">
        <v>67547.848</v>
      </c>
      <c r="L18" s="6">
        <v>54926.787</v>
      </c>
      <c r="M18" s="6">
        <v>45698.497</v>
      </c>
      <c r="N18" s="6">
        <v>36370.021</v>
      </c>
      <c r="O18" s="6">
        <v>30639.126</v>
      </c>
      <c r="P18" s="6">
        <v>25889.899</v>
      </c>
    </row>
    <row r="19" spans="1:16" ht="12.75">
      <c r="A19" s="12" t="s">
        <v>44</v>
      </c>
      <c r="B19" s="7">
        <v>113184.045</v>
      </c>
      <c r="C19" s="7">
        <v>114192.724</v>
      </c>
      <c r="D19" s="7">
        <v>121957.56</v>
      </c>
      <c r="E19" s="7">
        <v>96455.318</v>
      </c>
      <c r="F19" s="7">
        <v>94157.008</v>
      </c>
      <c r="G19" s="7">
        <v>93676.173</v>
      </c>
      <c r="H19" s="7">
        <v>96637.264</v>
      </c>
      <c r="I19" s="7">
        <v>91906.987</v>
      </c>
      <c r="J19" s="7">
        <v>81424.518</v>
      </c>
      <c r="K19" s="7">
        <v>68888.99</v>
      </c>
      <c r="L19" s="7">
        <v>56024.557</v>
      </c>
      <c r="M19" s="7">
        <v>46536.945</v>
      </c>
      <c r="N19" s="7">
        <v>36980.793</v>
      </c>
      <c r="O19" s="7">
        <v>31090.765</v>
      </c>
      <c r="P19" s="7">
        <v>26234.877</v>
      </c>
    </row>
    <row r="20" spans="1:16" ht="12.75">
      <c r="A20" s="13" t="s">
        <v>45</v>
      </c>
      <c r="B20" s="6">
        <v>4804.659</v>
      </c>
      <c r="C20" s="6">
        <v>5175.294</v>
      </c>
      <c r="D20" s="6">
        <v>4658.658</v>
      </c>
      <c r="E20" s="6">
        <v>3440.446</v>
      </c>
      <c r="F20" s="6">
        <v>2755.857</v>
      </c>
      <c r="G20" s="6">
        <v>2347.391</v>
      </c>
      <c r="H20" s="6">
        <v>2927.897</v>
      </c>
      <c r="I20" s="6">
        <v>3600.216</v>
      </c>
      <c r="J20" s="6">
        <v>4010.829</v>
      </c>
      <c r="K20" s="6">
        <v>2547.1</v>
      </c>
      <c r="L20" s="6">
        <v>1562.895</v>
      </c>
      <c r="M20" s="6">
        <v>2231.892</v>
      </c>
      <c r="N20" s="6">
        <v>2659.002</v>
      </c>
      <c r="O20" s="6">
        <v>3270.755</v>
      </c>
      <c r="P20" s="6">
        <v>2927.376</v>
      </c>
    </row>
    <row r="21" spans="1:16" ht="12.75">
      <c r="A21" s="12" t="s">
        <v>46</v>
      </c>
      <c r="B21" s="7">
        <v>2203.596</v>
      </c>
      <c r="C21" s="7">
        <v>2322.267</v>
      </c>
      <c r="D21" s="7">
        <v>2732.177</v>
      </c>
      <c r="E21" s="7">
        <v>2749.935</v>
      </c>
      <c r="F21" s="7">
        <v>2963.106</v>
      </c>
      <c r="G21" s="7">
        <v>3231.087</v>
      </c>
      <c r="H21" s="7">
        <v>3612.091</v>
      </c>
      <c r="I21" s="7">
        <v>3788.261</v>
      </c>
      <c r="J21" s="7">
        <v>3622.224</v>
      </c>
      <c r="K21" s="7">
        <v>3413.566</v>
      </c>
      <c r="L21" s="7">
        <v>2939.413</v>
      </c>
      <c r="M21" s="7">
        <v>2330.506</v>
      </c>
      <c r="N21" s="7">
        <v>2080.787</v>
      </c>
      <c r="O21" s="7">
        <v>1853.49</v>
      </c>
      <c r="P21" s="7">
        <v>1576.885</v>
      </c>
    </row>
    <row r="22" spans="1:16" ht="12.75">
      <c r="A22" s="13" t="s">
        <v>47</v>
      </c>
      <c r="B22" s="6">
        <v>3709.669</v>
      </c>
      <c r="C22" s="6">
        <v>3370.774</v>
      </c>
      <c r="D22" s="6">
        <v>3740.533</v>
      </c>
      <c r="E22" s="6">
        <v>4304.512</v>
      </c>
      <c r="F22" s="6">
        <v>4439.317</v>
      </c>
      <c r="G22" s="6">
        <v>5038.485</v>
      </c>
      <c r="H22" s="6">
        <v>6377.878</v>
      </c>
      <c r="I22" s="6">
        <v>7709.354</v>
      </c>
      <c r="J22" s="6">
        <v>7497.041</v>
      </c>
      <c r="K22" s="6">
        <v>6665.56</v>
      </c>
      <c r="L22" s="6">
        <v>6320.771</v>
      </c>
      <c r="M22" s="8" t="s">
        <v>34</v>
      </c>
      <c r="N22" s="8" t="s">
        <v>34</v>
      </c>
      <c r="O22" s="8" t="s">
        <v>34</v>
      </c>
      <c r="P22" s="8" t="s">
        <v>34</v>
      </c>
    </row>
    <row r="23" spans="1:16" ht="12.75">
      <c r="A23" s="12" t="s">
        <v>48</v>
      </c>
      <c r="B23" s="7">
        <v>38914.915</v>
      </c>
      <c r="C23" s="7">
        <v>43005.888</v>
      </c>
      <c r="D23" s="7">
        <v>54023.003</v>
      </c>
      <c r="E23" s="7">
        <v>47222.458</v>
      </c>
      <c r="F23" s="7">
        <v>47744.092</v>
      </c>
      <c r="G23" s="7">
        <v>47655.668</v>
      </c>
      <c r="H23" s="7">
        <v>48276.13</v>
      </c>
      <c r="I23" s="7">
        <v>46860.392</v>
      </c>
      <c r="J23" s="7">
        <v>42046.914</v>
      </c>
      <c r="K23" s="7">
        <v>36176.453</v>
      </c>
      <c r="L23" s="7">
        <v>28806.634</v>
      </c>
      <c r="M23" s="9" t="s">
        <v>34</v>
      </c>
      <c r="N23" s="9" t="s">
        <v>34</v>
      </c>
      <c r="O23" s="9" t="s">
        <v>34</v>
      </c>
      <c r="P23" s="9" t="s">
        <v>34</v>
      </c>
    </row>
    <row r="24" spans="1:16" ht="12.75">
      <c r="A24" s="13" t="s">
        <v>49</v>
      </c>
      <c r="B24" s="8" t="s">
        <v>34</v>
      </c>
      <c r="C24" s="8" t="s">
        <v>34</v>
      </c>
      <c r="D24" s="8" t="s">
        <v>34</v>
      </c>
      <c r="E24" s="8" t="s">
        <v>34</v>
      </c>
      <c r="F24" s="8" t="s">
        <v>34</v>
      </c>
      <c r="G24" s="8" t="s">
        <v>34</v>
      </c>
      <c r="H24" s="8" t="s">
        <v>34</v>
      </c>
      <c r="I24" s="8" t="s">
        <v>34</v>
      </c>
      <c r="J24" s="8" t="s">
        <v>34</v>
      </c>
      <c r="K24" s="8" t="s">
        <v>34</v>
      </c>
      <c r="L24" s="8" t="s">
        <v>34</v>
      </c>
      <c r="M24" s="8" t="s">
        <v>34</v>
      </c>
      <c r="N24" s="8" t="s">
        <v>34</v>
      </c>
      <c r="O24" s="8" t="s">
        <v>34</v>
      </c>
      <c r="P24" s="8" t="s">
        <v>34</v>
      </c>
    </row>
    <row r="25" spans="1:16" ht="12.75">
      <c r="A25" s="12" t="s">
        <v>50</v>
      </c>
      <c r="B25" s="9" t="s">
        <v>34</v>
      </c>
      <c r="C25" s="9" t="s">
        <v>34</v>
      </c>
      <c r="D25" s="9" t="s">
        <v>34</v>
      </c>
      <c r="E25" s="9" t="s">
        <v>34</v>
      </c>
      <c r="F25" s="9" t="s">
        <v>34</v>
      </c>
      <c r="G25" s="9" t="s">
        <v>34</v>
      </c>
      <c r="H25" s="9" t="s">
        <v>34</v>
      </c>
      <c r="I25" s="9" t="s">
        <v>34</v>
      </c>
      <c r="J25" s="9" t="s">
        <v>34</v>
      </c>
      <c r="K25" s="9" t="s">
        <v>34</v>
      </c>
      <c r="L25" s="9" t="s">
        <v>34</v>
      </c>
      <c r="M25" s="9" t="s">
        <v>34</v>
      </c>
      <c r="N25" s="9" t="s">
        <v>34</v>
      </c>
      <c r="O25" s="9" t="s">
        <v>34</v>
      </c>
      <c r="P25" s="9" t="s">
        <v>34</v>
      </c>
    </row>
    <row r="26" spans="1:16" ht="12.75">
      <c r="A26" s="13" t="s">
        <v>51</v>
      </c>
      <c r="B26" s="6">
        <v>63551.206</v>
      </c>
      <c r="C26" s="6">
        <v>60318.501</v>
      </c>
      <c r="D26" s="8" t="s">
        <v>34</v>
      </c>
      <c r="E26" s="6">
        <v>38737.967</v>
      </c>
      <c r="F26" s="6">
        <v>36254.636</v>
      </c>
      <c r="G26" s="6">
        <v>35403.542</v>
      </c>
      <c r="H26" s="6">
        <v>35443.268</v>
      </c>
      <c r="I26" s="6">
        <v>29948.764</v>
      </c>
      <c r="J26" s="6">
        <v>24247.51</v>
      </c>
      <c r="K26" s="6">
        <v>20086.311</v>
      </c>
      <c r="L26" s="6">
        <v>16394.844</v>
      </c>
      <c r="M26" s="6">
        <v>41974.547</v>
      </c>
      <c r="N26" s="6">
        <v>32241.004</v>
      </c>
      <c r="O26" s="6">
        <v>25966.52</v>
      </c>
      <c r="P26" s="6">
        <v>21730.616</v>
      </c>
    </row>
    <row r="27" spans="1:16" ht="12.75">
      <c r="A27" s="12" t="s">
        <v>52</v>
      </c>
      <c r="B27" s="9" t="s">
        <v>34</v>
      </c>
      <c r="C27" s="9" t="s">
        <v>34</v>
      </c>
      <c r="D27" s="9" t="s">
        <v>34</v>
      </c>
      <c r="E27" s="9" t="s">
        <v>34</v>
      </c>
      <c r="F27" s="9" t="s">
        <v>34</v>
      </c>
      <c r="G27" s="9" t="s">
        <v>34</v>
      </c>
      <c r="H27" s="9" t="s">
        <v>34</v>
      </c>
      <c r="I27" s="9" t="s">
        <v>34</v>
      </c>
      <c r="J27" s="9" t="s">
        <v>34</v>
      </c>
      <c r="K27" s="9" t="s">
        <v>34</v>
      </c>
      <c r="L27" s="9" t="s">
        <v>34</v>
      </c>
      <c r="M27" s="9" t="s">
        <v>34</v>
      </c>
      <c r="N27" s="9" t="s">
        <v>34</v>
      </c>
      <c r="O27" s="9" t="s">
        <v>34</v>
      </c>
      <c r="P27" s="9" t="s">
        <v>34</v>
      </c>
    </row>
    <row r="28" spans="1:16" ht="12.75">
      <c r="A28" s="13" t="s">
        <v>53</v>
      </c>
      <c r="B28" s="6">
        <v>7796.463</v>
      </c>
      <c r="C28" s="6">
        <v>7893.434</v>
      </c>
      <c r="D28" s="6">
        <v>8489.609</v>
      </c>
      <c r="E28" s="6">
        <v>2454.018</v>
      </c>
      <c r="F28" s="6">
        <v>2356.448</v>
      </c>
      <c r="G28" s="6">
        <v>2551.342</v>
      </c>
      <c r="H28" s="6">
        <v>2015.141</v>
      </c>
      <c r="I28" s="6">
        <v>1664.393</v>
      </c>
      <c r="J28" s="6">
        <v>1515.793</v>
      </c>
      <c r="K28" s="6">
        <v>1341.142</v>
      </c>
      <c r="L28" s="6">
        <v>1097.77</v>
      </c>
      <c r="M28" s="6">
        <v>838.448</v>
      </c>
      <c r="N28" s="6">
        <v>610.772</v>
      </c>
      <c r="O28" s="6">
        <v>451.639</v>
      </c>
      <c r="P28" s="6">
        <v>344.978</v>
      </c>
    </row>
    <row r="29" spans="1:16" ht="12.75">
      <c r="A29" s="12" t="s">
        <v>54</v>
      </c>
      <c r="B29" s="7">
        <v>1870.785</v>
      </c>
      <c r="C29" s="7">
        <v>1263.136</v>
      </c>
      <c r="D29" s="7">
        <v>811.356</v>
      </c>
      <c r="E29" s="7">
        <v>595.184</v>
      </c>
      <c r="F29" s="7">
        <v>168.752</v>
      </c>
      <c r="G29" s="7">
        <v>56.148</v>
      </c>
      <c r="H29" s="7">
        <v>32.151</v>
      </c>
      <c r="I29" s="7">
        <v>20.393</v>
      </c>
      <c r="J29" s="7">
        <v>17.488</v>
      </c>
      <c r="K29" s="7">
        <v>22.007</v>
      </c>
      <c r="L29" s="7">
        <v>27.161</v>
      </c>
      <c r="M29" s="7">
        <v>38.461</v>
      </c>
      <c r="N29" s="7">
        <v>52.701</v>
      </c>
      <c r="O29" s="7">
        <v>61.828</v>
      </c>
      <c r="P29" s="7">
        <v>43.252</v>
      </c>
    </row>
    <row r="30" spans="1:16" ht="12.75">
      <c r="A30" s="13" t="s">
        <v>55</v>
      </c>
      <c r="B30" s="8" t="s">
        <v>34</v>
      </c>
      <c r="C30" s="8" t="s">
        <v>34</v>
      </c>
      <c r="D30" s="8" t="s">
        <v>34</v>
      </c>
      <c r="E30" s="6">
        <v>10904.964</v>
      </c>
      <c r="F30" s="6">
        <v>13213.719</v>
      </c>
      <c r="G30" s="6">
        <v>17414.213</v>
      </c>
      <c r="H30" s="6">
        <v>18755.57</v>
      </c>
      <c r="I30" s="6">
        <v>20678.554</v>
      </c>
      <c r="J30" s="6">
        <v>19023.187</v>
      </c>
      <c r="K30" s="6">
        <v>18659.159</v>
      </c>
      <c r="L30" s="6">
        <v>15039.622</v>
      </c>
      <c r="M30" s="6">
        <v>14319.238</v>
      </c>
      <c r="N30" s="6">
        <v>10273.474</v>
      </c>
      <c r="O30" s="6">
        <v>4651.057</v>
      </c>
      <c r="P30" s="6">
        <v>6607.575</v>
      </c>
    </row>
    <row r="31" spans="1:16" ht="12.75">
      <c r="A31" s="12" t="s">
        <v>56</v>
      </c>
      <c r="B31" s="7">
        <v>954.055</v>
      </c>
      <c r="C31" s="7">
        <v>1011.14</v>
      </c>
      <c r="D31" s="7">
        <v>1006.194</v>
      </c>
      <c r="E31" s="7">
        <v>1044.496</v>
      </c>
      <c r="F31" s="7">
        <v>1321.123</v>
      </c>
      <c r="G31" s="7">
        <v>1243.887</v>
      </c>
      <c r="H31" s="7">
        <v>700.999</v>
      </c>
      <c r="I31" s="7">
        <v>86.143</v>
      </c>
      <c r="J31" s="7">
        <v>97.759</v>
      </c>
      <c r="K31" s="7">
        <v>98.509</v>
      </c>
      <c r="L31" s="7">
        <v>40.145</v>
      </c>
      <c r="M31" s="9" t="s">
        <v>34</v>
      </c>
      <c r="N31" s="9" t="s">
        <v>34</v>
      </c>
      <c r="O31" s="9" t="s">
        <v>34</v>
      </c>
      <c r="P31" s="9" t="s">
        <v>34</v>
      </c>
    </row>
    <row r="32" spans="1:16" ht="12.75">
      <c r="A32" s="13" t="s">
        <v>57</v>
      </c>
      <c r="B32" s="6">
        <v>757.169</v>
      </c>
      <c r="C32" s="6">
        <v>824.763</v>
      </c>
      <c r="D32" s="6">
        <v>886.531</v>
      </c>
      <c r="E32" s="6">
        <v>689.735</v>
      </c>
      <c r="F32" s="6">
        <v>569.351</v>
      </c>
      <c r="G32" s="6">
        <v>562.949</v>
      </c>
      <c r="H32" s="6">
        <v>654.444</v>
      </c>
      <c r="I32" s="6">
        <v>643.43</v>
      </c>
      <c r="J32" s="6">
        <v>609.6</v>
      </c>
      <c r="K32" s="6">
        <v>626.107</v>
      </c>
      <c r="L32" s="6">
        <v>624.99</v>
      </c>
      <c r="M32" s="6">
        <v>679.588</v>
      </c>
      <c r="N32" s="6">
        <v>568.28</v>
      </c>
      <c r="O32" s="6">
        <v>580.594</v>
      </c>
      <c r="P32" s="6">
        <v>571.172</v>
      </c>
    </row>
    <row r="33" spans="1:16" ht="12.75">
      <c r="A33" s="12" t="s">
        <v>58</v>
      </c>
      <c r="B33" s="7">
        <v>12749.577</v>
      </c>
      <c r="C33" s="7">
        <v>10822.587</v>
      </c>
      <c r="D33" s="7">
        <v>9476.574</v>
      </c>
      <c r="E33" s="7">
        <v>5530.381</v>
      </c>
      <c r="F33" s="7">
        <v>5065.069</v>
      </c>
      <c r="G33" s="7">
        <v>4168.887</v>
      </c>
      <c r="H33" s="7">
        <v>3555.558</v>
      </c>
      <c r="I33" s="7">
        <v>1861.09</v>
      </c>
      <c r="J33" s="7">
        <v>1398.505</v>
      </c>
      <c r="K33" s="7">
        <v>1352.807</v>
      </c>
      <c r="L33" s="7">
        <v>1328.496</v>
      </c>
      <c r="M33" s="7">
        <v>1640.234</v>
      </c>
      <c r="N33" s="7">
        <v>1067.983</v>
      </c>
      <c r="O33" s="7">
        <v>1117.329</v>
      </c>
      <c r="P33" s="7">
        <v>837.412</v>
      </c>
    </row>
    <row r="34" spans="1:16" ht="12.75">
      <c r="A34" s="14" t="s">
        <v>59</v>
      </c>
      <c r="B34" s="10">
        <v>158019.99</v>
      </c>
      <c r="C34" s="10">
        <v>143572.043</v>
      </c>
      <c r="D34" s="10">
        <v>154090.92</v>
      </c>
      <c r="E34" s="10">
        <v>129884.19</v>
      </c>
      <c r="F34" s="10">
        <v>129198.899</v>
      </c>
      <c r="G34" s="10">
        <v>128616.127</v>
      </c>
      <c r="H34" s="10">
        <v>109868.286</v>
      </c>
      <c r="I34" s="10">
        <v>106665.973</v>
      </c>
      <c r="J34" s="10">
        <v>91130.844</v>
      </c>
      <c r="K34" s="10">
        <v>77084.182</v>
      </c>
      <c r="L34" s="10">
        <v>62796.409</v>
      </c>
      <c r="M34" s="10">
        <v>52428.484</v>
      </c>
      <c r="N34" s="10">
        <v>41898.725</v>
      </c>
      <c r="O34" s="10">
        <v>37306.379</v>
      </c>
      <c r="P34" s="10">
        <v>31287.894</v>
      </c>
    </row>
    <row r="35" spans="1:16" ht="12.75">
      <c r="A35" s="58" t="s">
        <v>60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  <row r="36" spans="1:16" ht="12.75">
      <c r="A36" s="12" t="s">
        <v>61</v>
      </c>
      <c r="B36" s="7">
        <v>96036.196</v>
      </c>
      <c r="C36" s="7">
        <v>89261.822</v>
      </c>
      <c r="D36" s="7">
        <v>79830.212</v>
      </c>
      <c r="E36" s="7">
        <v>58750.632</v>
      </c>
      <c r="F36" s="7">
        <v>59324.053</v>
      </c>
      <c r="G36" s="7">
        <v>52908.369</v>
      </c>
      <c r="H36" s="7">
        <v>44973.112</v>
      </c>
      <c r="I36" s="7">
        <v>39414.473</v>
      </c>
      <c r="J36" s="7">
        <v>34331.603</v>
      </c>
      <c r="K36" s="7">
        <v>32752.347</v>
      </c>
      <c r="L36" s="7">
        <v>29677.252</v>
      </c>
      <c r="M36" s="7">
        <v>26901.249</v>
      </c>
      <c r="N36" s="7">
        <v>22703.205</v>
      </c>
      <c r="O36" s="7">
        <v>21346.487</v>
      </c>
      <c r="P36" s="7">
        <v>18572.433</v>
      </c>
    </row>
    <row r="37" spans="1:16" ht="12.75">
      <c r="A37" s="13" t="s">
        <v>62</v>
      </c>
      <c r="B37" s="6">
        <v>27010.387</v>
      </c>
      <c r="C37" s="6">
        <v>23657.072</v>
      </c>
      <c r="D37" s="6">
        <v>21886.23</v>
      </c>
      <c r="E37" s="6">
        <v>13457.432</v>
      </c>
      <c r="F37" s="6">
        <v>14326.921</v>
      </c>
      <c r="G37" s="6">
        <v>14628.197</v>
      </c>
      <c r="H37" s="6">
        <v>14026.839</v>
      </c>
      <c r="I37" s="6">
        <v>15360.499</v>
      </c>
      <c r="J37" s="6">
        <v>14314.835</v>
      </c>
      <c r="K37" s="6">
        <v>12492.424</v>
      </c>
      <c r="L37" s="6">
        <v>10724.209</v>
      </c>
      <c r="M37" s="6">
        <v>9593.821</v>
      </c>
      <c r="N37" s="6">
        <v>8095.578</v>
      </c>
      <c r="O37" s="6">
        <v>7751.646</v>
      </c>
      <c r="P37" s="6">
        <v>6880.501</v>
      </c>
    </row>
    <row r="38" spans="1:16" ht="12.75">
      <c r="A38" s="12" t="s">
        <v>63</v>
      </c>
      <c r="B38" s="7">
        <v>44838.593</v>
      </c>
      <c r="C38" s="7">
        <v>50376.553</v>
      </c>
      <c r="D38" s="7">
        <v>45804.485</v>
      </c>
      <c r="E38" s="7">
        <v>44478.423</v>
      </c>
      <c r="F38" s="7">
        <v>44269.201</v>
      </c>
      <c r="G38" s="7">
        <v>37752.576</v>
      </c>
      <c r="H38" s="7">
        <v>30525.768</v>
      </c>
      <c r="I38" s="7">
        <v>23878.819</v>
      </c>
      <c r="J38" s="7">
        <v>19514.067</v>
      </c>
      <c r="K38" s="7">
        <v>19824.424</v>
      </c>
      <c r="L38" s="7">
        <v>18642.113</v>
      </c>
      <c r="M38" s="7">
        <v>17290.291</v>
      </c>
      <c r="N38" s="7">
        <v>14605.68</v>
      </c>
      <c r="O38" s="7">
        <v>13592.947</v>
      </c>
      <c r="P38" s="7">
        <v>11691.134</v>
      </c>
    </row>
    <row r="39" spans="1:16" ht="12.75">
      <c r="A39" s="13" t="s">
        <v>64</v>
      </c>
      <c r="B39" s="8" t="s">
        <v>34</v>
      </c>
      <c r="C39" s="8" t="s">
        <v>34</v>
      </c>
      <c r="D39" s="8" t="s">
        <v>34</v>
      </c>
      <c r="E39" s="8" t="s">
        <v>34</v>
      </c>
      <c r="F39" s="8" t="s">
        <v>34</v>
      </c>
      <c r="G39" s="8" t="s">
        <v>34</v>
      </c>
      <c r="H39" s="8" t="s">
        <v>34</v>
      </c>
      <c r="I39" s="8" t="s">
        <v>34</v>
      </c>
      <c r="J39" s="8" t="s">
        <v>34</v>
      </c>
      <c r="K39" s="8" t="s">
        <v>34</v>
      </c>
      <c r="L39" s="8" t="s">
        <v>34</v>
      </c>
      <c r="M39" s="8" t="s">
        <v>34</v>
      </c>
      <c r="N39" s="8" t="s">
        <v>34</v>
      </c>
      <c r="O39" s="8" t="s">
        <v>34</v>
      </c>
      <c r="P39" s="8" t="s">
        <v>34</v>
      </c>
    </row>
    <row r="40" spans="1:16" ht="12.75">
      <c r="A40" s="12" t="s">
        <v>65</v>
      </c>
      <c r="B40" s="7">
        <v>24187.216</v>
      </c>
      <c r="C40" s="7">
        <v>15228.197</v>
      </c>
      <c r="D40" s="7">
        <v>12139.497</v>
      </c>
      <c r="E40" s="7">
        <v>814.777</v>
      </c>
      <c r="F40" s="7">
        <v>727.931</v>
      </c>
      <c r="G40" s="7">
        <v>527.596</v>
      </c>
      <c r="H40" s="7">
        <v>420.505</v>
      </c>
      <c r="I40" s="7">
        <v>175.155</v>
      </c>
      <c r="J40" s="7">
        <v>502.701</v>
      </c>
      <c r="K40" s="7">
        <v>435.499</v>
      </c>
      <c r="L40" s="7">
        <v>310.93</v>
      </c>
      <c r="M40" s="7">
        <v>17.137</v>
      </c>
      <c r="N40" s="7">
        <v>1.947</v>
      </c>
      <c r="O40" s="7">
        <v>1.894</v>
      </c>
      <c r="P40" s="7">
        <v>0.798</v>
      </c>
    </row>
    <row r="41" spans="1:16" ht="12.75">
      <c r="A41" s="13" t="s">
        <v>66</v>
      </c>
      <c r="B41" s="6">
        <v>45119.634</v>
      </c>
      <c r="C41" s="6">
        <v>40328.33</v>
      </c>
      <c r="D41" s="6">
        <v>60610.919</v>
      </c>
      <c r="E41" s="6">
        <v>58606.028</v>
      </c>
      <c r="F41" s="6">
        <v>56941.363</v>
      </c>
      <c r="G41" s="6">
        <v>62703.211</v>
      </c>
      <c r="H41" s="6">
        <v>52781.105</v>
      </c>
      <c r="I41" s="6">
        <v>56350.892</v>
      </c>
      <c r="J41" s="6">
        <v>47562.521</v>
      </c>
      <c r="K41" s="6">
        <v>36581.425</v>
      </c>
      <c r="L41" s="6">
        <v>26698.065</v>
      </c>
      <c r="M41" s="6">
        <v>19095.316</v>
      </c>
      <c r="N41" s="6">
        <v>14208.391</v>
      </c>
      <c r="O41" s="6">
        <v>11443.761</v>
      </c>
      <c r="P41" s="6">
        <v>8607.761</v>
      </c>
    </row>
    <row r="42" spans="1:16" ht="12.75">
      <c r="A42" s="12" t="s">
        <v>67</v>
      </c>
      <c r="B42" s="7">
        <v>29417.08</v>
      </c>
      <c r="C42" s="7">
        <v>22717.86</v>
      </c>
      <c r="D42" s="7">
        <v>43306.164</v>
      </c>
      <c r="E42" s="7">
        <v>32739.023</v>
      </c>
      <c r="F42" s="7">
        <v>36996.991</v>
      </c>
      <c r="G42" s="7">
        <v>41809.992</v>
      </c>
      <c r="H42" s="7">
        <v>31578.166</v>
      </c>
      <c r="I42" s="7">
        <v>32746.074</v>
      </c>
      <c r="J42" s="7">
        <v>33624.271</v>
      </c>
      <c r="K42" s="7">
        <v>18827.061</v>
      </c>
      <c r="L42" s="7">
        <v>14376.062</v>
      </c>
      <c r="M42" s="7">
        <v>13246.691</v>
      </c>
      <c r="N42" s="7">
        <v>11793.779</v>
      </c>
      <c r="O42" s="7">
        <v>9584.068</v>
      </c>
      <c r="P42" s="7">
        <v>7701.015</v>
      </c>
    </row>
    <row r="43" spans="1:16" ht="12.75">
      <c r="A43" s="13" t="s">
        <v>68</v>
      </c>
      <c r="B43" s="6">
        <v>15702.554</v>
      </c>
      <c r="C43" s="6">
        <v>17610.47</v>
      </c>
      <c r="D43" s="6">
        <v>17304.755</v>
      </c>
      <c r="E43" s="6">
        <v>25867.005</v>
      </c>
      <c r="F43" s="6">
        <v>19944.372</v>
      </c>
      <c r="G43" s="6">
        <v>20893.219</v>
      </c>
      <c r="H43" s="6">
        <v>21202.939</v>
      </c>
      <c r="I43" s="6">
        <v>23604.818</v>
      </c>
      <c r="J43" s="6">
        <v>13938.25</v>
      </c>
      <c r="K43" s="6">
        <v>17754.364</v>
      </c>
      <c r="L43" s="6">
        <v>12322.003</v>
      </c>
      <c r="M43" s="6">
        <v>5848.625</v>
      </c>
      <c r="N43" s="6">
        <v>2414.612</v>
      </c>
      <c r="O43" s="6">
        <v>1859.693</v>
      </c>
      <c r="P43" s="6">
        <v>906.746</v>
      </c>
    </row>
    <row r="44" spans="1:16" ht="12.75">
      <c r="A44" s="12" t="s">
        <v>69</v>
      </c>
      <c r="B44" s="7">
        <v>15185.887</v>
      </c>
      <c r="C44" s="7">
        <v>16286.274</v>
      </c>
      <c r="D44" s="7">
        <v>16283.39</v>
      </c>
      <c r="E44" s="7">
        <v>25867.005</v>
      </c>
      <c r="F44" s="7">
        <v>19944.372</v>
      </c>
      <c r="G44" s="7">
        <v>20893.219</v>
      </c>
      <c r="H44" s="7">
        <v>21202.939</v>
      </c>
      <c r="I44" s="7">
        <v>23604.818</v>
      </c>
      <c r="J44" s="7">
        <v>13938.25</v>
      </c>
      <c r="K44" s="7">
        <v>17754.364</v>
      </c>
      <c r="L44" s="7">
        <v>12322.003</v>
      </c>
      <c r="M44" s="7">
        <v>5848.625</v>
      </c>
      <c r="N44" s="7">
        <v>2414.612</v>
      </c>
      <c r="O44" s="7">
        <v>1859.693</v>
      </c>
      <c r="P44" s="7">
        <v>906.746</v>
      </c>
    </row>
    <row r="45" spans="1:16" ht="12.75">
      <c r="A45" s="13" t="s">
        <v>70</v>
      </c>
      <c r="B45" s="6">
        <v>516.667</v>
      </c>
      <c r="C45" s="6">
        <v>1324.196</v>
      </c>
      <c r="D45" s="6">
        <v>1021.365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</row>
    <row r="46" spans="1:16" ht="12.75">
      <c r="A46" s="12" t="s">
        <v>71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</row>
    <row r="47" spans="1:16" ht="12.75">
      <c r="A47" s="13" t="s">
        <v>72</v>
      </c>
      <c r="B47" s="6">
        <v>469.998</v>
      </c>
      <c r="C47" s="6">
        <v>532.964</v>
      </c>
      <c r="D47" s="6">
        <v>508.047</v>
      </c>
      <c r="E47" s="6">
        <v>281.552</v>
      </c>
      <c r="F47" s="6">
        <v>342.074</v>
      </c>
      <c r="G47" s="6">
        <v>476.824</v>
      </c>
      <c r="H47" s="6">
        <v>474.463</v>
      </c>
      <c r="I47" s="6">
        <v>467.005</v>
      </c>
      <c r="J47" s="6">
        <v>495.528</v>
      </c>
      <c r="K47" s="6">
        <v>501.435</v>
      </c>
      <c r="L47" s="6">
        <v>540.379</v>
      </c>
      <c r="M47" s="6">
        <v>410.444</v>
      </c>
      <c r="N47" s="6">
        <v>229.471</v>
      </c>
      <c r="O47" s="6">
        <v>282.38</v>
      </c>
      <c r="P47" s="6">
        <v>506.697</v>
      </c>
    </row>
    <row r="48" spans="1:16" ht="12.75">
      <c r="A48" s="12" t="s">
        <v>73</v>
      </c>
      <c r="B48" s="7">
        <v>0</v>
      </c>
      <c r="C48" s="7">
        <v>0</v>
      </c>
      <c r="D48" s="7">
        <v>0</v>
      </c>
      <c r="E48" s="7">
        <v>152.843</v>
      </c>
      <c r="F48" s="7">
        <v>139.896</v>
      </c>
      <c r="G48" s="7">
        <v>286.461</v>
      </c>
      <c r="H48" s="7">
        <v>264.348</v>
      </c>
      <c r="I48" s="7">
        <v>302.222</v>
      </c>
      <c r="J48" s="7">
        <v>317.45</v>
      </c>
      <c r="K48" s="7">
        <v>271.02</v>
      </c>
      <c r="L48" s="7">
        <v>236.425</v>
      </c>
      <c r="M48" s="7">
        <v>196.97</v>
      </c>
      <c r="N48" s="7">
        <v>216.575</v>
      </c>
      <c r="O48" s="7">
        <v>220.944</v>
      </c>
      <c r="P48" s="7">
        <v>196.579</v>
      </c>
    </row>
    <row r="49" spans="1:16" ht="12.75">
      <c r="A49" s="13" t="s">
        <v>74</v>
      </c>
      <c r="B49" s="6">
        <v>-2815.076</v>
      </c>
      <c r="C49" s="6">
        <v>-2830.433</v>
      </c>
      <c r="D49" s="6">
        <v>-3155.271</v>
      </c>
      <c r="E49" s="6">
        <v>-835.619</v>
      </c>
      <c r="F49" s="6">
        <v>-581.666</v>
      </c>
      <c r="G49" s="6">
        <v>-491.106</v>
      </c>
      <c r="H49" s="6">
        <v>-439.617</v>
      </c>
      <c r="I49" s="6">
        <v>-461.347</v>
      </c>
      <c r="J49" s="6">
        <v>-479.51</v>
      </c>
      <c r="K49" s="6">
        <v>-572.211</v>
      </c>
      <c r="L49" s="6">
        <v>-599.262</v>
      </c>
      <c r="M49" s="8" t="s">
        <v>34</v>
      </c>
      <c r="N49" s="8" t="s">
        <v>34</v>
      </c>
      <c r="O49" s="8" t="s">
        <v>34</v>
      </c>
      <c r="P49" s="8" t="s">
        <v>34</v>
      </c>
    </row>
    <row r="50" spans="1:16" ht="12.75">
      <c r="A50" s="12" t="s">
        <v>75</v>
      </c>
      <c r="B50" s="7">
        <v>621.412</v>
      </c>
      <c r="C50" s="7">
        <v>307.002</v>
      </c>
      <c r="D50" s="7">
        <v>371.927</v>
      </c>
      <c r="E50" s="7">
        <v>205.894</v>
      </c>
      <c r="F50" s="7">
        <v>359.281</v>
      </c>
      <c r="G50" s="7">
        <v>182.915</v>
      </c>
      <c r="H50" s="7">
        <v>68.148</v>
      </c>
      <c r="I50" s="7">
        <v>42.033</v>
      </c>
      <c r="J50" s="7">
        <v>40.08</v>
      </c>
      <c r="K50" s="7">
        <v>41.355</v>
      </c>
      <c r="L50" s="7">
        <v>180.414</v>
      </c>
      <c r="M50" s="9" t="s">
        <v>34</v>
      </c>
      <c r="N50" s="9" t="s">
        <v>34</v>
      </c>
      <c r="O50" s="9" t="s">
        <v>34</v>
      </c>
      <c r="P50" s="9" t="s">
        <v>34</v>
      </c>
    </row>
    <row r="51" spans="1:16" ht="12.75">
      <c r="A51" s="13" t="s">
        <v>76</v>
      </c>
      <c r="B51" s="6">
        <v>3436.488</v>
      </c>
      <c r="C51" s="6">
        <v>3137.435</v>
      </c>
      <c r="D51" s="6">
        <v>3527.198</v>
      </c>
      <c r="E51" s="6">
        <v>1041.513</v>
      </c>
      <c r="F51" s="6">
        <v>940.947</v>
      </c>
      <c r="G51" s="6">
        <v>674.021</v>
      </c>
      <c r="H51" s="6">
        <v>507.765</v>
      </c>
      <c r="I51" s="6">
        <v>503.38</v>
      </c>
      <c r="J51" s="6">
        <v>519.59</v>
      </c>
      <c r="K51" s="6">
        <v>613.566</v>
      </c>
      <c r="L51" s="6">
        <v>779.676</v>
      </c>
      <c r="M51" s="8" t="s">
        <v>34</v>
      </c>
      <c r="N51" s="8" t="s">
        <v>34</v>
      </c>
      <c r="O51" s="8" t="s">
        <v>34</v>
      </c>
      <c r="P51" s="8" t="s">
        <v>34</v>
      </c>
    </row>
    <row r="52" spans="1:16" ht="12.75">
      <c r="A52" s="12" t="s">
        <v>77</v>
      </c>
      <c r="B52" s="9" t="s">
        <v>34</v>
      </c>
      <c r="C52" s="9" t="s">
        <v>34</v>
      </c>
      <c r="D52" s="9" t="s">
        <v>34</v>
      </c>
      <c r="E52" s="9" t="s">
        <v>34</v>
      </c>
      <c r="F52" s="9" t="s">
        <v>34</v>
      </c>
      <c r="G52" s="9" t="s">
        <v>34</v>
      </c>
      <c r="H52" s="9" t="s">
        <v>34</v>
      </c>
      <c r="I52" s="9" t="s">
        <v>34</v>
      </c>
      <c r="J52" s="9" t="s">
        <v>34</v>
      </c>
      <c r="K52" s="9" t="s">
        <v>34</v>
      </c>
      <c r="L52" s="9" t="s">
        <v>34</v>
      </c>
      <c r="M52" s="9" t="s">
        <v>34</v>
      </c>
      <c r="N52" s="9" t="s">
        <v>34</v>
      </c>
      <c r="O52" s="9" t="s">
        <v>34</v>
      </c>
      <c r="P52" s="9" t="s">
        <v>34</v>
      </c>
    </row>
    <row r="53" spans="1:16" ht="12.75">
      <c r="A53" s="13" t="s">
        <v>78</v>
      </c>
      <c r="B53" s="6">
        <v>6539.371</v>
      </c>
      <c r="C53" s="6">
        <v>4803.581</v>
      </c>
      <c r="D53" s="6">
        <v>6341.592</v>
      </c>
      <c r="E53" s="6">
        <v>4540.53</v>
      </c>
      <c r="F53" s="6">
        <v>4780.86</v>
      </c>
      <c r="G53" s="6">
        <v>4284.384</v>
      </c>
      <c r="H53" s="6">
        <v>4757.219</v>
      </c>
      <c r="I53" s="6">
        <v>3952.152</v>
      </c>
      <c r="J53" s="6">
        <v>2988.671</v>
      </c>
      <c r="K53" s="6">
        <v>2203.147</v>
      </c>
      <c r="L53" s="6">
        <v>2166.96</v>
      </c>
      <c r="M53" s="6">
        <v>1268.519</v>
      </c>
      <c r="N53" s="6">
        <v>1008.175</v>
      </c>
      <c r="O53" s="6">
        <v>959.016</v>
      </c>
      <c r="P53" s="6">
        <v>773.526</v>
      </c>
    </row>
    <row r="54" spans="1:16" ht="12.75">
      <c r="A54" s="15" t="s">
        <v>79</v>
      </c>
      <c r="B54" s="11">
        <v>145350.123</v>
      </c>
      <c r="C54" s="11">
        <v>132096.264</v>
      </c>
      <c r="D54" s="11">
        <v>144135.499</v>
      </c>
      <c r="E54" s="11">
        <v>121495.966</v>
      </c>
      <c r="F54" s="11">
        <v>120946.58</v>
      </c>
      <c r="G54" s="11">
        <v>120168.143</v>
      </c>
      <c r="H54" s="11">
        <v>102810.63</v>
      </c>
      <c r="I54" s="11">
        <v>100025.397</v>
      </c>
      <c r="J54" s="11">
        <v>85216.263</v>
      </c>
      <c r="K54" s="11">
        <v>71737.163</v>
      </c>
      <c r="L54" s="11">
        <v>58719.819</v>
      </c>
      <c r="M54" s="11">
        <v>47872.498</v>
      </c>
      <c r="N54" s="11">
        <v>38365.817</v>
      </c>
      <c r="O54" s="11">
        <v>34252.588</v>
      </c>
      <c r="P54" s="11">
        <v>28656.996</v>
      </c>
    </row>
    <row r="55" spans="1:16" ht="12.75">
      <c r="A55" s="58" t="s">
        <v>80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</row>
    <row r="56" spans="1:16" ht="12.75">
      <c r="A56" s="13" t="s">
        <v>81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8" t="s">
        <v>34</v>
      </c>
      <c r="H56" s="8" t="s">
        <v>34</v>
      </c>
      <c r="I56" s="8" t="s">
        <v>34</v>
      </c>
      <c r="J56" s="8" t="s">
        <v>34</v>
      </c>
      <c r="K56" s="8" t="s">
        <v>34</v>
      </c>
      <c r="L56" s="8" t="s">
        <v>34</v>
      </c>
      <c r="M56" s="6">
        <v>0.418</v>
      </c>
      <c r="N56" s="6">
        <v>0.418</v>
      </c>
      <c r="O56" s="6">
        <v>0.444</v>
      </c>
      <c r="P56" s="6">
        <v>0.57</v>
      </c>
    </row>
    <row r="57" spans="1:16" ht="12.75">
      <c r="A57" s="12" t="s">
        <v>82</v>
      </c>
      <c r="B57" s="7">
        <v>19.548</v>
      </c>
      <c r="C57" s="7">
        <v>51.377</v>
      </c>
      <c r="D57" s="7">
        <v>44.157</v>
      </c>
      <c r="E57" s="7">
        <v>105.999</v>
      </c>
      <c r="F57" s="7">
        <v>49.052</v>
      </c>
      <c r="G57" s="7">
        <v>47.779</v>
      </c>
      <c r="H57" s="7">
        <v>292.492</v>
      </c>
      <c r="I57" s="7">
        <v>402.27</v>
      </c>
      <c r="J57" s="7">
        <v>361.178</v>
      </c>
      <c r="K57" s="7">
        <v>342.455</v>
      </c>
      <c r="L57" s="7">
        <v>309.973</v>
      </c>
      <c r="M57" s="7">
        <v>1042.115</v>
      </c>
      <c r="N57" s="7">
        <v>717.319</v>
      </c>
      <c r="O57" s="7">
        <v>547.229</v>
      </c>
      <c r="P57" s="7">
        <v>392.86</v>
      </c>
    </row>
    <row r="58" spans="1:16" ht="12.75">
      <c r="A58" s="13" t="s">
        <v>83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</row>
    <row r="59" spans="1:16" ht="12.75">
      <c r="A59" s="12" t="s">
        <v>84</v>
      </c>
      <c r="B59" s="7">
        <v>12650.319</v>
      </c>
      <c r="C59" s="7">
        <v>11424.402</v>
      </c>
      <c r="D59" s="7">
        <v>9911.264</v>
      </c>
      <c r="E59" s="7">
        <v>8282.225</v>
      </c>
      <c r="F59" s="7">
        <v>8203.267</v>
      </c>
      <c r="G59" s="7">
        <v>8400.205</v>
      </c>
      <c r="H59" s="7">
        <v>6765.164</v>
      </c>
      <c r="I59" s="7">
        <v>6238.306</v>
      </c>
      <c r="J59" s="7">
        <v>5553.403</v>
      </c>
      <c r="K59" s="7">
        <v>5004.564</v>
      </c>
      <c r="L59" s="7">
        <v>3766.617</v>
      </c>
      <c r="M59" s="7">
        <v>3513.453</v>
      </c>
      <c r="N59" s="7">
        <v>2815.171</v>
      </c>
      <c r="O59" s="7">
        <v>2506.118</v>
      </c>
      <c r="P59" s="7">
        <v>2237.468</v>
      </c>
    </row>
    <row r="60" spans="1:16" ht="12.75">
      <c r="A60" s="13" t="s">
        <v>85</v>
      </c>
      <c r="B60" s="6">
        <v>1050.384</v>
      </c>
      <c r="C60" s="6">
        <v>948.276</v>
      </c>
      <c r="D60" s="6">
        <v>840.855</v>
      </c>
      <c r="E60" s="6">
        <v>140.093</v>
      </c>
      <c r="F60" s="6">
        <v>137.528</v>
      </c>
      <c r="G60" s="6">
        <v>133.315</v>
      </c>
      <c r="H60" s="6">
        <v>123.574</v>
      </c>
      <c r="I60" s="6">
        <v>121.543</v>
      </c>
      <c r="J60" s="6">
        <v>121.543</v>
      </c>
      <c r="K60" s="6">
        <v>121.543</v>
      </c>
      <c r="L60" s="6">
        <v>113.693</v>
      </c>
      <c r="M60" s="6">
        <v>113.693</v>
      </c>
      <c r="N60" s="6">
        <v>108.577</v>
      </c>
      <c r="O60" s="6">
        <v>108.577</v>
      </c>
      <c r="P60" s="6">
        <v>108.577</v>
      </c>
    </row>
    <row r="61" spans="1:16" ht="12.75">
      <c r="A61" s="12" t="s">
        <v>86</v>
      </c>
      <c r="B61" s="7">
        <v>7132.59</v>
      </c>
      <c r="C61" s="7">
        <v>6405.111</v>
      </c>
      <c r="D61" s="7">
        <v>5648.966</v>
      </c>
      <c r="E61" s="7">
        <v>1968.111</v>
      </c>
      <c r="F61" s="7">
        <v>1962.703</v>
      </c>
      <c r="G61" s="7">
        <v>1891.462</v>
      </c>
      <c r="H61" s="7">
        <v>1390.128</v>
      </c>
      <c r="I61" s="7">
        <v>1216.291</v>
      </c>
      <c r="J61" s="7">
        <v>1216.291</v>
      </c>
      <c r="K61" s="7">
        <v>1216.291</v>
      </c>
      <c r="L61" s="7">
        <v>428.72</v>
      </c>
      <c r="M61" s="7">
        <v>428.72</v>
      </c>
      <c r="N61" s="7">
        <v>21.164</v>
      </c>
      <c r="O61" s="7">
        <v>21.164</v>
      </c>
      <c r="P61" s="7">
        <v>21.164</v>
      </c>
    </row>
    <row r="62" spans="1:16" ht="12.75">
      <c r="A62" s="13" t="s">
        <v>87</v>
      </c>
      <c r="B62" s="6">
        <v>0</v>
      </c>
      <c r="C62" s="6">
        <v>0</v>
      </c>
      <c r="D62" s="6">
        <v>0</v>
      </c>
      <c r="E62" s="8" t="s">
        <v>34</v>
      </c>
      <c r="F62" s="8" t="s">
        <v>34</v>
      </c>
      <c r="G62" s="8" t="s">
        <v>34</v>
      </c>
      <c r="H62" s="8" t="s">
        <v>34</v>
      </c>
      <c r="I62" s="8" t="s">
        <v>34</v>
      </c>
      <c r="J62" s="8" t="s">
        <v>34</v>
      </c>
      <c r="K62" s="8" t="s">
        <v>34</v>
      </c>
      <c r="L62" s="8" t="s">
        <v>34</v>
      </c>
      <c r="M62" s="8" t="s">
        <v>34</v>
      </c>
      <c r="N62" s="8" t="s">
        <v>34</v>
      </c>
      <c r="O62" s="8" t="s">
        <v>34</v>
      </c>
      <c r="P62" s="8" t="s">
        <v>34</v>
      </c>
    </row>
    <row r="63" spans="1:16" ht="12.75">
      <c r="A63" s="12" t="s">
        <v>88</v>
      </c>
      <c r="B63" s="9" t="s">
        <v>34</v>
      </c>
      <c r="C63" s="9" t="s">
        <v>34</v>
      </c>
      <c r="D63" s="9" t="s">
        <v>34</v>
      </c>
      <c r="E63" s="7">
        <v>1083.754</v>
      </c>
      <c r="F63" s="7">
        <v>1053.085</v>
      </c>
      <c r="G63" s="7">
        <v>993.301</v>
      </c>
      <c r="H63" s="7">
        <v>326.113</v>
      </c>
      <c r="I63" s="7">
        <v>225.817</v>
      </c>
      <c r="J63" s="7">
        <v>106.207</v>
      </c>
      <c r="K63" s="7">
        <v>66.885</v>
      </c>
      <c r="L63" s="7">
        <v>55.334</v>
      </c>
      <c r="M63" s="7">
        <v>54.702</v>
      </c>
      <c r="N63" s="7">
        <v>53.858</v>
      </c>
      <c r="O63" s="7">
        <v>52.82</v>
      </c>
      <c r="P63" s="7">
        <v>74.955</v>
      </c>
    </row>
    <row r="64" spans="1:16" ht="12.75">
      <c r="A64" s="13" t="s">
        <v>89</v>
      </c>
      <c r="B64" s="8" t="s">
        <v>34</v>
      </c>
      <c r="C64" s="8" t="s">
        <v>34</v>
      </c>
      <c r="D64" s="8" t="s">
        <v>34</v>
      </c>
      <c r="E64" s="6">
        <v>6093.807</v>
      </c>
      <c r="F64" s="6">
        <v>5168.846</v>
      </c>
      <c r="G64" s="6">
        <v>4378.776</v>
      </c>
      <c r="H64" s="6">
        <v>3056.308</v>
      </c>
      <c r="I64" s="6">
        <v>1703.417</v>
      </c>
      <c r="J64" s="6">
        <v>1632.372</v>
      </c>
      <c r="K64" s="6">
        <v>1488.359</v>
      </c>
      <c r="L64" s="6">
        <v>1431.809</v>
      </c>
      <c r="M64" s="6">
        <v>1273.369</v>
      </c>
      <c r="N64" s="6">
        <v>1113.545</v>
      </c>
      <c r="O64" s="6">
        <v>983.374</v>
      </c>
      <c r="P64" s="6">
        <v>835.08</v>
      </c>
    </row>
    <row r="65" spans="1:16" ht="12.75">
      <c r="A65" s="12" t="s">
        <v>90</v>
      </c>
      <c r="B65" s="7">
        <v>4603.213</v>
      </c>
      <c r="C65" s="7">
        <v>4422.21</v>
      </c>
      <c r="D65" s="7">
        <v>4442.68</v>
      </c>
      <c r="E65" s="7">
        <v>-8.822</v>
      </c>
      <c r="F65" s="7">
        <v>570.807</v>
      </c>
      <c r="G65" s="7">
        <v>1175.089</v>
      </c>
      <c r="H65" s="7">
        <v>1919.399</v>
      </c>
      <c r="I65" s="7">
        <v>2967.097</v>
      </c>
      <c r="J65" s="7">
        <v>2454.235</v>
      </c>
      <c r="K65" s="7">
        <v>2096.701</v>
      </c>
      <c r="L65" s="7">
        <v>1732.787</v>
      </c>
      <c r="M65" s="7">
        <v>1642.077</v>
      </c>
      <c r="N65" s="7">
        <v>1517.131</v>
      </c>
      <c r="O65" s="7">
        <v>1339.264</v>
      </c>
      <c r="P65" s="7">
        <v>1196.782</v>
      </c>
    </row>
    <row r="66" spans="1:16" ht="12.75">
      <c r="A66" s="13" t="s">
        <v>91</v>
      </c>
      <c r="B66" s="8" t="s">
        <v>34</v>
      </c>
      <c r="C66" s="8" t="s">
        <v>34</v>
      </c>
      <c r="D66" s="8" t="s">
        <v>34</v>
      </c>
      <c r="E66" s="8" t="s">
        <v>34</v>
      </c>
      <c r="F66" s="8" t="s">
        <v>34</v>
      </c>
      <c r="G66" s="8" t="s">
        <v>34</v>
      </c>
      <c r="H66" s="8" t="s">
        <v>34</v>
      </c>
      <c r="I66" s="8" t="s">
        <v>34</v>
      </c>
      <c r="J66" s="8" t="s">
        <v>34</v>
      </c>
      <c r="K66" s="8" t="s">
        <v>34</v>
      </c>
      <c r="L66" s="8" t="s">
        <v>34</v>
      </c>
      <c r="M66" s="8" t="s">
        <v>34</v>
      </c>
      <c r="N66" s="8" t="s">
        <v>34</v>
      </c>
      <c r="O66" s="8" t="s">
        <v>34</v>
      </c>
      <c r="P66" s="8" t="s">
        <v>34</v>
      </c>
    </row>
    <row r="67" spans="1:16" ht="12.75">
      <c r="A67" s="12" t="s">
        <v>92</v>
      </c>
      <c r="B67" s="7">
        <v>0</v>
      </c>
      <c r="C67" s="7">
        <v>0</v>
      </c>
      <c r="D67" s="7">
        <v>0</v>
      </c>
      <c r="E67" s="9" t="s">
        <v>34</v>
      </c>
      <c r="F67" s="9" t="s">
        <v>34</v>
      </c>
      <c r="G67" s="9" t="s">
        <v>34</v>
      </c>
      <c r="H67" s="9" t="s">
        <v>34</v>
      </c>
      <c r="I67" s="9" t="s">
        <v>34</v>
      </c>
      <c r="J67" s="9" t="s">
        <v>34</v>
      </c>
      <c r="K67" s="9" t="s">
        <v>34</v>
      </c>
      <c r="L67" s="9" t="s">
        <v>34</v>
      </c>
      <c r="M67" s="7">
        <v>0</v>
      </c>
      <c r="N67" s="7">
        <v>0</v>
      </c>
      <c r="O67" s="7">
        <v>0</v>
      </c>
      <c r="P67" s="7">
        <v>0</v>
      </c>
    </row>
    <row r="68" spans="1:16" ht="12.75">
      <c r="A68" s="13" t="s">
        <v>93</v>
      </c>
      <c r="B68" s="6">
        <v>31.13</v>
      </c>
      <c r="C68" s="6">
        <v>25.433</v>
      </c>
      <c r="D68" s="6">
        <v>31.12</v>
      </c>
      <c r="E68" s="6">
        <v>70.468</v>
      </c>
      <c r="F68" s="6">
        <v>57.871</v>
      </c>
      <c r="G68" s="8" t="s">
        <v>34</v>
      </c>
      <c r="H68" s="8" t="s">
        <v>34</v>
      </c>
      <c r="I68" s="6">
        <v>0.05</v>
      </c>
      <c r="J68" s="6">
        <v>-0.005</v>
      </c>
      <c r="K68" s="6">
        <v>0.007</v>
      </c>
      <c r="L68" s="6">
        <v>0.049</v>
      </c>
      <c r="M68" s="6">
        <v>0.892</v>
      </c>
      <c r="N68" s="6">
        <v>0.896</v>
      </c>
      <c r="O68" s="6">
        <v>0.919</v>
      </c>
      <c r="P68" s="6">
        <v>0.91</v>
      </c>
    </row>
    <row r="69" spans="1:16" ht="12.75">
      <c r="A69" s="12" t="s">
        <v>94</v>
      </c>
      <c r="B69" s="7">
        <v>-163.54</v>
      </c>
      <c r="C69" s="7">
        <v>-376.589</v>
      </c>
      <c r="D69" s="7">
        <v>-917.734</v>
      </c>
      <c r="E69" s="7">
        <v>-912.391</v>
      </c>
      <c r="F69" s="7">
        <v>-630.236</v>
      </c>
      <c r="G69" s="7">
        <v>-15.649</v>
      </c>
      <c r="H69" s="7">
        <v>30.77</v>
      </c>
      <c r="I69" s="7">
        <v>13.918</v>
      </c>
      <c r="J69" s="7">
        <v>24.205</v>
      </c>
      <c r="K69" s="7">
        <v>14.778</v>
      </c>
      <c r="L69" s="7">
        <v>8.824</v>
      </c>
      <c r="M69" s="7">
        <v>0</v>
      </c>
      <c r="N69" s="7">
        <v>0</v>
      </c>
      <c r="O69" s="7">
        <v>0</v>
      </c>
      <c r="P69" s="7">
        <v>0</v>
      </c>
    </row>
    <row r="70" spans="1:16" ht="12.75">
      <c r="A70" s="13" t="s">
        <v>95</v>
      </c>
      <c r="B70" s="6">
        <v>3.458</v>
      </c>
      <c r="C70" s="6">
        <v>0.039</v>
      </c>
      <c r="D70" s="6">
        <v>134.623</v>
      </c>
      <c r="E70" s="6">
        <v>152.795</v>
      </c>
      <c r="F70" s="6">
        <v>117.337</v>
      </c>
      <c r="G70" s="6">
        <v>156.089</v>
      </c>
      <c r="H70" s="6">
        <v>81.128</v>
      </c>
      <c r="I70" s="6">
        <v>9.827</v>
      </c>
      <c r="J70" s="6">
        <v>1.445</v>
      </c>
      <c r="K70" s="6">
        <v>0</v>
      </c>
      <c r="L70" s="6">
        <v>4.599</v>
      </c>
      <c r="M70" s="6">
        <v>0</v>
      </c>
      <c r="N70" s="6">
        <v>0</v>
      </c>
      <c r="O70" s="6">
        <v>0</v>
      </c>
      <c r="P70" s="6">
        <v>0</v>
      </c>
    </row>
    <row r="71" spans="1:16" ht="12.75">
      <c r="A71" s="15" t="s">
        <v>96</v>
      </c>
      <c r="B71" s="11">
        <v>12650.319</v>
      </c>
      <c r="C71" s="11">
        <v>11424.402</v>
      </c>
      <c r="D71" s="11">
        <v>9911.264</v>
      </c>
      <c r="E71" s="11">
        <v>8282.225</v>
      </c>
      <c r="F71" s="11">
        <v>8203.267</v>
      </c>
      <c r="G71" s="11">
        <v>8400.205</v>
      </c>
      <c r="H71" s="11">
        <v>6765.164</v>
      </c>
      <c r="I71" s="11">
        <v>6238.306</v>
      </c>
      <c r="J71" s="11">
        <v>5553.403</v>
      </c>
      <c r="K71" s="11">
        <v>5004.564</v>
      </c>
      <c r="L71" s="11">
        <v>3766.617</v>
      </c>
      <c r="M71" s="11">
        <v>3513.453</v>
      </c>
      <c r="N71" s="11">
        <v>2815.171</v>
      </c>
      <c r="O71" s="11">
        <v>2506.118</v>
      </c>
      <c r="P71" s="11">
        <v>2237.468</v>
      </c>
    </row>
    <row r="72" spans="1:16" ht="12.75">
      <c r="A72" s="14" t="s">
        <v>97</v>
      </c>
      <c r="B72" s="10">
        <v>158019.99</v>
      </c>
      <c r="C72" s="10">
        <v>143572.043</v>
      </c>
      <c r="D72" s="10">
        <v>154090.92</v>
      </c>
      <c r="E72" s="10">
        <v>129884.19</v>
      </c>
      <c r="F72" s="10">
        <v>129198.899</v>
      </c>
      <c r="G72" s="10">
        <v>128616.127</v>
      </c>
      <c r="H72" s="10">
        <v>109868.286</v>
      </c>
      <c r="I72" s="10">
        <v>106665.973</v>
      </c>
      <c r="J72" s="10">
        <v>91130.844</v>
      </c>
      <c r="K72" s="10">
        <v>77084.182</v>
      </c>
      <c r="L72" s="10">
        <v>62796.409</v>
      </c>
      <c r="M72" s="10">
        <v>52428.484</v>
      </c>
      <c r="N72" s="10">
        <v>41898.725</v>
      </c>
      <c r="O72" s="10">
        <v>37306.379</v>
      </c>
      <c r="P72" s="10">
        <v>31287.894</v>
      </c>
    </row>
    <row r="73" spans="1:16" ht="12.75">
      <c r="A73" s="12" t="s">
        <v>98</v>
      </c>
      <c r="B73" s="7">
        <v>2140.3514454261</v>
      </c>
      <c r="C73" s="7">
        <v>1958.72395658203</v>
      </c>
      <c r="D73" s="7">
        <v>1706.89869516107</v>
      </c>
      <c r="E73" s="7">
        <v>519.9306790214999</v>
      </c>
      <c r="F73" s="7">
        <v>527.39418323696</v>
      </c>
      <c r="G73" s="7">
        <v>519.35602005231</v>
      </c>
      <c r="H73" s="7">
        <v>495.65243133714</v>
      </c>
      <c r="I73" s="7">
        <v>491.23988850055997</v>
      </c>
      <c r="J73" s="7">
        <v>491.48413000601</v>
      </c>
      <c r="K73" s="7">
        <v>491.53084925985</v>
      </c>
      <c r="L73" s="7">
        <v>459.59308659136997</v>
      </c>
      <c r="M73" s="7">
        <v>459.78481246258</v>
      </c>
      <c r="N73" s="7">
        <v>439.09449764072</v>
      </c>
      <c r="O73" s="7">
        <v>439.09449764072</v>
      </c>
      <c r="P73" s="7">
        <v>439.09449764072</v>
      </c>
    </row>
    <row r="78" spans="1:16" ht="12.75">
      <c r="A78" s="58" t="s">
        <v>99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</row>
    <row r="79" spans="2:16" ht="33.75">
      <c r="B79" s="5" t="s">
        <v>15</v>
      </c>
      <c r="C79" s="5" t="s">
        <v>16</v>
      </c>
      <c r="D79" s="5" t="s">
        <v>17</v>
      </c>
      <c r="E79" s="5" t="s">
        <v>18</v>
      </c>
      <c r="F79" s="5" t="s">
        <v>161</v>
      </c>
      <c r="G79" s="5" t="s">
        <v>20</v>
      </c>
      <c r="H79" s="5" t="s">
        <v>21</v>
      </c>
      <c r="I79" s="5" t="s">
        <v>22</v>
      </c>
      <c r="J79" s="5" t="s">
        <v>23</v>
      </c>
      <c r="K79" s="5" t="s">
        <v>24</v>
      </c>
      <c r="L79" s="5" t="s">
        <v>25</v>
      </c>
      <c r="M79" s="5" t="s">
        <v>26</v>
      </c>
      <c r="N79" s="5" t="s">
        <v>27</v>
      </c>
      <c r="O79" s="5" t="s">
        <v>28</v>
      </c>
      <c r="P79" s="5" t="s">
        <v>29</v>
      </c>
    </row>
    <row r="80" spans="1:16" ht="12.75">
      <c r="A80" s="58" t="s">
        <v>100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1:16" ht="12.75">
      <c r="A81" s="15" t="s">
        <v>101</v>
      </c>
      <c r="B81" s="11">
        <v>4677.171</v>
      </c>
      <c r="C81" s="11">
        <v>2429.255</v>
      </c>
      <c r="D81" s="11">
        <v>2724.139</v>
      </c>
      <c r="E81" s="11">
        <v>2097.116</v>
      </c>
      <c r="F81" s="11">
        <v>2443.309</v>
      </c>
      <c r="G81" s="11">
        <v>2833.78</v>
      </c>
      <c r="H81" s="11">
        <v>2560.875</v>
      </c>
      <c r="I81" s="11">
        <v>2340.766</v>
      </c>
      <c r="J81" s="11">
        <v>2066.454</v>
      </c>
      <c r="K81" s="11">
        <v>1967.011</v>
      </c>
      <c r="L81" s="11">
        <v>1771.839</v>
      </c>
      <c r="M81" s="11">
        <v>1799.898</v>
      </c>
      <c r="N81" s="11">
        <v>1591.381</v>
      </c>
      <c r="O81" s="11">
        <v>1401.541</v>
      </c>
      <c r="P81" s="11">
        <v>1126.809</v>
      </c>
    </row>
    <row r="82" spans="1:16" ht="12.75">
      <c r="A82" s="14" t="s">
        <v>102</v>
      </c>
      <c r="B82" s="10">
        <v>8348.857</v>
      </c>
      <c r="C82" s="10">
        <v>4880.787</v>
      </c>
      <c r="D82" s="10">
        <v>5501.796</v>
      </c>
      <c r="E82" s="10">
        <v>4590.726</v>
      </c>
      <c r="F82" s="10">
        <v>4157.184</v>
      </c>
      <c r="G82" s="10">
        <v>5061.261</v>
      </c>
      <c r="H82" s="10">
        <v>6305.857</v>
      </c>
      <c r="I82" s="10">
        <v>5256.095</v>
      </c>
      <c r="J82" s="10">
        <v>3748.319</v>
      </c>
      <c r="K82" s="10">
        <v>3048.39</v>
      </c>
      <c r="L82" s="10">
        <v>2627.397</v>
      </c>
      <c r="M82" s="10">
        <v>2535.019</v>
      </c>
      <c r="N82" s="10">
        <v>2387.131</v>
      </c>
      <c r="O82" s="10">
        <v>2294.119</v>
      </c>
      <c r="P82" s="10">
        <v>1776.402</v>
      </c>
    </row>
    <row r="83" spans="1:16" ht="12.75">
      <c r="A83" s="12" t="s">
        <v>103</v>
      </c>
      <c r="B83" s="7">
        <v>7809.196</v>
      </c>
      <c r="C83" s="7">
        <v>4144.523</v>
      </c>
      <c r="D83" s="7">
        <v>4821.313</v>
      </c>
      <c r="E83" s="7">
        <v>4016.556</v>
      </c>
      <c r="F83" s="7">
        <v>3715.639</v>
      </c>
      <c r="G83" s="7">
        <v>4746.584</v>
      </c>
      <c r="H83" s="7">
        <v>5755.834</v>
      </c>
      <c r="I83" s="7">
        <v>4777.181</v>
      </c>
      <c r="J83" s="7">
        <v>3484.037</v>
      </c>
      <c r="K83" s="7">
        <v>2890.153</v>
      </c>
      <c r="L83" s="7">
        <v>2481.028</v>
      </c>
      <c r="M83" s="7">
        <v>2362.725</v>
      </c>
      <c r="N83" s="7">
        <v>2159.203</v>
      </c>
      <c r="O83" s="7">
        <v>1977.714</v>
      </c>
      <c r="P83" s="7">
        <v>1477.714</v>
      </c>
    </row>
    <row r="84" spans="1:16" ht="12.75">
      <c r="A84" s="13" t="s">
        <v>104</v>
      </c>
      <c r="B84" s="8" t="s">
        <v>34</v>
      </c>
      <c r="C84" s="8" t="s">
        <v>34</v>
      </c>
      <c r="D84" s="8" t="s">
        <v>34</v>
      </c>
      <c r="E84" s="8" t="s">
        <v>34</v>
      </c>
      <c r="F84" s="8" t="s">
        <v>34</v>
      </c>
      <c r="G84" s="8" t="s">
        <v>34</v>
      </c>
      <c r="H84" s="8" t="s">
        <v>34</v>
      </c>
      <c r="I84" s="8" t="s">
        <v>34</v>
      </c>
      <c r="J84" s="8" t="s">
        <v>34</v>
      </c>
      <c r="K84" s="8" t="s">
        <v>34</v>
      </c>
      <c r="L84" s="8" t="s">
        <v>34</v>
      </c>
      <c r="M84" s="8" t="s">
        <v>34</v>
      </c>
      <c r="N84" s="8" t="s">
        <v>34</v>
      </c>
      <c r="O84" s="8" t="s">
        <v>34</v>
      </c>
      <c r="P84" s="8" t="s">
        <v>34</v>
      </c>
    </row>
    <row r="85" spans="1:16" ht="12.75">
      <c r="A85" s="12" t="s">
        <v>105</v>
      </c>
      <c r="B85" s="7">
        <v>21.474</v>
      </c>
      <c r="C85" s="7">
        <v>31.228</v>
      </c>
      <c r="D85" s="7">
        <v>38.378</v>
      </c>
      <c r="E85" s="7">
        <v>54.792</v>
      </c>
      <c r="F85" s="7">
        <v>40.356</v>
      </c>
      <c r="G85" s="7">
        <v>74.275</v>
      </c>
      <c r="H85" s="7">
        <v>309.686</v>
      </c>
      <c r="I85" s="7">
        <v>319.498</v>
      </c>
      <c r="J85" s="7">
        <v>214.462</v>
      </c>
      <c r="K85" s="7">
        <v>128.566</v>
      </c>
      <c r="L85" s="7">
        <v>116.796</v>
      </c>
      <c r="M85" s="7">
        <v>118.481</v>
      </c>
      <c r="N85" s="7">
        <v>167.312</v>
      </c>
      <c r="O85" s="7">
        <v>255.801</v>
      </c>
      <c r="P85" s="7">
        <v>237.138</v>
      </c>
    </row>
    <row r="86" spans="1:16" ht="12.75">
      <c r="A86" s="13" t="s">
        <v>106</v>
      </c>
      <c r="B86" s="6">
        <v>491.962</v>
      </c>
      <c r="C86" s="6">
        <v>679.716</v>
      </c>
      <c r="D86" s="8" t="s">
        <v>34</v>
      </c>
      <c r="E86" s="6">
        <v>501.642</v>
      </c>
      <c r="F86" s="6">
        <v>381.512</v>
      </c>
      <c r="G86" s="6">
        <v>228.887</v>
      </c>
      <c r="H86" s="6">
        <v>207.424</v>
      </c>
      <c r="I86" s="6">
        <v>103.975</v>
      </c>
      <c r="J86" s="6">
        <v>12.815</v>
      </c>
      <c r="K86" s="6">
        <v>11.11</v>
      </c>
      <c r="L86" s="6">
        <v>15.54</v>
      </c>
      <c r="M86" s="6">
        <v>22.229</v>
      </c>
      <c r="N86" s="6">
        <v>29.463</v>
      </c>
      <c r="O86" s="6">
        <v>50.604</v>
      </c>
      <c r="P86" s="6">
        <v>53.548</v>
      </c>
    </row>
    <row r="87" spans="1:16" ht="12.75">
      <c r="A87" s="12" t="s">
        <v>107</v>
      </c>
      <c r="B87" s="7">
        <v>26.225</v>
      </c>
      <c r="C87" s="7">
        <v>25.32</v>
      </c>
      <c r="D87" s="7">
        <v>12.213</v>
      </c>
      <c r="E87" s="7">
        <v>17.736</v>
      </c>
      <c r="F87" s="7">
        <v>19.677</v>
      </c>
      <c r="G87" s="7">
        <v>11.515</v>
      </c>
      <c r="H87" s="7">
        <v>32.913</v>
      </c>
      <c r="I87" s="7">
        <v>55.441</v>
      </c>
      <c r="J87" s="7">
        <v>37.005</v>
      </c>
      <c r="K87" s="7">
        <v>18.561</v>
      </c>
      <c r="L87" s="7">
        <v>14.033</v>
      </c>
      <c r="M87" s="7">
        <v>31.584</v>
      </c>
      <c r="N87" s="7">
        <v>31.153</v>
      </c>
      <c r="O87" s="7">
        <v>10</v>
      </c>
      <c r="P87" s="7">
        <v>8.002</v>
      </c>
    </row>
    <row r="88" spans="1:16" ht="12.75">
      <c r="A88" s="14" t="s">
        <v>108</v>
      </c>
      <c r="B88" s="10">
        <v>3671.686</v>
      </c>
      <c r="C88" s="10">
        <v>2451.532</v>
      </c>
      <c r="D88" s="10">
        <v>2777.657</v>
      </c>
      <c r="E88" s="10">
        <v>2493.61</v>
      </c>
      <c r="F88" s="10">
        <v>1713.875</v>
      </c>
      <c r="G88" s="10">
        <v>2227.481</v>
      </c>
      <c r="H88" s="10">
        <v>3744.982</v>
      </c>
      <c r="I88" s="10">
        <v>2915.329</v>
      </c>
      <c r="J88" s="10">
        <v>1681.865</v>
      </c>
      <c r="K88" s="10">
        <v>1081.379</v>
      </c>
      <c r="L88" s="10">
        <v>855.558</v>
      </c>
      <c r="M88" s="10">
        <v>735.121</v>
      </c>
      <c r="N88" s="10">
        <v>795.75</v>
      </c>
      <c r="O88" s="10">
        <v>892.578</v>
      </c>
      <c r="P88" s="10">
        <v>649.593</v>
      </c>
    </row>
    <row r="89" spans="1:16" ht="12.75">
      <c r="A89" s="12" t="s">
        <v>109</v>
      </c>
      <c r="B89" s="7">
        <v>1283.317</v>
      </c>
      <c r="C89" s="7">
        <v>1827.681</v>
      </c>
      <c r="D89" s="7">
        <v>1520.82</v>
      </c>
      <c r="E89" s="7">
        <v>1598.071</v>
      </c>
      <c r="F89" s="7">
        <v>1043.797</v>
      </c>
      <c r="G89" s="7">
        <v>1121.94</v>
      </c>
      <c r="H89" s="7">
        <v>1348.247</v>
      </c>
      <c r="I89" s="7">
        <v>802.061</v>
      </c>
      <c r="J89" s="7">
        <v>523.739</v>
      </c>
      <c r="K89" s="7">
        <v>423.863</v>
      </c>
      <c r="L89" s="7">
        <v>351.671</v>
      </c>
      <c r="M89" s="7">
        <v>376.089</v>
      </c>
      <c r="N89" s="7">
        <v>438.928</v>
      </c>
      <c r="O89" s="7">
        <v>506.301</v>
      </c>
      <c r="P89" s="7">
        <v>368.486</v>
      </c>
    </row>
    <row r="90" spans="1:16" ht="12.75">
      <c r="A90" s="13" t="s">
        <v>110</v>
      </c>
      <c r="B90" s="8" t="s">
        <v>34</v>
      </c>
      <c r="C90" s="8" t="s">
        <v>34</v>
      </c>
      <c r="D90" s="8" t="s">
        <v>34</v>
      </c>
      <c r="E90" s="8" t="s">
        <v>34</v>
      </c>
      <c r="F90" s="8" t="s">
        <v>34</v>
      </c>
      <c r="G90" s="8" t="s">
        <v>34</v>
      </c>
      <c r="H90" s="8" t="s">
        <v>34</v>
      </c>
      <c r="I90" s="8" t="s">
        <v>34</v>
      </c>
      <c r="J90" s="8" t="s">
        <v>34</v>
      </c>
      <c r="K90" s="8" t="s">
        <v>34</v>
      </c>
      <c r="L90" s="8" t="s">
        <v>34</v>
      </c>
      <c r="M90" s="8" t="s">
        <v>34</v>
      </c>
      <c r="N90" s="8" t="s">
        <v>34</v>
      </c>
      <c r="O90" s="8" t="s">
        <v>34</v>
      </c>
      <c r="P90" s="8" t="s">
        <v>34</v>
      </c>
    </row>
    <row r="91" spans="1:16" ht="12.75">
      <c r="A91" s="12" t="s">
        <v>111</v>
      </c>
      <c r="B91" s="7">
        <v>10.962</v>
      </c>
      <c r="C91" s="7">
        <v>12.762</v>
      </c>
      <c r="D91" s="7">
        <v>525.144</v>
      </c>
      <c r="E91" s="7">
        <v>274.935</v>
      </c>
      <c r="F91" s="7">
        <v>218.664</v>
      </c>
      <c r="G91" s="7">
        <v>243.487</v>
      </c>
      <c r="H91" s="7">
        <v>495.757</v>
      </c>
      <c r="I91" s="7">
        <v>359.016</v>
      </c>
      <c r="J91" s="7">
        <v>306.721</v>
      </c>
      <c r="K91" s="7">
        <v>230.218</v>
      </c>
      <c r="L91" s="7">
        <v>185.211</v>
      </c>
      <c r="M91" s="7">
        <v>359.032</v>
      </c>
      <c r="N91" s="7">
        <v>356.822</v>
      </c>
      <c r="O91" s="7">
        <v>386.277</v>
      </c>
      <c r="P91" s="7">
        <v>281.107</v>
      </c>
    </row>
    <row r="92" spans="1:16" ht="12.75">
      <c r="A92" s="13" t="s">
        <v>112</v>
      </c>
      <c r="B92" s="6">
        <v>541.564</v>
      </c>
      <c r="C92" s="6">
        <v>611.089</v>
      </c>
      <c r="D92" s="6">
        <v>731.693</v>
      </c>
      <c r="E92" s="6">
        <v>620.604</v>
      </c>
      <c r="F92" s="6">
        <v>451.414</v>
      </c>
      <c r="G92" s="6">
        <v>862.054</v>
      </c>
      <c r="H92" s="6">
        <v>1900.978</v>
      </c>
      <c r="I92" s="6">
        <v>1754.252</v>
      </c>
      <c r="J92" s="6">
        <v>851.405</v>
      </c>
      <c r="K92" s="6">
        <v>427.298</v>
      </c>
      <c r="L92" s="6">
        <v>318.676</v>
      </c>
      <c r="M92" s="6">
        <v>0</v>
      </c>
      <c r="N92" s="6">
        <v>0</v>
      </c>
      <c r="O92" s="6">
        <v>0</v>
      </c>
      <c r="P92" s="6">
        <v>0</v>
      </c>
    </row>
    <row r="93" spans="1:16" ht="12.75">
      <c r="A93" s="12" t="s">
        <v>113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</row>
    <row r="94" spans="1:16" ht="12.75">
      <c r="A94" s="14" t="s">
        <v>114</v>
      </c>
      <c r="B94" s="10">
        <v>1949.721</v>
      </c>
      <c r="C94" s="10">
        <v>1600.139</v>
      </c>
      <c r="D94" s="10">
        <v>1386.092</v>
      </c>
      <c r="E94" s="10">
        <v>1041.968</v>
      </c>
      <c r="F94" s="10">
        <v>976.034</v>
      </c>
      <c r="G94" s="10">
        <v>1061.067</v>
      </c>
      <c r="H94" s="10">
        <v>1443.827</v>
      </c>
      <c r="I94" s="10">
        <v>1610.669</v>
      </c>
      <c r="J94" s="10">
        <v>1498.063</v>
      </c>
      <c r="K94" s="10">
        <v>1200.502</v>
      </c>
      <c r="L94" s="10">
        <v>1056.732</v>
      </c>
      <c r="M94" s="10">
        <v>812.414</v>
      </c>
      <c r="N94" s="10">
        <v>769.379</v>
      </c>
      <c r="O94" s="10">
        <v>751.482</v>
      </c>
      <c r="P94" s="10">
        <v>778.782</v>
      </c>
    </row>
    <row r="95" spans="1:16" ht="12.75">
      <c r="A95" s="12" t="s">
        <v>115</v>
      </c>
      <c r="B95" s="9" t="s">
        <v>34</v>
      </c>
      <c r="C95" s="9" t="s">
        <v>34</v>
      </c>
      <c r="D95" s="9" t="s">
        <v>34</v>
      </c>
      <c r="E95" s="9" t="s">
        <v>34</v>
      </c>
      <c r="F95" s="9" t="s">
        <v>34</v>
      </c>
      <c r="G95" s="9" t="s">
        <v>34</v>
      </c>
      <c r="H95" s="9" t="s">
        <v>34</v>
      </c>
      <c r="I95" s="9" t="s">
        <v>34</v>
      </c>
      <c r="J95" s="9" t="s">
        <v>34</v>
      </c>
      <c r="K95" s="9" t="s">
        <v>34</v>
      </c>
      <c r="L95" s="9" t="s">
        <v>34</v>
      </c>
      <c r="M95" s="9" t="s">
        <v>34</v>
      </c>
      <c r="N95" s="9" t="s">
        <v>34</v>
      </c>
      <c r="O95" s="9" t="s">
        <v>34</v>
      </c>
      <c r="P95" s="9" t="s">
        <v>34</v>
      </c>
    </row>
    <row r="96" spans="1:16" ht="12.75">
      <c r="A96" s="13" t="s">
        <v>116</v>
      </c>
      <c r="B96" s="6">
        <v>47.232</v>
      </c>
      <c r="C96" s="6">
        <v>52.42</v>
      </c>
      <c r="D96" s="6">
        <v>55.148</v>
      </c>
      <c r="E96" s="6">
        <v>47.745</v>
      </c>
      <c r="F96" s="6">
        <v>53.699</v>
      </c>
      <c r="G96" s="6">
        <v>48.339</v>
      </c>
      <c r="H96" s="6">
        <v>54.229</v>
      </c>
      <c r="I96" s="6">
        <v>52.166</v>
      </c>
      <c r="J96" s="6">
        <v>51.166</v>
      </c>
      <c r="K96" s="6">
        <v>42.195</v>
      </c>
      <c r="L96" s="6">
        <v>30.888</v>
      </c>
      <c r="M96" s="6">
        <v>-5.521</v>
      </c>
      <c r="N96" s="6">
        <v>97.131</v>
      </c>
      <c r="O96" s="6">
        <v>48.973</v>
      </c>
      <c r="P96" s="6">
        <v>30.409</v>
      </c>
    </row>
    <row r="97" spans="1:16" ht="12.75">
      <c r="A97" s="12" t="s">
        <v>117</v>
      </c>
      <c r="B97" s="7">
        <v>761.761</v>
      </c>
      <c r="C97" s="7">
        <v>411.012</v>
      </c>
      <c r="D97" s="7">
        <v>78.422</v>
      </c>
      <c r="E97" s="7">
        <v>23.098</v>
      </c>
      <c r="F97" s="7">
        <v>-83.849</v>
      </c>
      <c r="G97" s="7">
        <v>-231.785</v>
      </c>
      <c r="H97" s="7">
        <v>39.292</v>
      </c>
      <c r="I97" s="7">
        <v>12.494</v>
      </c>
      <c r="J97" s="7">
        <v>8.149</v>
      </c>
      <c r="K97" s="7">
        <v>8.696</v>
      </c>
      <c r="L97" s="7">
        <v>34.657</v>
      </c>
      <c r="M97" s="9" t="s">
        <v>34</v>
      </c>
      <c r="N97" s="9" t="s">
        <v>34</v>
      </c>
      <c r="O97" s="9" t="s">
        <v>34</v>
      </c>
      <c r="P97" s="9" t="s">
        <v>34</v>
      </c>
    </row>
    <row r="98" spans="1:16" ht="12.75">
      <c r="A98" s="13" t="s">
        <v>118</v>
      </c>
      <c r="B98" s="8" t="s">
        <v>34</v>
      </c>
      <c r="C98" s="8" t="s">
        <v>34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</row>
    <row r="99" spans="1:16" ht="12.75">
      <c r="A99" s="12" t="s">
        <v>119</v>
      </c>
      <c r="B99" s="7">
        <v>32.219</v>
      </c>
      <c r="C99" s="7">
        <v>23.668</v>
      </c>
      <c r="D99" s="7">
        <v>153.457</v>
      </c>
      <c r="E99" s="7">
        <v>6.454</v>
      </c>
      <c r="F99" s="7">
        <v>70.189</v>
      </c>
      <c r="G99" s="7">
        <v>67.442</v>
      </c>
      <c r="H99" s="7">
        <v>16.488</v>
      </c>
      <c r="I99" s="7">
        <v>55.218</v>
      </c>
      <c r="J99" s="7">
        <v>26.287</v>
      </c>
      <c r="K99" s="7">
        <v>190.566</v>
      </c>
      <c r="L99" s="7">
        <v>14.157</v>
      </c>
      <c r="M99" s="7">
        <v>36.007</v>
      </c>
      <c r="N99" s="7">
        <v>-59.331</v>
      </c>
      <c r="O99" s="7">
        <v>-2.266</v>
      </c>
      <c r="P99" s="7">
        <v>93.524</v>
      </c>
    </row>
    <row r="100" spans="1:16" ht="12.75">
      <c r="A100" s="13" t="s">
        <v>120</v>
      </c>
      <c r="B100" s="6">
        <v>739.4</v>
      </c>
      <c r="C100" s="6">
        <v>894.096</v>
      </c>
      <c r="D100" s="6">
        <v>1023.893</v>
      </c>
      <c r="E100" s="6">
        <v>875.039</v>
      </c>
      <c r="F100" s="6">
        <v>873.309</v>
      </c>
      <c r="G100" s="6">
        <v>927.735</v>
      </c>
      <c r="H100" s="6">
        <v>1060.267</v>
      </c>
      <c r="I100" s="6">
        <v>1098.512</v>
      </c>
      <c r="J100" s="6">
        <v>1093.856</v>
      </c>
      <c r="K100" s="6">
        <v>967.222</v>
      </c>
      <c r="L100" s="6">
        <v>880.151</v>
      </c>
      <c r="M100" s="6">
        <v>779.815</v>
      </c>
      <c r="N100" s="6">
        <v>729.678</v>
      </c>
      <c r="O100" s="6">
        <v>703.301</v>
      </c>
      <c r="P100" s="6">
        <v>653.375</v>
      </c>
    </row>
    <row r="101" spans="1:16" ht="12.75">
      <c r="A101" s="12" t="s">
        <v>121</v>
      </c>
      <c r="B101" s="9" t="s">
        <v>34</v>
      </c>
      <c r="C101" s="9" t="s">
        <v>34</v>
      </c>
      <c r="D101" s="9" t="s">
        <v>34</v>
      </c>
      <c r="E101" s="9" t="s">
        <v>34</v>
      </c>
      <c r="F101" s="9" t="s">
        <v>34</v>
      </c>
      <c r="G101" s="9" t="s">
        <v>34</v>
      </c>
      <c r="H101" s="9" t="s">
        <v>34</v>
      </c>
      <c r="I101" s="9" t="s">
        <v>34</v>
      </c>
      <c r="J101" s="9" t="s">
        <v>34</v>
      </c>
      <c r="K101" s="9" t="s">
        <v>34</v>
      </c>
      <c r="L101" s="9" t="s">
        <v>34</v>
      </c>
      <c r="M101" s="9" t="s">
        <v>34</v>
      </c>
      <c r="N101" s="9" t="s">
        <v>34</v>
      </c>
      <c r="O101" s="9" t="s">
        <v>34</v>
      </c>
      <c r="P101" s="9" t="s">
        <v>34</v>
      </c>
    </row>
    <row r="102" spans="1:16" ht="12.75">
      <c r="A102" s="13" t="s">
        <v>122</v>
      </c>
      <c r="B102" s="6">
        <v>739.4</v>
      </c>
      <c r="C102" s="6">
        <v>894.096</v>
      </c>
      <c r="D102" s="6">
        <v>1023.893</v>
      </c>
      <c r="E102" s="6">
        <v>875.039</v>
      </c>
      <c r="F102" s="6">
        <v>873.309</v>
      </c>
      <c r="G102" s="6">
        <v>927.735</v>
      </c>
      <c r="H102" s="6">
        <v>1060.267</v>
      </c>
      <c r="I102" s="6">
        <v>1098.512</v>
      </c>
      <c r="J102" s="6">
        <v>1093.856</v>
      </c>
      <c r="K102" s="6">
        <v>967.222</v>
      </c>
      <c r="L102" s="6">
        <v>880.151</v>
      </c>
      <c r="M102" s="6">
        <v>779.815</v>
      </c>
      <c r="N102" s="6">
        <v>729.678</v>
      </c>
      <c r="O102" s="6">
        <v>703.301</v>
      </c>
      <c r="P102" s="6">
        <v>653.375</v>
      </c>
    </row>
    <row r="103" spans="1:16" ht="12.75">
      <c r="A103" s="12" t="s">
        <v>123</v>
      </c>
      <c r="B103" s="7">
        <v>369.109</v>
      </c>
      <c r="C103" s="7">
        <v>218.943</v>
      </c>
      <c r="D103" s="7">
        <v>75.172</v>
      </c>
      <c r="E103" s="7">
        <v>89.632</v>
      </c>
      <c r="F103" s="7">
        <v>62.686</v>
      </c>
      <c r="G103" s="7">
        <v>249.336</v>
      </c>
      <c r="H103" s="7">
        <v>273.551</v>
      </c>
      <c r="I103" s="7">
        <v>392.279</v>
      </c>
      <c r="J103" s="7">
        <v>318.605</v>
      </c>
      <c r="K103" s="7">
        <v>-8.177</v>
      </c>
      <c r="L103" s="7">
        <v>96.879</v>
      </c>
      <c r="M103" s="7">
        <v>2.113</v>
      </c>
      <c r="N103" s="7">
        <v>1.901</v>
      </c>
      <c r="O103" s="7">
        <v>1.474</v>
      </c>
      <c r="P103" s="7">
        <v>1.474</v>
      </c>
    </row>
    <row r="104" spans="1:16" ht="12.75">
      <c r="A104" s="14" t="s">
        <v>124</v>
      </c>
      <c r="B104" s="10">
        <v>2289.335</v>
      </c>
      <c r="C104" s="10">
        <v>2345.728</v>
      </c>
      <c r="D104" s="10">
        <v>2253.871</v>
      </c>
      <c r="E104" s="10">
        <v>1569.854</v>
      </c>
      <c r="F104" s="10">
        <v>1497.21</v>
      </c>
      <c r="G104" s="10">
        <v>1346.747</v>
      </c>
      <c r="H104" s="10">
        <v>1871.774</v>
      </c>
      <c r="I104" s="10">
        <v>1758.596</v>
      </c>
      <c r="J104" s="10">
        <v>1598.589</v>
      </c>
      <c r="K104" s="10">
        <v>1453.518</v>
      </c>
      <c r="L104" s="10">
        <v>1377.521</v>
      </c>
      <c r="M104" s="10">
        <v>1137.883</v>
      </c>
      <c r="N104" s="10">
        <v>1125.479</v>
      </c>
      <c r="O104" s="10">
        <v>1004.498</v>
      </c>
      <c r="P104" s="10">
        <v>892.583</v>
      </c>
    </row>
    <row r="105" spans="1:16" ht="12.75">
      <c r="A105" s="12" t="s">
        <v>125</v>
      </c>
      <c r="B105" s="7">
        <v>946.235</v>
      </c>
      <c r="C105" s="7">
        <v>929.11</v>
      </c>
      <c r="D105" s="7">
        <v>949.734</v>
      </c>
      <c r="E105" s="7">
        <v>778.756</v>
      </c>
      <c r="F105" s="7">
        <v>778.266</v>
      </c>
      <c r="G105" s="7">
        <v>792.053</v>
      </c>
      <c r="H105" s="7">
        <v>818.142</v>
      </c>
      <c r="I105" s="7">
        <v>755.862</v>
      </c>
      <c r="J105" s="7">
        <v>705.971</v>
      </c>
      <c r="K105" s="7">
        <v>664.521</v>
      </c>
      <c r="L105" s="7">
        <v>638.649</v>
      </c>
      <c r="M105" s="7">
        <v>596.848</v>
      </c>
      <c r="N105" s="7">
        <v>552.354</v>
      </c>
      <c r="O105" s="7">
        <v>538.666</v>
      </c>
      <c r="P105" s="7">
        <v>477.021</v>
      </c>
    </row>
    <row r="106" spans="1:16" ht="12.75">
      <c r="A106" s="13" t="s">
        <v>126</v>
      </c>
      <c r="B106" s="8" t="s">
        <v>34</v>
      </c>
      <c r="C106" s="8" t="s">
        <v>34</v>
      </c>
      <c r="D106" s="6">
        <v>210.983</v>
      </c>
      <c r="E106" s="6">
        <v>152.431</v>
      </c>
      <c r="F106" s="6">
        <v>151.829</v>
      </c>
      <c r="G106" s="6">
        <v>120.835</v>
      </c>
      <c r="H106" s="6">
        <v>102.602</v>
      </c>
      <c r="I106" s="6">
        <v>87.435</v>
      </c>
      <c r="J106" s="6">
        <v>83.47</v>
      </c>
      <c r="K106" s="6">
        <v>80.169</v>
      </c>
      <c r="L106" s="6">
        <v>71.429</v>
      </c>
      <c r="M106" s="8" t="s">
        <v>34</v>
      </c>
      <c r="N106" s="8" t="s">
        <v>34</v>
      </c>
      <c r="O106" s="8" t="s">
        <v>34</v>
      </c>
      <c r="P106" s="8" t="s">
        <v>34</v>
      </c>
    </row>
    <row r="107" spans="1:16" ht="12.75">
      <c r="A107" s="12" t="s">
        <v>127</v>
      </c>
      <c r="B107" s="7">
        <v>61.216</v>
      </c>
      <c r="C107" s="9" t="s">
        <v>34</v>
      </c>
      <c r="D107" s="9" t="s">
        <v>34</v>
      </c>
      <c r="E107" s="7">
        <v>67.877</v>
      </c>
      <c r="F107" s="9" t="s">
        <v>34</v>
      </c>
      <c r="G107" s="7">
        <v>71.2</v>
      </c>
      <c r="H107" s="7">
        <v>77.843</v>
      </c>
      <c r="I107" s="7">
        <v>86.005</v>
      </c>
      <c r="J107" s="7">
        <v>90.419</v>
      </c>
      <c r="K107" s="7">
        <v>89.186</v>
      </c>
      <c r="L107" s="9" t="s">
        <v>34</v>
      </c>
      <c r="M107" s="7">
        <v>75.043</v>
      </c>
      <c r="N107" s="7">
        <v>67.792</v>
      </c>
      <c r="O107" s="7">
        <v>67.837</v>
      </c>
      <c r="P107" s="7">
        <v>67.11</v>
      </c>
    </row>
    <row r="108" spans="1:16" ht="12.75">
      <c r="A108" s="13" t="s">
        <v>128</v>
      </c>
      <c r="B108" s="8" t="s">
        <v>34</v>
      </c>
      <c r="C108" s="8" t="s">
        <v>34</v>
      </c>
      <c r="D108" s="6">
        <v>97.167</v>
      </c>
      <c r="E108" s="6">
        <v>76.503</v>
      </c>
      <c r="F108" s="6">
        <v>59.263</v>
      </c>
      <c r="G108" s="6">
        <v>48.331</v>
      </c>
      <c r="H108" s="6">
        <v>51.273</v>
      </c>
      <c r="I108" s="6">
        <v>51.899</v>
      </c>
      <c r="J108" s="6">
        <v>44.543</v>
      </c>
      <c r="K108" s="6">
        <v>41.864</v>
      </c>
      <c r="L108" s="6">
        <v>36.711</v>
      </c>
      <c r="M108" s="8" t="s">
        <v>34</v>
      </c>
      <c r="N108" s="8" t="s">
        <v>34</v>
      </c>
      <c r="O108" s="6">
        <v>31.237</v>
      </c>
      <c r="P108" s="6">
        <v>27.995</v>
      </c>
    </row>
    <row r="109" spans="1:16" ht="12.75">
      <c r="A109" s="12" t="s">
        <v>129</v>
      </c>
      <c r="B109" s="7">
        <v>56.608</v>
      </c>
      <c r="C109" s="7">
        <v>188.644</v>
      </c>
      <c r="D109" s="7">
        <v>134.174</v>
      </c>
      <c r="E109" s="7">
        <v>-1.433</v>
      </c>
      <c r="F109" s="7">
        <v>-5.792</v>
      </c>
      <c r="G109" s="7">
        <v>-274.911</v>
      </c>
      <c r="H109" s="7">
        <v>215.873</v>
      </c>
      <c r="I109" s="7">
        <v>64.785</v>
      </c>
      <c r="J109" s="7">
        <v>59.056</v>
      </c>
      <c r="K109" s="7">
        <v>21.87</v>
      </c>
      <c r="L109" s="7">
        <v>115.759</v>
      </c>
      <c r="M109" s="7">
        <v>24.986</v>
      </c>
      <c r="N109" s="7">
        <v>94.15</v>
      </c>
      <c r="O109" s="7">
        <v>27.536</v>
      </c>
      <c r="P109" s="7">
        <v>17.993</v>
      </c>
    </row>
    <row r="110" spans="1:16" ht="12.75">
      <c r="A110" s="13" t="s">
        <v>130</v>
      </c>
      <c r="B110" s="6">
        <v>1225.276</v>
      </c>
      <c r="C110" s="6">
        <v>1145.669</v>
      </c>
      <c r="D110" s="6">
        <v>775.282</v>
      </c>
      <c r="E110" s="6">
        <v>495.72</v>
      </c>
      <c r="F110" s="6">
        <v>444.677</v>
      </c>
      <c r="G110" s="6">
        <v>589.239</v>
      </c>
      <c r="H110" s="6">
        <v>606.041</v>
      </c>
      <c r="I110" s="6">
        <v>712.61</v>
      </c>
      <c r="J110" s="6">
        <v>615.13</v>
      </c>
      <c r="K110" s="6">
        <v>555.908</v>
      </c>
      <c r="L110" s="6">
        <v>430.825</v>
      </c>
      <c r="M110" s="6">
        <v>441.006</v>
      </c>
      <c r="N110" s="6">
        <v>411.183</v>
      </c>
      <c r="O110" s="6">
        <v>339.222</v>
      </c>
      <c r="P110" s="6">
        <v>302.464</v>
      </c>
    </row>
    <row r="111" spans="1:16" ht="12.75">
      <c r="A111" s="15" t="s">
        <v>131</v>
      </c>
      <c r="B111" s="11">
        <v>1690.832</v>
      </c>
      <c r="C111" s="11">
        <v>1133.905</v>
      </c>
      <c r="D111" s="11">
        <v>4210.776</v>
      </c>
      <c r="E111" s="11">
        <v>940.158</v>
      </c>
      <c r="F111" s="11">
        <v>1106.268</v>
      </c>
      <c r="G111" s="11">
        <v>1520.037</v>
      </c>
      <c r="H111" s="11">
        <v>905.174</v>
      </c>
      <c r="I111" s="11">
        <v>291.594</v>
      </c>
      <c r="J111" s="11">
        <v>302.581</v>
      </c>
      <c r="K111" s="11">
        <v>338.326</v>
      </c>
      <c r="L111" s="11">
        <v>427.895</v>
      </c>
      <c r="M111" s="11">
        <v>316.192</v>
      </c>
      <c r="N111" s="11">
        <v>235.088</v>
      </c>
      <c r="O111" s="11">
        <v>190.617</v>
      </c>
      <c r="P111" s="11">
        <v>101.905</v>
      </c>
    </row>
    <row r="112" spans="1:16" ht="12.75">
      <c r="A112" s="14" t="s">
        <v>132</v>
      </c>
      <c r="B112" s="10">
        <v>2646.725</v>
      </c>
      <c r="C112" s="10">
        <v>549.761</v>
      </c>
      <c r="D112" s="10">
        <v>-2354.416</v>
      </c>
      <c r="E112" s="10">
        <v>629.072</v>
      </c>
      <c r="F112" s="10">
        <v>815.865</v>
      </c>
      <c r="G112" s="10">
        <v>1028.063</v>
      </c>
      <c r="H112" s="10">
        <v>1227.754</v>
      </c>
      <c r="I112" s="10">
        <v>1901.245</v>
      </c>
      <c r="J112" s="10">
        <v>1663.347</v>
      </c>
      <c r="K112" s="10">
        <v>1375.669</v>
      </c>
      <c r="L112" s="10">
        <v>1023.155</v>
      </c>
      <c r="M112" s="10">
        <v>1158.237</v>
      </c>
      <c r="N112" s="10">
        <v>1000.193</v>
      </c>
      <c r="O112" s="10">
        <v>957.908</v>
      </c>
      <c r="P112" s="10">
        <v>911.103</v>
      </c>
    </row>
    <row r="113" spans="1:16" ht="12.75">
      <c r="A113" s="12" t="s">
        <v>133</v>
      </c>
      <c r="B113" s="7">
        <v>528.357</v>
      </c>
      <c r="C113" s="7">
        <v>947.092</v>
      </c>
      <c r="D113" s="7">
        <v>0</v>
      </c>
      <c r="E113" s="7">
        <v>0</v>
      </c>
      <c r="F113" s="7">
        <v>3.098</v>
      </c>
      <c r="G113" s="7">
        <v>0</v>
      </c>
      <c r="H113" s="7">
        <v>0</v>
      </c>
      <c r="I113" s="7">
        <v>13.336</v>
      </c>
      <c r="J113" s="7">
        <v>17.051</v>
      </c>
      <c r="K113" s="7">
        <v>20.858</v>
      </c>
      <c r="L113" s="7">
        <v>21.592</v>
      </c>
      <c r="M113" s="7">
        <v>55.564</v>
      </c>
      <c r="N113" s="7">
        <v>85.773</v>
      </c>
      <c r="O113" s="7">
        <v>23.132</v>
      </c>
      <c r="P113" s="7">
        <v>17.028</v>
      </c>
    </row>
    <row r="114" spans="1:16" ht="12.75">
      <c r="A114" s="13" t="s">
        <v>134</v>
      </c>
      <c r="B114" s="8" t="s">
        <v>34</v>
      </c>
      <c r="C114" s="6">
        <v>168.503</v>
      </c>
      <c r="D114" s="6">
        <v>511.494</v>
      </c>
      <c r="E114" s="6">
        <v>398.741</v>
      </c>
      <c r="F114" s="6">
        <v>80.956</v>
      </c>
      <c r="G114" s="6">
        <v>213.765</v>
      </c>
      <c r="H114" s="6">
        <v>17.77</v>
      </c>
      <c r="I114" s="6">
        <v>13.096</v>
      </c>
      <c r="J114" s="6">
        <v>13.417</v>
      </c>
      <c r="K114" s="6">
        <v>14.936</v>
      </c>
      <c r="L114" s="6">
        <v>26.493</v>
      </c>
      <c r="M114" s="6">
        <v>62.646</v>
      </c>
      <c r="N114" s="6">
        <v>52.219</v>
      </c>
      <c r="O114" s="6">
        <v>145.774</v>
      </c>
      <c r="P114" s="6">
        <v>135.252</v>
      </c>
    </row>
    <row r="115" spans="1:16" ht="12.75">
      <c r="A115" s="12" t="s">
        <v>135</v>
      </c>
      <c r="B115" s="7">
        <v>-2835.483</v>
      </c>
      <c r="C115" s="7">
        <v>-1006.677</v>
      </c>
      <c r="D115" s="7">
        <v>-648.879</v>
      </c>
      <c r="E115" s="7">
        <v>167.742</v>
      </c>
      <c r="F115" s="7">
        <v>-6.004</v>
      </c>
      <c r="G115" s="7">
        <v>257.794</v>
      </c>
      <c r="H115" s="7">
        <v>236.68</v>
      </c>
      <c r="I115" s="7">
        <v>38.488</v>
      </c>
      <c r="J115" s="7">
        <v>53.379</v>
      </c>
      <c r="K115" s="7">
        <v>31.434</v>
      </c>
      <c r="L115" s="7">
        <v>25.493</v>
      </c>
      <c r="M115" s="7">
        <v>42.285</v>
      </c>
      <c r="N115" s="7">
        <v>16.937</v>
      </c>
      <c r="O115" s="7">
        <v>11.88</v>
      </c>
      <c r="P115" s="7">
        <v>11.76</v>
      </c>
    </row>
    <row r="116" spans="1:16" ht="12.75">
      <c r="A116" s="13" t="s">
        <v>136</v>
      </c>
      <c r="B116" s="6">
        <v>33.392</v>
      </c>
      <c r="C116" s="6">
        <v>32.264</v>
      </c>
      <c r="D116" s="6">
        <v>23.07</v>
      </c>
      <c r="E116" s="6">
        <v>46.068</v>
      </c>
      <c r="F116" s="6">
        <v>46.756</v>
      </c>
      <c r="G116" s="6">
        <v>0.814</v>
      </c>
      <c r="H116" s="6">
        <v>14.356</v>
      </c>
      <c r="I116" s="6">
        <v>3.92</v>
      </c>
      <c r="J116" s="6">
        <v>3.097</v>
      </c>
      <c r="K116" s="6">
        <v>1.458</v>
      </c>
      <c r="L116" s="6">
        <v>2.094</v>
      </c>
      <c r="M116" s="6">
        <v>11.742</v>
      </c>
      <c r="N116" s="6">
        <v>4.745</v>
      </c>
      <c r="O116" s="6">
        <v>5.048</v>
      </c>
      <c r="P116" s="6">
        <v>5.771</v>
      </c>
    </row>
    <row r="117" spans="1:16" ht="12.75">
      <c r="A117" s="12" t="s">
        <v>137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</row>
    <row r="118" spans="1:16" ht="12.75">
      <c r="A118" s="14" t="s">
        <v>138</v>
      </c>
      <c r="B118" s="10">
        <v>372.991</v>
      </c>
      <c r="C118" s="10">
        <v>353.937</v>
      </c>
      <c r="D118" s="10">
        <v>-3491.719</v>
      </c>
      <c r="E118" s="10">
        <v>444.141</v>
      </c>
      <c r="F118" s="10">
        <v>778.759</v>
      </c>
      <c r="G118" s="10">
        <v>1072.906</v>
      </c>
      <c r="H118" s="10">
        <v>1461.02</v>
      </c>
      <c r="I118" s="10">
        <v>1943.893</v>
      </c>
      <c r="J118" s="10">
        <v>1723.457</v>
      </c>
      <c r="K118" s="10">
        <v>1414.483</v>
      </c>
      <c r="L118" s="10">
        <v>1045.841</v>
      </c>
      <c r="M118" s="10">
        <v>1205.182</v>
      </c>
      <c r="N118" s="10">
        <v>1055.429</v>
      </c>
      <c r="O118" s="10">
        <v>852.194</v>
      </c>
      <c r="P118" s="10">
        <v>810.41</v>
      </c>
    </row>
    <row r="119" spans="1:16" ht="12.75">
      <c r="A119" s="12" t="s">
        <v>139</v>
      </c>
      <c r="B119" s="7">
        <v>43.09</v>
      </c>
      <c r="C119" s="7">
        <v>99.544</v>
      </c>
      <c r="D119" s="7">
        <v>-1030.776</v>
      </c>
      <c r="E119" s="7">
        <v>-39.835</v>
      </c>
      <c r="F119" s="7">
        <v>206.372</v>
      </c>
      <c r="G119" s="7">
        <v>292.559</v>
      </c>
      <c r="H119" s="7">
        <v>390.343</v>
      </c>
      <c r="I119" s="7">
        <v>607.333</v>
      </c>
      <c r="J119" s="7">
        <v>632.242</v>
      </c>
      <c r="K119" s="7">
        <v>476.878</v>
      </c>
      <c r="L119" s="7">
        <v>346.598</v>
      </c>
      <c r="M119" s="7">
        <v>427.385</v>
      </c>
      <c r="N119" s="7">
        <v>367.694</v>
      </c>
      <c r="O119" s="7">
        <v>238.03</v>
      </c>
      <c r="P119" s="7">
        <v>282.905</v>
      </c>
    </row>
    <row r="120" spans="1:16" ht="12.75">
      <c r="A120" s="13" t="s">
        <v>140</v>
      </c>
      <c r="B120" s="6">
        <v>43.09</v>
      </c>
      <c r="C120" s="6">
        <v>99.544</v>
      </c>
      <c r="D120" s="6">
        <v>-1023.972</v>
      </c>
      <c r="E120" s="6">
        <v>-34.216</v>
      </c>
      <c r="F120" s="6">
        <v>254.795</v>
      </c>
      <c r="G120" s="6">
        <v>388.71</v>
      </c>
      <c r="H120" s="6">
        <v>401.258</v>
      </c>
      <c r="I120" s="6">
        <v>583.993</v>
      </c>
      <c r="J120" s="6">
        <v>608.65</v>
      </c>
      <c r="K120" s="6">
        <v>463.91</v>
      </c>
      <c r="L120" s="6">
        <v>336.43</v>
      </c>
      <c r="M120" s="8" t="s">
        <v>34</v>
      </c>
      <c r="N120" s="8" t="s">
        <v>34</v>
      </c>
      <c r="O120" s="8" t="s">
        <v>34</v>
      </c>
      <c r="P120" s="8" t="s">
        <v>34</v>
      </c>
    </row>
    <row r="121" spans="1:16" ht="12.75">
      <c r="A121" s="12" t="s">
        <v>141</v>
      </c>
      <c r="B121" s="9" t="s">
        <v>34</v>
      </c>
      <c r="C121" s="9" t="s">
        <v>34</v>
      </c>
      <c r="D121" s="7">
        <v>-6.804</v>
      </c>
      <c r="E121" s="7">
        <v>-5.619</v>
      </c>
      <c r="F121" s="7">
        <v>-48.423</v>
      </c>
      <c r="G121" s="7">
        <v>-96.151</v>
      </c>
      <c r="H121" s="7">
        <v>-10.915</v>
      </c>
      <c r="I121" s="7">
        <v>23.34</v>
      </c>
      <c r="J121" s="7">
        <v>23.592</v>
      </c>
      <c r="K121" s="7">
        <v>12.968</v>
      </c>
      <c r="L121" s="7">
        <v>10.168</v>
      </c>
      <c r="M121" s="9" t="s">
        <v>34</v>
      </c>
      <c r="N121" s="9" t="s">
        <v>34</v>
      </c>
      <c r="O121" s="9" t="s">
        <v>34</v>
      </c>
      <c r="P121" s="9" t="s">
        <v>34</v>
      </c>
    </row>
    <row r="122" spans="1:16" ht="12.75">
      <c r="A122" s="13" t="s">
        <v>142</v>
      </c>
      <c r="B122" s="8" t="s">
        <v>34</v>
      </c>
      <c r="C122" s="8" t="s">
        <v>34</v>
      </c>
      <c r="D122" s="8" t="s">
        <v>34</v>
      </c>
      <c r="E122" s="8" t="s">
        <v>34</v>
      </c>
      <c r="F122" s="8" t="s">
        <v>34</v>
      </c>
      <c r="G122" s="8" t="s">
        <v>34</v>
      </c>
      <c r="H122" s="8" t="s">
        <v>34</v>
      </c>
      <c r="I122" s="8" t="s">
        <v>34</v>
      </c>
      <c r="J122" s="8" t="s">
        <v>34</v>
      </c>
      <c r="K122" s="8" t="s">
        <v>34</v>
      </c>
      <c r="L122" s="8" t="s">
        <v>34</v>
      </c>
      <c r="M122" s="8" t="s">
        <v>34</v>
      </c>
      <c r="N122" s="8" t="s">
        <v>34</v>
      </c>
      <c r="O122" s="8" t="s">
        <v>34</v>
      </c>
      <c r="P122" s="8" t="s">
        <v>34</v>
      </c>
    </row>
    <row r="123" spans="1:16" ht="12.75">
      <c r="A123" s="12" t="s">
        <v>143</v>
      </c>
      <c r="B123" s="9" t="s">
        <v>34</v>
      </c>
      <c r="C123" s="9" t="s">
        <v>34</v>
      </c>
      <c r="D123" s="9" t="s">
        <v>34</v>
      </c>
      <c r="E123" s="9" t="s">
        <v>34</v>
      </c>
      <c r="F123" s="9" t="s">
        <v>34</v>
      </c>
      <c r="G123" s="9" t="s">
        <v>34</v>
      </c>
      <c r="H123" s="9" t="s">
        <v>34</v>
      </c>
      <c r="I123" s="9" t="s">
        <v>34</v>
      </c>
      <c r="J123" s="9" t="s">
        <v>34</v>
      </c>
      <c r="K123" s="9" t="s">
        <v>34</v>
      </c>
      <c r="L123" s="9" t="s">
        <v>34</v>
      </c>
      <c r="M123" s="9" t="s">
        <v>34</v>
      </c>
      <c r="N123" s="9" t="s">
        <v>34</v>
      </c>
      <c r="O123" s="9" t="s">
        <v>34</v>
      </c>
      <c r="P123" s="9" t="s">
        <v>34</v>
      </c>
    </row>
    <row r="124" spans="1:16" ht="12.75">
      <c r="A124" s="13" t="s">
        <v>144</v>
      </c>
      <c r="B124" s="8" t="s">
        <v>34</v>
      </c>
      <c r="C124" s="8" t="s">
        <v>34</v>
      </c>
      <c r="D124" s="8" t="s">
        <v>34</v>
      </c>
      <c r="E124" s="8" t="s">
        <v>34</v>
      </c>
      <c r="F124" s="8" t="s">
        <v>34</v>
      </c>
      <c r="G124" s="8" t="s">
        <v>34</v>
      </c>
      <c r="H124" s="8" t="s">
        <v>34</v>
      </c>
      <c r="I124" s="8" t="s">
        <v>34</v>
      </c>
      <c r="J124" s="8" t="s">
        <v>34</v>
      </c>
      <c r="K124" s="8" t="s">
        <v>34</v>
      </c>
      <c r="L124" s="8" t="s">
        <v>34</v>
      </c>
      <c r="M124" s="8" t="s">
        <v>34</v>
      </c>
      <c r="N124" s="8" t="s">
        <v>34</v>
      </c>
      <c r="O124" s="8" t="s">
        <v>34</v>
      </c>
      <c r="P124" s="8" t="s">
        <v>34</v>
      </c>
    </row>
    <row r="125" spans="1:16" ht="12.75">
      <c r="A125" s="12" t="s">
        <v>82</v>
      </c>
      <c r="B125" s="7">
        <v>-0.514</v>
      </c>
      <c r="C125" s="7">
        <v>2.85</v>
      </c>
      <c r="D125" s="7">
        <v>0.08</v>
      </c>
      <c r="E125" s="7">
        <v>4.323</v>
      </c>
      <c r="F125" s="7">
        <v>2.515</v>
      </c>
      <c r="G125" s="7">
        <v>14.215</v>
      </c>
      <c r="H125" s="7">
        <v>58.628</v>
      </c>
      <c r="I125" s="7">
        <v>76.37</v>
      </c>
      <c r="J125" s="7">
        <v>65.184</v>
      </c>
      <c r="K125" s="7">
        <v>59.856</v>
      </c>
      <c r="L125" s="7">
        <v>47.874</v>
      </c>
      <c r="M125" s="7">
        <v>63.526</v>
      </c>
      <c r="N125" s="7">
        <v>54.245</v>
      </c>
      <c r="O125" s="7">
        <v>48.882</v>
      </c>
      <c r="P125" s="7">
        <v>36.952</v>
      </c>
    </row>
    <row r="126" spans="1:16" ht="12.75">
      <c r="A126" s="13" t="s">
        <v>145</v>
      </c>
      <c r="B126" s="8" t="s">
        <v>34</v>
      </c>
      <c r="C126" s="8" t="s">
        <v>34</v>
      </c>
      <c r="D126" s="8" t="s">
        <v>34</v>
      </c>
      <c r="E126" s="8" t="s">
        <v>34</v>
      </c>
      <c r="F126" s="8" t="s">
        <v>34</v>
      </c>
      <c r="G126" s="8" t="s">
        <v>34</v>
      </c>
      <c r="H126" s="8" t="s">
        <v>34</v>
      </c>
      <c r="I126" s="8" t="s">
        <v>34</v>
      </c>
      <c r="J126" s="8" t="s">
        <v>34</v>
      </c>
      <c r="K126" s="8" t="s">
        <v>34</v>
      </c>
      <c r="L126" s="8" t="s">
        <v>34</v>
      </c>
      <c r="M126" s="8" t="s">
        <v>34</v>
      </c>
      <c r="N126" s="8" t="s">
        <v>34</v>
      </c>
      <c r="O126" s="8" t="s">
        <v>34</v>
      </c>
      <c r="P126" s="8" t="s">
        <v>34</v>
      </c>
    </row>
    <row r="127" spans="1:16" ht="12.75">
      <c r="A127" s="12" t="s">
        <v>146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</row>
    <row r="128" spans="1:16" ht="12.75">
      <c r="A128" s="13" t="s">
        <v>147</v>
      </c>
      <c r="B128" s="6">
        <v>0</v>
      </c>
      <c r="C128" s="6">
        <v>0</v>
      </c>
      <c r="D128" s="6">
        <v>0</v>
      </c>
      <c r="E128" s="6">
        <v>0</v>
      </c>
      <c r="F128" s="6">
        <v>20.291</v>
      </c>
      <c r="G128" s="6">
        <v>0</v>
      </c>
      <c r="H128" s="6">
        <v>40.023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</row>
    <row r="129" spans="1:16" ht="12.75">
      <c r="A129" s="15" t="s">
        <v>148</v>
      </c>
      <c r="B129" s="11">
        <v>330.415</v>
      </c>
      <c r="C129" s="11">
        <v>251.543</v>
      </c>
      <c r="D129" s="11">
        <v>-2461.023</v>
      </c>
      <c r="E129" s="11">
        <v>479.653</v>
      </c>
      <c r="F129" s="11">
        <v>590.163</v>
      </c>
      <c r="G129" s="11">
        <v>766.132</v>
      </c>
      <c r="H129" s="11">
        <v>1052.072</v>
      </c>
      <c r="I129" s="11">
        <v>1260.19</v>
      </c>
      <c r="J129" s="11">
        <v>1026.031</v>
      </c>
      <c r="K129" s="11">
        <v>877.749</v>
      </c>
      <c r="L129" s="11">
        <v>651.369</v>
      </c>
      <c r="M129" s="11">
        <v>714.271</v>
      </c>
      <c r="N129" s="11">
        <v>633.49</v>
      </c>
      <c r="O129" s="11">
        <v>565.282</v>
      </c>
      <c r="P129" s="11">
        <v>490.557</v>
      </c>
    </row>
    <row r="130" spans="1:16" ht="12.75">
      <c r="A130" s="13" t="s">
        <v>149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</row>
    <row r="131" spans="1:16" ht="12.75">
      <c r="A131" s="15" t="s">
        <v>150</v>
      </c>
      <c r="B131" s="11">
        <v>330.415</v>
      </c>
      <c r="C131" s="11">
        <v>251.543</v>
      </c>
      <c r="D131" s="11">
        <v>-2461.023</v>
      </c>
      <c r="E131" s="11">
        <v>479.653</v>
      </c>
      <c r="F131" s="11">
        <v>590.163</v>
      </c>
      <c r="G131" s="11">
        <v>766.132</v>
      </c>
      <c r="H131" s="11">
        <v>1052.072</v>
      </c>
      <c r="I131" s="11">
        <v>1260.19</v>
      </c>
      <c r="J131" s="11">
        <v>1026.031</v>
      </c>
      <c r="K131" s="11">
        <v>877.749</v>
      </c>
      <c r="L131" s="11">
        <v>651.369</v>
      </c>
      <c r="M131" s="11">
        <v>714.271</v>
      </c>
      <c r="N131" s="11">
        <v>633.49</v>
      </c>
      <c r="O131" s="11">
        <v>565.282</v>
      </c>
      <c r="P131" s="11">
        <v>490.557</v>
      </c>
    </row>
    <row r="132" spans="1:16" ht="12.75">
      <c r="A132" s="13" t="s">
        <v>151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</row>
    <row r="133" spans="1:16" ht="12.75">
      <c r="A133" s="15" t="s">
        <v>152</v>
      </c>
      <c r="B133" s="11">
        <v>330.415</v>
      </c>
      <c r="C133" s="11">
        <v>251.543</v>
      </c>
      <c r="D133" s="11">
        <v>-2461.023</v>
      </c>
      <c r="E133" s="11">
        <v>479.653</v>
      </c>
      <c r="F133" s="11">
        <v>590.163</v>
      </c>
      <c r="G133" s="11">
        <v>766.132</v>
      </c>
      <c r="H133" s="11">
        <v>1052.072</v>
      </c>
      <c r="I133" s="11">
        <v>1260.19</v>
      </c>
      <c r="J133" s="11">
        <v>1026.031</v>
      </c>
      <c r="K133" s="11">
        <v>877.749</v>
      </c>
      <c r="L133" s="11">
        <v>651.369</v>
      </c>
      <c r="M133" s="11">
        <v>714.271</v>
      </c>
      <c r="N133" s="11">
        <v>633.49</v>
      </c>
      <c r="O133" s="11">
        <v>565.282</v>
      </c>
      <c r="P133" s="11">
        <v>490.557</v>
      </c>
    </row>
    <row r="134" spans="1:16" ht="12.75">
      <c r="A134" s="13" t="s">
        <v>153</v>
      </c>
      <c r="B134" s="6">
        <v>0.15437</v>
      </c>
      <c r="C134" s="6">
        <v>0.128426</v>
      </c>
      <c r="D134" s="6">
        <v>-5.37607</v>
      </c>
      <c r="E134" s="6">
        <v>0.78369</v>
      </c>
      <c r="F134" s="6">
        <v>1.06423</v>
      </c>
      <c r="G134" s="6">
        <v>1.52089</v>
      </c>
      <c r="H134" s="6">
        <v>2.14387</v>
      </c>
      <c r="I134" s="6">
        <v>2.56424</v>
      </c>
      <c r="J134" s="6">
        <v>2.087</v>
      </c>
      <c r="K134" s="6">
        <v>1.81005</v>
      </c>
      <c r="L134" s="6">
        <v>1.41936</v>
      </c>
      <c r="M134" s="6">
        <v>1.58948</v>
      </c>
      <c r="N134" s="6">
        <v>1.4426</v>
      </c>
      <c r="O134" s="6">
        <v>1.28731</v>
      </c>
      <c r="P134" s="6">
        <v>1.11768</v>
      </c>
    </row>
    <row r="135" spans="1:16" ht="12.75">
      <c r="A135" s="12" t="s">
        <v>154</v>
      </c>
      <c r="B135" s="7">
        <v>0.15437</v>
      </c>
      <c r="C135" s="7">
        <v>0.128426</v>
      </c>
      <c r="D135" s="7">
        <v>-5.37607</v>
      </c>
      <c r="E135" s="7">
        <v>0.78369</v>
      </c>
      <c r="F135" s="7">
        <v>1.02842</v>
      </c>
      <c r="G135" s="7">
        <v>1.52089</v>
      </c>
      <c r="H135" s="7">
        <v>2.06227</v>
      </c>
      <c r="I135" s="7">
        <v>2.56424</v>
      </c>
      <c r="J135" s="7">
        <v>2.087</v>
      </c>
      <c r="K135" s="7">
        <v>1.81005</v>
      </c>
      <c r="L135" s="7">
        <v>1.41936</v>
      </c>
      <c r="M135" s="9" t="s">
        <v>34</v>
      </c>
      <c r="N135" s="9" t="s">
        <v>34</v>
      </c>
      <c r="O135" s="9" t="s">
        <v>34</v>
      </c>
      <c r="P135" s="9" t="s">
        <v>34</v>
      </c>
    </row>
    <row r="136" spans="1:16" ht="12.75">
      <c r="A136" s="13" t="s">
        <v>155</v>
      </c>
      <c r="B136" s="6">
        <v>0.07906</v>
      </c>
      <c r="C136" s="6">
        <v>0</v>
      </c>
      <c r="D136" s="6">
        <v>0.58435</v>
      </c>
      <c r="E136" s="6">
        <v>0.51585</v>
      </c>
      <c r="F136" s="6">
        <v>0.38103</v>
      </c>
      <c r="G136" s="6">
        <v>0.57615</v>
      </c>
      <c r="H136" s="6">
        <v>0.82466</v>
      </c>
      <c r="I136" s="6">
        <v>1.21635</v>
      </c>
      <c r="J136" s="6">
        <v>1.01942</v>
      </c>
      <c r="K136" s="6">
        <v>0.8986</v>
      </c>
      <c r="L136" s="6">
        <v>0.87041</v>
      </c>
      <c r="M136" s="6">
        <v>0.79623</v>
      </c>
      <c r="N136" s="6">
        <v>0.74182</v>
      </c>
      <c r="O136" s="6">
        <v>0.67259</v>
      </c>
      <c r="P136" s="6">
        <v>0.59099</v>
      </c>
    </row>
    <row r="137" spans="1:16" ht="12.75">
      <c r="A137" s="12" t="s">
        <v>156</v>
      </c>
      <c r="B137" s="7">
        <v>2166338763.82854</v>
      </c>
      <c r="C137" s="7">
        <v>2153773254.82814</v>
      </c>
      <c r="D137" s="7">
        <v>457686185.1588</v>
      </c>
      <c r="E137" s="7">
        <v>612388069.63191</v>
      </c>
      <c r="F137" s="7">
        <v>554483306.1537</v>
      </c>
      <c r="G137" s="7">
        <v>503382314.3538</v>
      </c>
      <c r="H137" s="7">
        <v>490765490.6218</v>
      </c>
      <c r="I137" s="7">
        <v>491353095.69281</v>
      </c>
      <c r="J137" s="7">
        <v>491441661.08204</v>
      </c>
      <c r="K137" s="7">
        <v>485130467.18102</v>
      </c>
      <c r="L137" s="7">
        <v>459593086.59137</v>
      </c>
      <c r="M137" s="9" t="s">
        <v>34</v>
      </c>
      <c r="N137" s="9" t="s">
        <v>34</v>
      </c>
      <c r="O137" s="9" t="s">
        <v>34</v>
      </c>
      <c r="P137" s="9" t="s">
        <v>34</v>
      </c>
    </row>
    <row r="139" s="22" customFormat="1" ht="12.75">
      <c r="A139" s="23" t="s">
        <v>191</v>
      </c>
    </row>
    <row r="140" spans="1:16" s="23" customFormat="1" ht="12.75">
      <c r="A140" s="23" t="s">
        <v>175</v>
      </c>
      <c r="B140" s="23">
        <v>2014</v>
      </c>
      <c r="C140" s="23">
        <v>2013</v>
      </c>
      <c r="D140" s="23">
        <v>2012</v>
      </c>
      <c r="E140" s="23">
        <v>2011</v>
      </c>
      <c r="F140" s="23">
        <v>2010</v>
      </c>
      <c r="G140" s="23">
        <v>2009</v>
      </c>
      <c r="H140" s="23">
        <v>2008</v>
      </c>
      <c r="I140" s="23">
        <v>2007</v>
      </c>
      <c r="J140" s="23">
        <v>2006</v>
      </c>
      <c r="K140" s="23">
        <v>2005</v>
      </c>
      <c r="L140" s="23">
        <v>2004</v>
      </c>
      <c r="M140" s="23">
        <v>2003</v>
      </c>
      <c r="N140" s="23">
        <v>2002</v>
      </c>
      <c r="O140" s="23">
        <v>2001</v>
      </c>
      <c r="P140" s="23">
        <v>2000</v>
      </c>
    </row>
    <row r="141" spans="1:16" s="22" customFormat="1" ht="12.75">
      <c r="A141" s="22" t="s">
        <v>174</v>
      </c>
      <c r="B141" s="24">
        <f>B7/1000</f>
        <v>1.192814</v>
      </c>
      <c r="C141" s="24">
        <f aca="true" t="shared" si="0" ref="C141:P141">C7/1000</f>
        <v>2.8268380000000004</v>
      </c>
      <c r="D141" s="24">
        <f t="shared" si="0"/>
        <v>2.1171819999999997</v>
      </c>
      <c r="E141" s="24">
        <f t="shared" si="0"/>
        <v>0.522205</v>
      </c>
      <c r="F141" s="24">
        <f t="shared" si="0"/>
        <v>0.6828139999999999</v>
      </c>
      <c r="G141" s="24">
        <f t="shared" si="0"/>
        <v>3.7486990000000002</v>
      </c>
      <c r="H141" s="24">
        <f t="shared" si="0"/>
        <v>1.859577</v>
      </c>
      <c r="I141" s="24">
        <f t="shared" si="0"/>
        <v>1.955178</v>
      </c>
      <c r="J141" s="24">
        <f t="shared" si="0"/>
        <v>1.502261</v>
      </c>
      <c r="K141" s="24">
        <f t="shared" si="0"/>
        <v>0.959545</v>
      </c>
      <c r="L141" s="24">
        <f t="shared" si="0"/>
        <v>0.8942190000000001</v>
      </c>
      <c r="M141" s="24">
        <f t="shared" si="0"/>
        <v>1.105172</v>
      </c>
      <c r="N141" s="24">
        <f t="shared" si="0"/>
        <v>0.7276889999999999</v>
      </c>
      <c r="O141" s="24">
        <f t="shared" si="0"/>
        <v>1.9675809999999998</v>
      </c>
      <c r="P141" s="24">
        <f t="shared" si="0"/>
        <v>0.452375</v>
      </c>
    </row>
    <row r="142" spans="1:16" s="22" customFormat="1" ht="12.75">
      <c r="A142" s="22" t="s">
        <v>176</v>
      </c>
      <c r="B142" s="24">
        <f>B8/1000</f>
        <v>35.108008</v>
      </c>
      <c r="C142" s="24">
        <f aca="true" t="shared" si="1" ref="C142:P142">C8/1000</f>
        <v>20.524289</v>
      </c>
      <c r="D142" s="24">
        <f t="shared" si="1"/>
        <v>26.325132</v>
      </c>
      <c r="E142" s="24">
        <f t="shared" si="1"/>
        <v>27.500889</v>
      </c>
      <c r="F142" s="24">
        <f t="shared" si="1"/>
        <v>29.59123</v>
      </c>
      <c r="G142" s="24">
        <f t="shared" si="1"/>
        <v>27.710725999999998</v>
      </c>
      <c r="H142" s="24">
        <f t="shared" si="1"/>
        <v>8.443434</v>
      </c>
      <c r="I142" s="24">
        <f t="shared" si="1"/>
        <v>11.857145000000001</v>
      </c>
      <c r="J142" s="24">
        <f t="shared" si="1"/>
        <v>7.596506000000001</v>
      </c>
      <c r="K142" s="24">
        <f t="shared" si="1"/>
        <v>6.477359000000001</v>
      </c>
      <c r="L142" s="24">
        <f t="shared" si="1"/>
        <v>4.954611</v>
      </c>
      <c r="M142" s="24">
        <f t="shared" si="1"/>
        <v>3.266532</v>
      </c>
      <c r="N142" s="24">
        <f t="shared" si="1"/>
        <v>3.112051</v>
      </c>
      <c r="O142" s="24">
        <f t="shared" si="1"/>
        <v>2.939921</v>
      </c>
      <c r="P142" s="24">
        <f t="shared" si="1"/>
        <v>3.4937840000000002</v>
      </c>
    </row>
    <row r="143" spans="1:16" s="22" customFormat="1" ht="12.75">
      <c r="A143" s="22" t="s">
        <v>177</v>
      </c>
      <c r="B143" s="24">
        <f>B18/1000</f>
        <v>105.387582</v>
      </c>
      <c r="C143" s="24">
        <f aca="true" t="shared" si="2" ref="C143:P143">C18/1000</f>
        <v>106.29929</v>
      </c>
      <c r="D143" s="24">
        <f t="shared" si="2"/>
        <v>113.467951</v>
      </c>
      <c r="E143" s="24">
        <f t="shared" si="2"/>
        <v>94.0013</v>
      </c>
      <c r="F143" s="24">
        <f t="shared" si="2"/>
        <v>91.80056</v>
      </c>
      <c r="G143" s="24">
        <f t="shared" si="2"/>
        <v>91.124831</v>
      </c>
      <c r="H143" s="24">
        <f t="shared" si="2"/>
        <v>94.622123</v>
      </c>
      <c r="I143" s="24">
        <f t="shared" si="2"/>
        <v>90.242594</v>
      </c>
      <c r="J143" s="24">
        <f t="shared" si="2"/>
        <v>79.908725</v>
      </c>
      <c r="K143" s="24">
        <f t="shared" si="2"/>
        <v>67.547848</v>
      </c>
      <c r="L143" s="24">
        <f t="shared" si="2"/>
        <v>54.926787</v>
      </c>
      <c r="M143" s="24">
        <f t="shared" si="2"/>
        <v>45.698497</v>
      </c>
      <c r="N143" s="24">
        <f t="shared" si="2"/>
        <v>36.370021</v>
      </c>
      <c r="O143" s="24">
        <f t="shared" si="2"/>
        <v>30.639126</v>
      </c>
      <c r="P143" s="24">
        <f t="shared" si="2"/>
        <v>25.889899</v>
      </c>
    </row>
    <row r="144" spans="1:16" s="22" customFormat="1" ht="12.75">
      <c r="A144" s="22" t="s">
        <v>179</v>
      </c>
      <c r="B144" s="24">
        <f>B145-SUM(B141:B143)</f>
        <v>16.331585999999987</v>
      </c>
      <c r="C144" s="24">
        <f aca="true" t="shared" si="3" ref="C144:P144">C145-SUM(C141:C143)</f>
        <v>13.921626000000003</v>
      </c>
      <c r="D144" s="24">
        <f t="shared" si="3"/>
        <v>12.180655000000002</v>
      </c>
      <c r="E144" s="24">
        <f t="shared" si="3"/>
        <v>7.859795999999989</v>
      </c>
      <c r="F144" s="24">
        <f t="shared" si="3"/>
        <v>7.124295000000004</v>
      </c>
      <c r="G144" s="24">
        <f t="shared" si="3"/>
        <v>6.0318710000000095</v>
      </c>
      <c r="H144" s="24">
        <f t="shared" si="3"/>
        <v>4.943151999999998</v>
      </c>
      <c r="I144" s="24">
        <f t="shared" si="3"/>
        <v>2.6110559999999907</v>
      </c>
      <c r="J144" s="24">
        <f t="shared" si="3"/>
        <v>2.123351999999997</v>
      </c>
      <c r="K144" s="24">
        <f t="shared" si="3"/>
        <v>2.099429999999998</v>
      </c>
      <c r="L144" s="24">
        <f t="shared" si="3"/>
        <v>2.020792</v>
      </c>
      <c r="M144" s="24">
        <f t="shared" si="3"/>
        <v>2.358282999999993</v>
      </c>
      <c r="N144" s="24">
        <f t="shared" si="3"/>
        <v>1.6889639999999986</v>
      </c>
      <c r="O144" s="24">
        <f t="shared" si="3"/>
        <v>1.7597510000000014</v>
      </c>
      <c r="P144" s="24">
        <f t="shared" si="3"/>
        <v>1.4518360000000001</v>
      </c>
    </row>
    <row r="145" spans="1:16" s="22" customFormat="1" ht="12.75">
      <c r="A145" s="22" t="s">
        <v>178</v>
      </c>
      <c r="B145" s="24">
        <f>B34/1000</f>
        <v>158.01998999999998</v>
      </c>
      <c r="C145" s="24">
        <f aca="true" t="shared" si="4" ref="C145:P145">C34/1000</f>
        <v>143.572043</v>
      </c>
      <c r="D145" s="24">
        <f t="shared" si="4"/>
        <v>154.09092</v>
      </c>
      <c r="E145" s="24">
        <f t="shared" si="4"/>
        <v>129.88419</v>
      </c>
      <c r="F145" s="24">
        <f t="shared" si="4"/>
        <v>129.198899</v>
      </c>
      <c r="G145" s="24">
        <f t="shared" si="4"/>
        <v>128.616127</v>
      </c>
      <c r="H145" s="24">
        <f t="shared" si="4"/>
        <v>109.868286</v>
      </c>
      <c r="I145" s="24">
        <f t="shared" si="4"/>
        <v>106.665973</v>
      </c>
      <c r="J145" s="24">
        <f t="shared" si="4"/>
        <v>91.130844</v>
      </c>
      <c r="K145" s="24">
        <f t="shared" si="4"/>
        <v>77.084182</v>
      </c>
      <c r="L145" s="24">
        <f t="shared" si="4"/>
        <v>62.796409</v>
      </c>
      <c r="M145" s="24">
        <f t="shared" si="4"/>
        <v>52.428484</v>
      </c>
      <c r="N145" s="24">
        <f t="shared" si="4"/>
        <v>41.898725</v>
      </c>
      <c r="O145" s="24">
        <f t="shared" si="4"/>
        <v>37.306379</v>
      </c>
      <c r="P145" s="24">
        <f t="shared" si="4"/>
        <v>31.287894</v>
      </c>
    </row>
    <row r="146" s="22" customFormat="1" ht="12.75"/>
    <row r="147" spans="1:16" s="22" customFormat="1" ht="12.75">
      <c r="A147" s="22" t="s">
        <v>180</v>
      </c>
      <c r="B147" s="24">
        <f>B36/1000</f>
        <v>96.03619599999999</v>
      </c>
      <c r="C147" s="24">
        <f aca="true" t="shared" si="5" ref="C147:P147">C36/1000</f>
        <v>89.261822</v>
      </c>
      <c r="D147" s="24">
        <f t="shared" si="5"/>
        <v>79.830212</v>
      </c>
      <c r="E147" s="24">
        <f t="shared" si="5"/>
        <v>58.750631999999996</v>
      </c>
      <c r="F147" s="24">
        <f t="shared" si="5"/>
        <v>59.324053</v>
      </c>
      <c r="G147" s="24">
        <f t="shared" si="5"/>
        <v>52.908369</v>
      </c>
      <c r="H147" s="24">
        <f t="shared" si="5"/>
        <v>44.973112</v>
      </c>
      <c r="I147" s="24">
        <f t="shared" si="5"/>
        <v>39.414473</v>
      </c>
      <c r="J147" s="24">
        <f t="shared" si="5"/>
        <v>34.331603</v>
      </c>
      <c r="K147" s="24">
        <f t="shared" si="5"/>
        <v>32.752347</v>
      </c>
      <c r="L147" s="24">
        <f t="shared" si="5"/>
        <v>29.677252</v>
      </c>
      <c r="M147" s="24">
        <f t="shared" si="5"/>
        <v>26.901249</v>
      </c>
      <c r="N147" s="24">
        <f t="shared" si="5"/>
        <v>22.703205</v>
      </c>
      <c r="O147" s="24">
        <f t="shared" si="5"/>
        <v>21.346487</v>
      </c>
      <c r="P147" s="24">
        <f t="shared" si="5"/>
        <v>18.572433</v>
      </c>
    </row>
    <row r="148" spans="1:16" ht="12.75">
      <c r="A148" s="22" t="s">
        <v>181</v>
      </c>
      <c r="B148" s="24">
        <f>B41/1000</f>
        <v>45.119634</v>
      </c>
      <c r="C148" s="24">
        <f aca="true" t="shared" si="6" ref="C148:P148">C41/1000</f>
        <v>40.32833</v>
      </c>
      <c r="D148" s="24">
        <f t="shared" si="6"/>
        <v>60.610919</v>
      </c>
      <c r="E148" s="24">
        <f t="shared" si="6"/>
        <v>58.606027999999995</v>
      </c>
      <c r="F148" s="24">
        <f t="shared" si="6"/>
        <v>56.941362999999996</v>
      </c>
      <c r="G148" s="24">
        <f t="shared" si="6"/>
        <v>62.703211</v>
      </c>
      <c r="H148" s="24">
        <f t="shared" si="6"/>
        <v>52.781105000000004</v>
      </c>
      <c r="I148" s="24">
        <f t="shared" si="6"/>
        <v>56.350892</v>
      </c>
      <c r="J148" s="24">
        <f t="shared" si="6"/>
        <v>47.562521000000004</v>
      </c>
      <c r="K148" s="24">
        <f t="shared" si="6"/>
        <v>36.581425</v>
      </c>
      <c r="L148" s="24">
        <f t="shared" si="6"/>
        <v>26.698065</v>
      </c>
      <c r="M148" s="24">
        <f t="shared" si="6"/>
        <v>19.095316</v>
      </c>
      <c r="N148" s="24">
        <f t="shared" si="6"/>
        <v>14.208390999999999</v>
      </c>
      <c r="O148" s="24">
        <f t="shared" si="6"/>
        <v>11.443761</v>
      </c>
      <c r="P148" s="24">
        <f t="shared" si="6"/>
        <v>8.607761</v>
      </c>
    </row>
    <row r="149" spans="1:16" ht="12.75">
      <c r="A149" s="13" t="s">
        <v>78</v>
      </c>
      <c r="B149" s="24">
        <f>B53/1000</f>
        <v>6.539371</v>
      </c>
      <c r="C149" s="24">
        <f aca="true" t="shared" si="7" ref="C149:P149">C53/1000</f>
        <v>4.803581</v>
      </c>
      <c r="D149" s="24">
        <f t="shared" si="7"/>
        <v>6.3415919999999995</v>
      </c>
      <c r="E149" s="24">
        <f t="shared" si="7"/>
        <v>4.5405299999999995</v>
      </c>
      <c r="F149" s="24">
        <f t="shared" si="7"/>
        <v>4.78086</v>
      </c>
      <c r="G149" s="24">
        <f t="shared" si="7"/>
        <v>4.284384</v>
      </c>
      <c r="H149" s="24">
        <f t="shared" si="7"/>
        <v>4.757219</v>
      </c>
      <c r="I149" s="24">
        <f t="shared" si="7"/>
        <v>3.952152</v>
      </c>
      <c r="J149" s="24">
        <f t="shared" si="7"/>
        <v>2.9886709999999996</v>
      </c>
      <c r="K149" s="24">
        <f t="shared" si="7"/>
        <v>2.203147</v>
      </c>
      <c r="L149" s="24">
        <f t="shared" si="7"/>
        <v>2.16696</v>
      </c>
      <c r="M149" s="24">
        <f t="shared" si="7"/>
        <v>1.268519</v>
      </c>
      <c r="N149" s="24">
        <f t="shared" si="7"/>
        <v>1.008175</v>
      </c>
      <c r="O149" s="24">
        <f t="shared" si="7"/>
        <v>0.959016</v>
      </c>
      <c r="P149" s="24">
        <f t="shared" si="7"/>
        <v>0.7735259999999999</v>
      </c>
    </row>
    <row r="150" spans="1:16" ht="12.75">
      <c r="A150" s="22" t="s">
        <v>182</v>
      </c>
      <c r="B150" s="24">
        <f>B71/1000</f>
        <v>12.650319</v>
      </c>
      <c r="C150" s="24">
        <f aca="true" t="shared" si="8" ref="C150:P150">C71/1000</f>
        <v>11.424402</v>
      </c>
      <c r="D150" s="24">
        <f t="shared" si="8"/>
        <v>9.911264</v>
      </c>
      <c r="E150" s="24">
        <f t="shared" si="8"/>
        <v>8.282225</v>
      </c>
      <c r="F150" s="24">
        <f t="shared" si="8"/>
        <v>8.203267</v>
      </c>
      <c r="G150" s="24">
        <f t="shared" si="8"/>
        <v>8.400205</v>
      </c>
      <c r="H150" s="24">
        <f t="shared" si="8"/>
        <v>6.7651639999999995</v>
      </c>
      <c r="I150" s="24">
        <f t="shared" si="8"/>
        <v>6.238306</v>
      </c>
      <c r="J150" s="24">
        <f t="shared" si="8"/>
        <v>5.553403</v>
      </c>
      <c r="K150" s="24">
        <f t="shared" si="8"/>
        <v>5.004564</v>
      </c>
      <c r="L150" s="24">
        <f t="shared" si="8"/>
        <v>3.766617</v>
      </c>
      <c r="M150" s="24">
        <f t="shared" si="8"/>
        <v>3.513453</v>
      </c>
      <c r="N150" s="24">
        <f t="shared" si="8"/>
        <v>2.815171</v>
      </c>
      <c r="O150" s="24">
        <f t="shared" si="8"/>
        <v>2.506118</v>
      </c>
      <c r="P150" s="24">
        <f t="shared" si="8"/>
        <v>2.237468</v>
      </c>
    </row>
    <row r="151" spans="1:16" ht="12.75">
      <c r="A151" s="22" t="s">
        <v>179</v>
      </c>
      <c r="B151" s="24">
        <f>B145-SUM(B147:B150)</f>
        <v>-2.3255299999999863</v>
      </c>
      <c r="C151" s="24">
        <f aca="true" t="shared" si="9" ref="C151:P151">C145-SUM(C147:C150)</f>
        <v>-2.246091999999976</v>
      </c>
      <c r="D151" s="24">
        <f t="shared" si="9"/>
        <v>-2.6030669999999816</v>
      </c>
      <c r="E151" s="24">
        <f t="shared" si="9"/>
        <v>-0.2952250000000163</v>
      </c>
      <c r="F151" s="24">
        <f t="shared" si="9"/>
        <v>-0.05064399999997704</v>
      </c>
      <c r="G151" s="24">
        <f t="shared" si="9"/>
        <v>0.31995799999998553</v>
      </c>
      <c r="H151" s="24">
        <f t="shared" si="9"/>
        <v>0.5916859999999815</v>
      </c>
      <c r="I151" s="24">
        <f t="shared" si="9"/>
        <v>0.7101499999999987</v>
      </c>
      <c r="J151" s="24">
        <f t="shared" si="9"/>
        <v>0.6946459999999917</v>
      </c>
      <c r="K151" s="24">
        <f t="shared" si="9"/>
        <v>0.5426989999999847</v>
      </c>
      <c r="L151" s="24">
        <f t="shared" si="9"/>
        <v>0.4875150000000019</v>
      </c>
      <c r="M151" s="24">
        <f t="shared" si="9"/>
        <v>1.6499469999999974</v>
      </c>
      <c r="N151" s="24">
        <f t="shared" si="9"/>
        <v>1.1637829999999951</v>
      </c>
      <c r="O151" s="24">
        <f t="shared" si="9"/>
        <v>1.0509970000000024</v>
      </c>
      <c r="P151" s="24">
        <f t="shared" si="9"/>
        <v>1.096706000000001</v>
      </c>
    </row>
    <row r="153" ht="12.75">
      <c r="A153" s="22"/>
    </row>
    <row r="154" spans="1:16" s="23" customFormat="1" ht="12.75">
      <c r="A154" s="23" t="s">
        <v>183</v>
      </c>
      <c r="B154" s="23">
        <v>2014</v>
      </c>
      <c r="C154" s="23">
        <v>2013</v>
      </c>
      <c r="D154" s="23">
        <v>2012</v>
      </c>
      <c r="E154" s="23">
        <v>2011</v>
      </c>
      <c r="F154" s="23">
        <v>2010</v>
      </c>
      <c r="G154" s="23">
        <v>2009</v>
      </c>
      <c r="H154" s="23">
        <v>2008</v>
      </c>
      <c r="I154" s="23">
        <v>2007</v>
      </c>
      <c r="J154" s="23">
        <v>2006</v>
      </c>
      <c r="K154" s="23">
        <v>2005</v>
      </c>
      <c r="L154" s="23">
        <v>2004</v>
      </c>
      <c r="M154" s="23">
        <v>2003</v>
      </c>
      <c r="N154" s="23">
        <v>2002</v>
      </c>
      <c r="O154" s="23">
        <v>2001</v>
      </c>
      <c r="P154" s="23">
        <v>2000</v>
      </c>
    </row>
    <row r="155" spans="1:16" s="22" customFormat="1" ht="12.75">
      <c r="A155" s="22" t="s">
        <v>174</v>
      </c>
      <c r="B155" s="24">
        <f aca="true" t="shared" si="10" ref="B155:P155">B141/B$145*100</f>
        <v>0.7548500667542127</v>
      </c>
      <c r="C155" s="24">
        <f t="shared" si="10"/>
        <v>1.9689334642956917</v>
      </c>
      <c r="D155" s="24">
        <f t="shared" si="10"/>
        <v>1.373982321605971</v>
      </c>
      <c r="E155" s="24">
        <f t="shared" si="10"/>
        <v>0.4020543223928948</v>
      </c>
      <c r="F155" s="24">
        <f t="shared" si="10"/>
        <v>0.5284983117387091</v>
      </c>
      <c r="G155" s="24">
        <f t="shared" si="10"/>
        <v>2.914641489709918</v>
      </c>
      <c r="H155" s="24">
        <f t="shared" si="10"/>
        <v>1.6925512062689319</v>
      </c>
      <c r="I155" s="24">
        <f t="shared" si="10"/>
        <v>1.8329912951715166</v>
      </c>
      <c r="J155" s="24">
        <f t="shared" si="10"/>
        <v>1.6484660232050523</v>
      </c>
      <c r="K155" s="24">
        <f t="shared" si="10"/>
        <v>1.2448014302078214</v>
      </c>
      <c r="L155" s="24">
        <f t="shared" si="10"/>
        <v>1.4239970314226091</v>
      </c>
      <c r="M155" s="24">
        <f t="shared" si="10"/>
        <v>2.107961008370946</v>
      </c>
      <c r="N155" s="24">
        <f t="shared" si="10"/>
        <v>1.7367807731619518</v>
      </c>
      <c r="O155" s="24">
        <f t="shared" si="10"/>
        <v>5.274114113299498</v>
      </c>
      <c r="P155" s="24">
        <f t="shared" si="10"/>
        <v>1.4458467546585272</v>
      </c>
    </row>
    <row r="156" spans="1:16" s="22" customFormat="1" ht="12.75">
      <c r="A156" s="22" t="s">
        <v>176</v>
      </c>
      <c r="B156" s="24">
        <f aca="true" t="shared" si="11" ref="B156:P156">B142/B$145*100</f>
        <v>22.217447298914525</v>
      </c>
      <c r="C156" s="24">
        <f t="shared" si="11"/>
        <v>14.29546349772288</v>
      </c>
      <c r="D156" s="24">
        <f t="shared" si="11"/>
        <v>17.084155250679274</v>
      </c>
      <c r="E156" s="24">
        <f t="shared" si="11"/>
        <v>21.173392235036463</v>
      </c>
      <c r="F156" s="24">
        <f t="shared" si="11"/>
        <v>22.903623969736767</v>
      </c>
      <c r="G156" s="24">
        <f t="shared" si="11"/>
        <v>21.545296570779183</v>
      </c>
      <c r="H156" s="24">
        <f t="shared" si="11"/>
        <v>7.685051171181463</v>
      </c>
      <c r="I156" s="24">
        <f t="shared" si="11"/>
        <v>11.116145727185184</v>
      </c>
      <c r="J156" s="24">
        <f t="shared" si="11"/>
        <v>8.335823159939132</v>
      </c>
      <c r="K156" s="24">
        <f t="shared" si="11"/>
        <v>8.40296780991981</v>
      </c>
      <c r="L156" s="24">
        <f t="shared" si="11"/>
        <v>7.889959121707103</v>
      </c>
      <c r="M156" s="24">
        <f t="shared" si="11"/>
        <v>6.230452896559054</v>
      </c>
      <c r="N156" s="24">
        <f t="shared" si="11"/>
        <v>7.4275553731050294</v>
      </c>
      <c r="O156" s="24">
        <f t="shared" si="11"/>
        <v>7.880478027631682</v>
      </c>
      <c r="P156" s="24">
        <f t="shared" si="11"/>
        <v>11.166568130152832</v>
      </c>
    </row>
    <row r="157" spans="1:16" s="22" customFormat="1" ht="12.75">
      <c r="A157" s="22" t="s">
        <v>177</v>
      </c>
      <c r="B157" s="24">
        <f aca="true" t="shared" si="12" ref="B157:P157">B143/B$145*100</f>
        <v>66.69256339023943</v>
      </c>
      <c r="C157" s="24">
        <f t="shared" si="12"/>
        <v>74.03898961025442</v>
      </c>
      <c r="D157" s="24">
        <f t="shared" si="12"/>
        <v>73.63701313484272</v>
      </c>
      <c r="E157" s="24">
        <f t="shared" si="12"/>
        <v>72.37316566396574</v>
      </c>
      <c r="F157" s="24">
        <f t="shared" si="12"/>
        <v>71.05367051154205</v>
      </c>
      <c r="G157" s="24">
        <f t="shared" si="12"/>
        <v>70.85023715571842</v>
      </c>
      <c r="H157" s="24">
        <f t="shared" si="12"/>
        <v>86.12323578070564</v>
      </c>
      <c r="I157" s="24">
        <f t="shared" si="12"/>
        <v>84.60298205876771</v>
      </c>
      <c r="J157" s="24">
        <f t="shared" si="12"/>
        <v>87.68570715750202</v>
      </c>
      <c r="K157" s="24">
        <f t="shared" si="12"/>
        <v>87.62867588061063</v>
      </c>
      <c r="L157" s="24">
        <f t="shared" si="12"/>
        <v>87.46803818033607</v>
      </c>
      <c r="M157" s="24">
        <f t="shared" si="12"/>
        <v>87.16349112821955</v>
      </c>
      <c r="N157" s="24">
        <f t="shared" si="12"/>
        <v>86.80460085599265</v>
      </c>
      <c r="O157" s="24">
        <f t="shared" si="12"/>
        <v>82.12838345956868</v>
      </c>
      <c r="P157" s="24">
        <f t="shared" si="12"/>
        <v>82.74733671751764</v>
      </c>
    </row>
    <row r="158" spans="1:16" s="22" customFormat="1" ht="12.75">
      <c r="A158" s="22" t="s">
        <v>179</v>
      </c>
      <c r="B158" s="24">
        <f aca="true" t="shared" si="13" ref="B158:P158">B144/B$145*100</f>
        <v>10.335139244091833</v>
      </c>
      <c r="C158" s="24">
        <f t="shared" si="13"/>
        <v>9.696613427727014</v>
      </c>
      <c r="D158" s="24">
        <f t="shared" si="13"/>
        <v>7.904849292872027</v>
      </c>
      <c r="E158" s="24">
        <f t="shared" si="13"/>
        <v>6.051387778604917</v>
      </c>
      <c r="F158" s="24">
        <f t="shared" si="13"/>
        <v>5.51420720698247</v>
      </c>
      <c r="G158" s="24">
        <f t="shared" si="13"/>
        <v>4.689824783792478</v>
      </c>
      <c r="H158" s="24">
        <f t="shared" si="13"/>
        <v>4.499161841843968</v>
      </c>
      <c r="I158" s="24">
        <f t="shared" si="13"/>
        <v>2.447880918875592</v>
      </c>
      <c r="J158" s="24">
        <f t="shared" si="13"/>
        <v>2.330003659353794</v>
      </c>
      <c r="K158" s="24">
        <f t="shared" si="13"/>
        <v>2.7235548792617377</v>
      </c>
      <c r="L158" s="24">
        <f t="shared" si="13"/>
        <v>3.2180056665342125</v>
      </c>
      <c r="M158" s="24">
        <f t="shared" si="13"/>
        <v>4.4980949668504495</v>
      </c>
      <c r="N158" s="24">
        <f t="shared" si="13"/>
        <v>4.031062997740381</v>
      </c>
      <c r="O158" s="24">
        <f t="shared" si="13"/>
        <v>4.717024399500153</v>
      </c>
      <c r="P158" s="24">
        <f t="shared" si="13"/>
        <v>4.640248397670997</v>
      </c>
    </row>
    <row r="159" spans="1:16" s="22" customFormat="1" ht="12.75">
      <c r="A159" s="22" t="s">
        <v>178</v>
      </c>
      <c r="B159" s="24">
        <f aca="true" t="shared" si="14" ref="B159:P159">B145/B$145*100</f>
        <v>100</v>
      </c>
      <c r="C159" s="24">
        <f t="shared" si="14"/>
        <v>100</v>
      </c>
      <c r="D159" s="24">
        <f t="shared" si="14"/>
        <v>100</v>
      </c>
      <c r="E159" s="24">
        <f t="shared" si="14"/>
        <v>100</v>
      </c>
      <c r="F159" s="24">
        <f t="shared" si="14"/>
        <v>100</v>
      </c>
      <c r="G159" s="24">
        <f t="shared" si="14"/>
        <v>100</v>
      </c>
      <c r="H159" s="24">
        <f t="shared" si="14"/>
        <v>100</v>
      </c>
      <c r="I159" s="24">
        <f t="shared" si="14"/>
        <v>100</v>
      </c>
      <c r="J159" s="24">
        <f t="shared" si="14"/>
        <v>100</v>
      </c>
      <c r="K159" s="24">
        <f t="shared" si="14"/>
        <v>100</v>
      </c>
      <c r="L159" s="24">
        <f t="shared" si="14"/>
        <v>100</v>
      </c>
      <c r="M159" s="24">
        <f t="shared" si="14"/>
        <v>100</v>
      </c>
      <c r="N159" s="24">
        <f t="shared" si="14"/>
        <v>100</v>
      </c>
      <c r="O159" s="24">
        <f t="shared" si="14"/>
        <v>100</v>
      </c>
      <c r="P159" s="24">
        <f t="shared" si="14"/>
        <v>100</v>
      </c>
    </row>
    <row r="160" s="22" customFormat="1" ht="12.75"/>
    <row r="161" spans="1:16" s="22" customFormat="1" ht="12.75">
      <c r="A161" s="22" t="s">
        <v>180</v>
      </c>
      <c r="B161" s="24">
        <f aca="true" t="shared" si="15" ref="B161:P161">B147/B$145*100</f>
        <v>60.77471337645319</v>
      </c>
      <c r="C161" s="24">
        <f t="shared" si="15"/>
        <v>62.17214726128818</v>
      </c>
      <c r="D161" s="24">
        <f t="shared" si="15"/>
        <v>51.80721355937131</v>
      </c>
      <c r="E161" s="24">
        <f t="shared" si="15"/>
        <v>45.233089570023886</v>
      </c>
      <c r="F161" s="24">
        <f t="shared" si="15"/>
        <v>45.91684097865261</v>
      </c>
      <c r="G161" s="24">
        <f t="shared" si="15"/>
        <v>41.136652326655735</v>
      </c>
      <c r="H161" s="24">
        <f t="shared" si="15"/>
        <v>40.933661238694484</v>
      </c>
      <c r="I161" s="24">
        <f t="shared" si="15"/>
        <v>36.95130873647963</v>
      </c>
      <c r="J161" s="24">
        <f t="shared" si="15"/>
        <v>37.672868474695576</v>
      </c>
      <c r="K161" s="24">
        <f t="shared" si="15"/>
        <v>42.48906345013819</v>
      </c>
      <c r="L161" s="24">
        <f t="shared" si="15"/>
        <v>47.259473069550836</v>
      </c>
      <c r="M161" s="24">
        <f t="shared" si="15"/>
        <v>51.31036976007165</v>
      </c>
      <c r="N161" s="24">
        <f t="shared" si="15"/>
        <v>54.18590899842418</v>
      </c>
      <c r="O161" s="24">
        <f t="shared" si="15"/>
        <v>57.21940207598277</v>
      </c>
      <c r="P161" s="24">
        <f t="shared" si="15"/>
        <v>59.35980542506313</v>
      </c>
    </row>
    <row r="162" spans="1:16" ht="12.75">
      <c r="A162" s="22" t="s">
        <v>181</v>
      </c>
      <c r="B162" s="24">
        <f aca="true" t="shared" si="16" ref="B162:P162">B148/B$145*100</f>
        <v>28.553117868188703</v>
      </c>
      <c r="C162" s="24">
        <f t="shared" si="16"/>
        <v>28.089263868732438</v>
      </c>
      <c r="D162" s="24">
        <f t="shared" si="16"/>
        <v>39.33451692027018</v>
      </c>
      <c r="E162" s="24">
        <f t="shared" si="16"/>
        <v>45.12175654327136</v>
      </c>
      <c r="F162" s="24">
        <f t="shared" si="16"/>
        <v>44.072637956458124</v>
      </c>
      <c r="G162" s="24">
        <f t="shared" si="16"/>
        <v>48.7522151868249</v>
      </c>
      <c r="H162" s="24">
        <f t="shared" si="16"/>
        <v>48.040346237857946</v>
      </c>
      <c r="I162" s="24">
        <f t="shared" si="16"/>
        <v>52.82930480557282</v>
      </c>
      <c r="J162" s="24">
        <f t="shared" si="16"/>
        <v>52.19146329863905</v>
      </c>
      <c r="K162" s="24">
        <f t="shared" si="16"/>
        <v>47.456461300970936</v>
      </c>
      <c r="L162" s="24">
        <f t="shared" si="16"/>
        <v>42.515273445014984</v>
      </c>
      <c r="M162" s="24">
        <f t="shared" si="16"/>
        <v>36.42164438704732</v>
      </c>
      <c r="N162" s="24">
        <f t="shared" si="16"/>
        <v>33.911272956396644</v>
      </c>
      <c r="O162" s="24">
        <f t="shared" si="16"/>
        <v>30.67507838270769</v>
      </c>
      <c r="P162" s="24">
        <f t="shared" si="16"/>
        <v>27.511474565849653</v>
      </c>
    </row>
    <row r="163" spans="1:16" ht="12.75">
      <c r="A163" s="13" t="s">
        <v>78</v>
      </c>
      <c r="B163" s="24">
        <f aca="true" t="shared" si="17" ref="B163:P163">B149/B$145*100</f>
        <v>4.138318829155729</v>
      </c>
      <c r="C163" s="24">
        <f t="shared" si="17"/>
        <v>3.3457634924091733</v>
      </c>
      <c r="D163" s="24">
        <f t="shared" si="17"/>
        <v>4.115487142266396</v>
      </c>
      <c r="E163" s="24">
        <f t="shared" si="17"/>
        <v>3.4958296309966594</v>
      </c>
      <c r="F163" s="24">
        <f t="shared" si="17"/>
        <v>3.7003875706402103</v>
      </c>
      <c r="G163" s="24">
        <f t="shared" si="17"/>
        <v>3.3311405808386687</v>
      </c>
      <c r="H163" s="24">
        <f t="shared" si="17"/>
        <v>4.3299292026818375</v>
      </c>
      <c r="I163" s="24">
        <f t="shared" si="17"/>
        <v>3.7051665951615145</v>
      </c>
      <c r="J163" s="24">
        <f t="shared" si="17"/>
        <v>3.279538374515658</v>
      </c>
      <c r="K163" s="24">
        <f t="shared" si="17"/>
        <v>2.8581051816830594</v>
      </c>
      <c r="L163" s="24">
        <f t="shared" si="17"/>
        <v>3.4507705687438275</v>
      </c>
      <c r="M163" s="24">
        <f t="shared" si="17"/>
        <v>2.4195225633455277</v>
      </c>
      <c r="N163" s="24">
        <f t="shared" si="17"/>
        <v>2.406218804987503</v>
      </c>
      <c r="O163" s="24">
        <f t="shared" si="17"/>
        <v>2.5706488426550322</v>
      </c>
      <c r="P163" s="24">
        <f t="shared" si="17"/>
        <v>2.4722852870826006</v>
      </c>
    </row>
    <row r="164" spans="1:16" ht="12.75">
      <c r="A164" s="22" t="s">
        <v>182</v>
      </c>
      <c r="B164" s="24">
        <f aca="true" t="shared" si="18" ref="B164:P164">B150/B$145*100</f>
        <v>8.00551816260715</v>
      </c>
      <c r="C164" s="24">
        <f t="shared" si="18"/>
        <v>7.957260871463673</v>
      </c>
      <c r="D164" s="24">
        <f t="shared" si="18"/>
        <v>6.43208827619434</v>
      </c>
      <c r="E164" s="24">
        <f t="shared" si="18"/>
        <v>6.3766228976752295</v>
      </c>
      <c r="F164" s="24">
        <f t="shared" si="18"/>
        <v>6.349331970700462</v>
      </c>
      <c r="G164" s="24">
        <f t="shared" si="18"/>
        <v>6.531222169362944</v>
      </c>
      <c r="H164" s="24">
        <f t="shared" si="18"/>
        <v>6.157522107881067</v>
      </c>
      <c r="I164" s="24">
        <f t="shared" si="18"/>
        <v>5.848449908200809</v>
      </c>
      <c r="J164" s="24">
        <f t="shared" si="18"/>
        <v>6.093878599434458</v>
      </c>
      <c r="K164" s="24">
        <f t="shared" si="18"/>
        <v>6.492335872488081</v>
      </c>
      <c r="L164" s="24">
        <f t="shared" si="18"/>
        <v>5.998140753558058</v>
      </c>
      <c r="M164" s="24">
        <f t="shared" si="18"/>
        <v>6.7014201669458915</v>
      </c>
      <c r="N164" s="24">
        <f t="shared" si="18"/>
        <v>6.718989658993204</v>
      </c>
      <c r="O164" s="24">
        <f t="shared" si="18"/>
        <v>6.717666166421566</v>
      </c>
      <c r="P164" s="24">
        <f t="shared" si="18"/>
        <v>7.151225966183597</v>
      </c>
    </row>
    <row r="165" spans="1:16" ht="12.75">
      <c r="A165" s="22" t="s">
        <v>179</v>
      </c>
      <c r="B165" s="24">
        <f aca="true" t="shared" si="19" ref="B165:P165">B151/B$145*100</f>
        <v>-1.4716682364047653</v>
      </c>
      <c r="C165" s="24">
        <f t="shared" si="19"/>
        <v>-1.5644354938934564</v>
      </c>
      <c r="D165" s="24">
        <f t="shared" si="19"/>
        <v>-1.689305898102225</v>
      </c>
      <c r="E165" s="24">
        <f t="shared" si="19"/>
        <v>-0.22729864196713725</v>
      </c>
      <c r="F165" s="24">
        <f t="shared" si="19"/>
        <v>-0.03919847645139533</v>
      </c>
      <c r="G165" s="24">
        <f t="shared" si="19"/>
        <v>0.2487697363177368</v>
      </c>
      <c r="H165" s="24">
        <f t="shared" si="19"/>
        <v>0.5385412128846548</v>
      </c>
      <c r="I165" s="24">
        <f t="shared" si="19"/>
        <v>0.6657699545852347</v>
      </c>
      <c r="J165" s="24">
        <f t="shared" si="19"/>
        <v>0.7622512527152626</v>
      </c>
      <c r="K165" s="24">
        <f t="shared" si="19"/>
        <v>0.7040341947197217</v>
      </c>
      <c r="L165" s="24">
        <f t="shared" si="19"/>
        <v>0.776342163132293</v>
      </c>
      <c r="M165" s="24">
        <f t="shared" si="19"/>
        <v>3.1470431225896163</v>
      </c>
      <c r="N165" s="24">
        <f t="shared" si="19"/>
        <v>2.7776095811984614</v>
      </c>
      <c r="O165" s="24">
        <f t="shared" si="19"/>
        <v>2.817204532232952</v>
      </c>
      <c r="P165" s="24">
        <f t="shared" si="19"/>
        <v>3.5052087558210245</v>
      </c>
    </row>
    <row r="167" spans="1:16" ht="12.75">
      <c r="A167" s="26" t="s">
        <v>184</v>
      </c>
      <c r="B167" s="25">
        <f>B82/1000/B$145*100</f>
        <v>5.283418256133292</v>
      </c>
      <c r="C167" s="25">
        <f aca="true" t="shared" si="20" ref="C167:P167">C82/1000/C$145*100</f>
        <v>3.3995385856562623</v>
      </c>
      <c r="D167" s="25">
        <f t="shared" si="20"/>
        <v>3.5704868268681897</v>
      </c>
      <c r="E167" s="25">
        <f t="shared" si="20"/>
        <v>3.5344763669850816</v>
      </c>
      <c r="F167" s="25">
        <f t="shared" si="20"/>
        <v>3.2176620947830212</v>
      </c>
      <c r="G167" s="25">
        <f t="shared" si="20"/>
        <v>3.9351682545999846</v>
      </c>
      <c r="H167" s="25">
        <f t="shared" si="20"/>
        <v>5.7394697137625315</v>
      </c>
      <c r="I167" s="25">
        <f t="shared" si="20"/>
        <v>4.927621107436015</v>
      </c>
      <c r="J167" s="25">
        <f t="shared" si="20"/>
        <v>4.113117837468947</v>
      </c>
      <c r="K167" s="25">
        <f t="shared" si="20"/>
        <v>3.954624568760424</v>
      </c>
      <c r="L167" s="25">
        <f t="shared" si="20"/>
        <v>4.183992431796538</v>
      </c>
      <c r="M167" s="25">
        <f t="shared" si="20"/>
        <v>4.835194166590817</v>
      </c>
      <c r="N167" s="25">
        <f t="shared" si="20"/>
        <v>5.697383392931407</v>
      </c>
      <c r="O167" s="25">
        <f t="shared" si="20"/>
        <v>6.149401420062774</v>
      </c>
      <c r="P167" s="25">
        <f t="shared" si="20"/>
        <v>5.677601694764115</v>
      </c>
    </row>
    <row r="168" spans="1:16" ht="12.75">
      <c r="A168" s="26" t="s">
        <v>185</v>
      </c>
      <c r="B168" s="25">
        <f>-B88/1000/B$145*100</f>
        <v>-2.323557924538535</v>
      </c>
      <c r="C168" s="25">
        <f aca="true" t="shared" si="21" ref="C168:P168">-C88/1000/C$145*100</f>
        <v>-1.7075274188304197</v>
      </c>
      <c r="D168" s="25">
        <f t="shared" si="21"/>
        <v>-1.8026091349185271</v>
      </c>
      <c r="E168" s="25">
        <f t="shared" si="21"/>
        <v>-1.9198718489140214</v>
      </c>
      <c r="F168" s="25">
        <f t="shared" si="21"/>
        <v>-1.3265399421089494</v>
      </c>
      <c r="G168" s="25">
        <f t="shared" si="21"/>
        <v>-1.7318831253564335</v>
      </c>
      <c r="H168" s="25">
        <f t="shared" si="21"/>
        <v>-3.4086105611950654</v>
      </c>
      <c r="I168" s="25">
        <f t="shared" si="21"/>
        <v>-2.7331387114426833</v>
      </c>
      <c r="J168" s="25">
        <f t="shared" si="21"/>
        <v>-1.845549680193898</v>
      </c>
      <c r="K168" s="25">
        <f t="shared" si="21"/>
        <v>-1.4028546090039586</v>
      </c>
      <c r="L168" s="25">
        <f t="shared" si="21"/>
        <v>-1.3624314090953833</v>
      </c>
      <c r="M168" s="25">
        <f t="shared" si="21"/>
        <v>-1.402140485313289</v>
      </c>
      <c r="N168" s="25">
        <f t="shared" si="21"/>
        <v>-1.8992224703735017</v>
      </c>
      <c r="O168" s="25">
        <f t="shared" si="21"/>
        <v>-2.3925613364942224</v>
      </c>
      <c r="P168" s="25">
        <f t="shared" si="21"/>
        <v>-2.076180007513449</v>
      </c>
    </row>
    <row r="169" spans="1:16" ht="12.75">
      <c r="A169" s="26" t="s">
        <v>186</v>
      </c>
      <c r="B169" s="25">
        <f>B94/1000/B$145*100</f>
        <v>1.2338445281511539</v>
      </c>
      <c r="C169" s="25">
        <f aca="true" t="shared" si="22" ref="C169:P169">C94/1000/C$145*100</f>
        <v>1.1145199069153038</v>
      </c>
      <c r="D169" s="25">
        <f t="shared" si="22"/>
        <v>0.8995286678799763</v>
      </c>
      <c r="E169" s="25">
        <f t="shared" si="22"/>
        <v>0.8022285083350021</v>
      </c>
      <c r="F169" s="25">
        <f t="shared" si="22"/>
        <v>0.7554507101488533</v>
      </c>
      <c r="G169" s="25">
        <f t="shared" si="22"/>
        <v>0.8249875227544365</v>
      </c>
      <c r="H169" s="25">
        <f t="shared" si="22"/>
        <v>1.3141435554933478</v>
      </c>
      <c r="I169" s="25">
        <f t="shared" si="22"/>
        <v>1.5100120072968353</v>
      </c>
      <c r="J169" s="25">
        <f t="shared" si="22"/>
        <v>1.643859459921166</v>
      </c>
      <c r="K169" s="25">
        <f t="shared" si="22"/>
        <v>1.5573908535476189</v>
      </c>
      <c r="L169" s="25">
        <f t="shared" si="22"/>
        <v>1.6827904920486776</v>
      </c>
      <c r="M169" s="25">
        <f t="shared" si="22"/>
        <v>1.5495660717559563</v>
      </c>
      <c r="N169" s="25">
        <f t="shared" si="22"/>
        <v>1.836282607644982</v>
      </c>
      <c r="O169" s="25">
        <f t="shared" si="22"/>
        <v>2.0143525588479116</v>
      </c>
      <c r="P169" s="25">
        <f t="shared" si="22"/>
        <v>2.4890841166874322</v>
      </c>
    </row>
    <row r="170" spans="1:16" ht="12.75">
      <c r="A170" s="26" t="s">
        <v>187</v>
      </c>
      <c r="B170" s="25">
        <f>-B104/1000/B$145*100</f>
        <v>-1.448762906515815</v>
      </c>
      <c r="C170" s="25">
        <f aca="true" t="shared" si="23" ref="C170:P170">-C104/1000/C$145*100</f>
        <v>-1.6338334058532553</v>
      </c>
      <c r="D170" s="25">
        <f t="shared" si="23"/>
        <v>-1.4626890409895665</v>
      </c>
      <c r="E170" s="25">
        <f t="shared" si="23"/>
        <v>-1.2086567271967437</v>
      </c>
      <c r="F170" s="25">
        <f t="shared" si="23"/>
        <v>-1.1588411446137785</v>
      </c>
      <c r="G170" s="25">
        <f t="shared" si="23"/>
        <v>-1.047105857883592</v>
      </c>
      <c r="H170" s="25">
        <f t="shared" si="23"/>
        <v>-1.7036526809929482</v>
      </c>
      <c r="I170" s="25">
        <f t="shared" si="23"/>
        <v>-1.6486944716662362</v>
      </c>
      <c r="J170" s="25">
        <f t="shared" si="23"/>
        <v>-1.7541689836648504</v>
      </c>
      <c r="K170" s="25">
        <f t="shared" si="23"/>
        <v>-1.885624212760019</v>
      </c>
      <c r="L170" s="25">
        <f t="shared" si="23"/>
        <v>-2.1936302121989173</v>
      </c>
      <c r="M170" s="25">
        <f t="shared" si="23"/>
        <v>-2.1703526655472243</v>
      </c>
      <c r="N170" s="25">
        <f t="shared" si="23"/>
        <v>-2.686189138213633</v>
      </c>
      <c r="O170" s="25">
        <f t="shared" si="23"/>
        <v>-2.692563649771531</v>
      </c>
      <c r="P170" s="25">
        <f t="shared" si="23"/>
        <v>-2.852806264301458</v>
      </c>
    </row>
    <row r="171" spans="1:16" ht="12.75">
      <c r="A171" s="15" t="s">
        <v>131</v>
      </c>
      <c r="B171" s="25">
        <f>-B111/1000/B$145*100</f>
        <v>-1.0700114586768423</v>
      </c>
      <c r="C171" s="25">
        <f aca="true" t="shared" si="24" ref="C171:P171">-C111/1000/C$145*100</f>
        <v>-0.7897811971652448</v>
      </c>
      <c r="D171" s="25">
        <f t="shared" si="24"/>
        <v>-2.7326567976880143</v>
      </c>
      <c r="E171" s="25">
        <f t="shared" si="24"/>
        <v>-0.7238432945534019</v>
      </c>
      <c r="F171" s="25">
        <f t="shared" si="24"/>
        <v>-0.8562518787408552</v>
      </c>
      <c r="G171" s="25">
        <f t="shared" si="24"/>
        <v>-1.1818401280268687</v>
      </c>
      <c r="H171" s="25">
        <f t="shared" si="24"/>
        <v>-0.8238719588289564</v>
      </c>
      <c r="I171" s="25">
        <f t="shared" si="24"/>
        <v>-0.27337115276677787</v>
      </c>
      <c r="J171" s="25">
        <f t="shared" si="24"/>
        <v>-0.3320291865177942</v>
      </c>
      <c r="K171" s="25">
        <f t="shared" si="24"/>
        <v>-0.4389045731846775</v>
      </c>
      <c r="L171" s="25">
        <f t="shared" si="24"/>
        <v>-0.6814004284862849</v>
      </c>
      <c r="M171" s="25">
        <f t="shared" si="24"/>
        <v>-0.6030920138755109</v>
      </c>
      <c r="N171" s="25">
        <f t="shared" si="24"/>
        <v>-0.561086286038537</v>
      </c>
      <c r="O171" s="25">
        <f t="shared" si="24"/>
        <v>-0.51095015144729</v>
      </c>
      <c r="P171" s="25">
        <f t="shared" si="24"/>
        <v>-0.32570105229837454</v>
      </c>
    </row>
    <row r="172" spans="1:16" ht="12.75">
      <c r="A172" s="27" t="s">
        <v>179</v>
      </c>
      <c r="B172" s="25">
        <f>B173-SUM(B167:B171)</f>
        <v>-1.4658335315677475</v>
      </c>
      <c r="C172" s="25">
        <f aca="true" t="shared" si="25" ref="C172:P172">C173-SUM(C167:C171)</f>
        <v>-0.20771314092117496</v>
      </c>
      <c r="D172" s="25">
        <f t="shared" si="25"/>
        <v>-0.06918447887779511</v>
      </c>
      <c r="E172" s="25">
        <f t="shared" si="25"/>
        <v>-0.11504017540548978</v>
      </c>
      <c r="F172" s="25">
        <f t="shared" si="25"/>
        <v>-0.17469343914455487</v>
      </c>
      <c r="G172" s="25">
        <f t="shared" si="25"/>
        <v>-0.20365331013271737</v>
      </c>
      <c r="H172" s="25">
        <f t="shared" si="25"/>
        <v>-0.15990237619616654</v>
      </c>
      <c r="I172" s="25">
        <f t="shared" si="25"/>
        <v>-0.6009929708324135</v>
      </c>
      <c r="J172" s="25">
        <f t="shared" si="25"/>
        <v>-0.6993417069636709</v>
      </c>
      <c r="K172" s="25">
        <f t="shared" si="25"/>
        <v>-0.6459431586106741</v>
      </c>
      <c r="L172" s="25">
        <f t="shared" si="25"/>
        <v>-0.5920497778782219</v>
      </c>
      <c r="M172" s="25">
        <f t="shared" si="25"/>
        <v>-0.8468030469849168</v>
      </c>
      <c r="N172" s="25">
        <f t="shared" si="25"/>
        <v>-0.8752127898879962</v>
      </c>
      <c r="O172" s="25">
        <f t="shared" si="25"/>
        <v>-1.0524366355684116</v>
      </c>
      <c r="P172" s="25">
        <f t="shared" si="25"/>
        <v>-1.3441173125938108</v>
      </c>
    </row>
    <row r="173" spans="1:16" ht="12.75">
      <c r="A173" s="27" t="s">
        <v>188</v>
      </c>
      <c r="B173" s="28">
        <f>B133/1000/B$145*100</f>
        <v>0.20909696298550584</v>
      </c>
      <c r="C173" s="28">
        <f aca="true" t="shared" si="26" ref="C173:P173">C133/1000/C$145*100</f>
        <v>0.17520332980147116</v>
      </c>
      <c r="D173" s="28">
        <f t="shared" si="26"/>
        <v>-1.5971239577257372</v>
      </c>
      <c r="E173" s="28">
        <f t="shared" si="26"/>
        <v>0.3692928292504269</v>
      </c>
      <c r="F173" s="28">
        <f t="shared" si="26"/>
        <v>0.45678640032373646</v>
      </c>
      <c r="G173" s="28">
        <f t="shared" si="26"/>
        <v>0.5956733559548095</v>
      </c>
      <c r="H173" s="28">
        <f t="shared" si="26"/>
        <v>0.9575756920427428</v>
      </c>
      <c r="I173" s="28">
        <f t="shared" si="26"/>
        <v>1.1814358080247394</v>
      </c>
      <c r="J173" s="28">
        <f t="shared" si="26"/>
        <v>1.1258877400499</v>
      </c>
      <c r="K173" s="28">
        <f t="shared" si="26"/>
        <v>1.1386888687487142</v>
      </c>
      <c r="L173" s="28">
        <f t="shared" si="26"/>
        <v>1.0372710961864078</v>
      </c>
      <c r="M173" s="28">
        <f t="shared" si="26"/>
        <v>1.362372026625832</v>
      </c>
      <c r="N173" s="28">
        <f t="shared" si="26"/>
        <v>1.5119553160627204</v>
      </c>
      <c r="O173" s="28">
        <f t="shared" si="26"/>
        <v>1.5152422056292305</v>
      </c>
      <c r="P173" s="28">
        <f t="shared" si="26"/>
        <v>1.5678811747444554</v>
      </c>
    </row>
    <row r="175" spans="1:16" ht="12.75">
      <c r="A175" s="27" t="s">
        <v>189</v>
      </c>
      <c r="B175" s="29">
        <f>B173/B164</f>
        <v>0.02611910419017892</v>
      </c>
      <c r="C175" s="29">
        <f aca="true" t="shared" si="27" ref="C175:P175">C173/C164</f>
        <v>0.022018045233352258</v>
      </c>
      <c r="D175" s="29">
        <f t="shared" si="27"/>
        <v>-0.2483056651502775</v>
      </c>
      <c r="E175" s="29">
        <f t="shared" si="27"/>
        <v>0.05791354376390402</v>
      </c>
      <c r="F175" s="29">
        <f t="shared" si="27"/>
        <v>0.07194243464219804</v>
      </c>
      <c r="G175" s="29">
        <f t="shared" si="27"/>
        <v>0.09120396466514805</v>
      </c>
      <c r="H175" s="29">
        <f t="shared" si="27"/>
        <v>0.15551315533518478</v>
      </c>
      <c r="I175" s="29">
        <f t="shared" si="27"/>
        <v>0.2020083657326204</v>
      </c>
      <c r="J175" s="29">
        <f t="shared" si="27"/>
        <v>0.18475716601154282</v>
      </c>
      <c r="K175" s="29">
        <f t="shared" si="27"/>
        <v>0.1753897042779351</v>
      </c>
      <c r="L175" s="29">
        <f t="shared" si="27"/>
        <v>0.17293210326401648</v>
      </c>
      <c r="M175" s="29">
        <f t="shared" si="27"/>
        <v>0.20329601676755032</v>
      </c>
      <c r="N175" s="29">
        <f t="shared" si="27"/>
        <v>0.2250271830734261</v>
      </c>
      <c r="O175" s="29">
        <f t="shared" si="27"/>
        <v>0.2255608075916617</v>
      </c>
      <c r="P175" s="29">
        <f t="shared" si="27"/>
        <v>0.21924648754753143</v>
      </c>
    </row>
    <row r="177" ht="12.75">
      <c r="A177" s="55" t="s">
        <v>201</v>
      </c>
    </row>
    <row r="178" spans="1:16" ht="12.75">
      <c r="A178" s="26" t="s">
        <v>184</v>
      </c>
      <c r="B178" s="54">
        <f aca="true" t="shared" si="28" ref="B178:P178">B167*B$145*10</f>
        <v>8348.857</v>
      </c>
      <c r="C178" s="54">
        <f t="shared" si="28"/>
        <v>4880.787000000001</v>
      </c>
      <c r="D178" s="54">
        <f t="shared" si="28"/>
        <v>5501.796000000002</v>
      </c>
      <c r="E178" s="54">
        <f t="shared" si="28"/>
        <v>4590.726000000001</v>
      </c>
      <c r="F178" s="54">
        <f t="shared" si="28"/>
        <v>4157.184</v>
      </c>
      <c r="G178" s="54">
        <f t="shared" si="28"/>
        <v>5061.261</v>
      </c>
      <c r="H178" s="54">
        <f t="shared" si="28"/>
        <v>6305.857</v>
      </c>
      <c r="I178" s="54">
        <f t="shared" si="28"/>
        <v>5256.095</v>
      </c>
      <c r="J178" s="54">
        <f t="shared" si="28"/>
        <v>3748.3189999999995</v>
      </c>
      <c r="K178" s="54">
        <f t="shared" si="28"/>
        <v>3048.3900000000003</v>
      </c>
      <c r="L178" s="54">
        <f t="shared" si="28"/>
        <v>2627.397</v>
      </c>
      <c r="M178" s="54">
        <f t="shared" si="28"/>
        <v>2535.019</v>
      </c>
      <c r="N178" s="54">
        <f t="shared" si="28"/>
        <v>2387.1309999999994</v>
      </c>
      <c r="O178" s="54">
        <f t="shared" si="28"/>
        <v>2294.1190000000006</v>
      </c>
      <c r="P178" s="54">
        <f t="shared" si="28"/>
        <v>1776.402</v>
      </c>
    </row>
    <row r="179" spans="1:16" ht="12.75">
      <c r="A179" s="26" t="s">
        <v>185</v>
      </c>
      <c r="B179" s="54">
        <f aca="true" t="shared" si="29" ref="B179:P179">B168*B$145*10</f>
        <v>-3671.686</v>
      </c>
      <c r="C179" s="54">
        <f t="shared" si="29"/>
        <v>-2451.532</v>
      </c>
      <c r="D179" s="54">
        <f t="shared" si="29"/>
        <v>-2777.6569999999997</v>
      </c>
      <c r="E179" s="54">
        <f t="shared" si="29"/>
        <v>-2493.61</v>
      </c>
      <c r="F179" s="54">
        <f t="shared" si="29"/>
        <v>-1713.8750000000002</v>
      </c>
      <c r="G179" s="54">
        <f t="shared" si="29"/>
        <v>-2227.4809999999998</v>
      </c>
      <c r="H179" s="54">
        <f t="shared" si="29"/>
        <v>-3744.9819999999995</v>
      </c>
      <c r="I179" s="54">
        <f t="shared" si="29"/>
        <v>-2915.3290000000006</v>
      </c>
      <c r="J179" s="54">
        <f t="shared" si="29"/>
        <v>-1681.865</v>
      </c>
      <c r="K179" s="54">
        <f t="shared" si="29"/>
        <v>-1081.379</v>
      </c>
      <c r="L179" s="54">
        <f t="shared" si="29"/>
        <v>-855.558</v>
      </c>
      <c r="M179" s="54">
        <f t="shared" si="29"/>
        <v>-735.1210000000001</v>
      </c>
      <c r="N179" s="54">
        <f t="shared" si="29"/>
        <v>-795.7499999999999</v>
      </c>
      <c r="O179" s="54">
        <f t="shared" si="29"/>
        <v>-892.5779999999999</v>
      </c>
      <c r="P179" s="54">
        <f t="shared" si="29"/>
        <v>-649.593</v>
      </c>
    </row>
    <row r="180" spans="1:16" ht="12.75">
      <c r="A180" s="26" t="s">
        <v>186</v>
      </c>
      <c r="B180" s="54">
        <f aca="true" t="shared" si="30" ref="B180:P180">B169*B$145*10</f>
        <v>1949.721</v>
      </c>
      <c r="C180" s="54">
        <f t="shared" si="30"/>
        <v>1600.1390000000001</v>
      </c>
      <c r="D180" s="54">
        <f t="shared" si="30"/>
        <v>1386.092</v>
      </c>
      <c r="E180" s="54">
        <f t="shared" si="30"/>
        <v>1041.9679999999998</v>
      </c>
      <c r="F180" s="54">
        <f t="shared" si="30"/>
        <v>976.0339999999999</v>
      </c>
      <c r="G180" s="54">
        <f t="shared" si="30"/>
        <v>1061.067</v>
      </c>
      <c r="H180" s="54">
        <f t="shared" si="30"/>
        <v>1443.827</v>
      </c>
      <c r="I180" s="54">
        <f t="shared" si="30"/>
        <v>1610.6690000000003</v>
      </c>
      <c r="J180" s="54">
        <f t="shared" si="30"/>
        <v>1498.063</v>
      </c>
      <c r="K180" s="54">
        <f t="shared" si="30"/>
        <v>1200.502</v>
      </c>
      <c r="L180" s="54">
        <f t="shared" si="30"/>
        <v>1056.732</v>
      </c>
      <c r="M180" s="54">
        <f t="shared" si="30"/>
        <v>812.414</v>
      </c>
      <c r="N180" s="54">
        <f t="shared" si="30"/>
        <v>769.379</v>
      </c>
      <c r="O180" s="54">
        <f t="shared" si="30"/>
        <v>751.4819999999999</v>
      </c>
      <c r="P180" s="54">
        <f t="shared" si="30"/>
        <v>778.7820000000002</v>
      </c>
    </row>
    <row r="181" spans="1:16" ht="12.75">
      <c r="A181" s="26" t="s">
        <v>187</v>
      </c>
      <c r="B181" s="54">
        <f aca="true" t="shared" si="31" ref="B181:P181">B170*B$145*10</f>
        <v>-2289.335</v>
      </c>
      <c r="C181" s="54">
        <f t="shared" si="31"/>
        <v>-2345.728</v>
      </c>
      <c r="D181" s="54">
        <f t="shared" si="31"/>
        <v>-2253.871</v>
      </c>
      <c r="E181" s="54">
        <f t="shared" si="31"/>
        <v>-1569.854</v>
      </c>
      <c r="F181" s="54">
        <f t="shared" si="31"/>
        <v>-1497.2099999999998</v>
      </c>
      <c r="G181" s="54">
        <f t="shared" si="31"/>
        <v>-1346.747</v>
      </c>
      <c r="H181" s="54">
        <f t="shared" si="31"/>
        <v>-1871.7740000000001</v>
      </c>
      <c r="I181" s="54">
        <f t="shared" si="31"/>
        <v>-1758.596</v>
      </c>
      <c r="J181" s="54">
        <f t="shared" si="31"/>
        <v>-1598.5890000000004</v>
      </c>
      <c r="K181" s="54">
        <f t="shared" si="31"/>
        <v>-1453.5180000000003</v>
      </c>
      <c r="L181" s="54">
        <f t="shared" si="31"/>
        <v>-1377.5209999999997</v>
      </c>
      <c r="M181" s="54">
        <f t="shared" si="31"/>
        <v>-1137.8829999999998</v>
      </c>
      <c r="N181" s="54">
        <f t="shared" si="31"/>
        <v>-1125.479</v>
      </c>
      <c r="O181" s="54">
        <f t="shared" si="31"/>
        <v>-1004.4979999999999</v>
      </c>
      <c r="P181" s="54">
        <f t="shared" si="31"/>
        <v>-892.5830000000001</v>
      </c>
    </row>
    <row r="182" spans="1:16" ht="12.75">
      <c r="A182" s="15" t="s">
        <v>131</v>
      </c>
      <c r="B182" s="54">
        <f aca="true" t="shared" si="32" ref="B182:P182">B171*B$145*10</f>
        <v>-1690.832</v>
      </c>
      <c r="C182" s="54">
        <f t="shared" si="32"/>
        <v>-1133.905</v>
      </c>
      <c r="D182" s="54">
        <f t="shared" si="32"/>
        <v>-4210.776</v>
      </c>
      <c r="E182" s="54">
        <f t="shared" si="32"/>
        <v>-940.1580000000001</v>
      </c>
      <c r="F182" s="54">
        <f t="shared" si="32"/>
        <v>-1106.268</v>
      </c>
      <c r="G182" s="54">
        <f t="shared" si="32"/>
        <v>-1520.037</v>
      </c>
      <c r="H182" s="54">
        <f t="shared" si="32"/>
        <v>-905.174</v>
      </c>
      <c r="I182" s="54">
        <f t="shared" si="32"/>
        <v>-291.594</v>
      </c>
      <c r="J182" s="54">
        <f t="shared" si="32"/>
        <v>-302.581</v>
      </c>
      <c r="K182" s="54">
        <f t="shared" si="32"/>
        <v>-338.326</v>
      </c>
      <c r="L182" s="54">
        <f t="shared" si="32"/>
        <v>-427.895</v>
      </c>
      <c r="M182" s="54">
        <f t="shared" si="32"/>
        <v>-316.192</v>
      </c>
      <c r="N182" s="54">
        <f t="shared" si="32"/>
        <v>-235.08800000000005</v>
      </c>
      <c r="O182" s="54">
        <f t="shared" si="32"/>
        <v>-190.617</v>
      </c>
      <c r="P182" s="54">
        <f t="shared" si="32"/>
        <v>-101.905</v>
      </c>
    </row>
    <row r="183" spans="1:16" ht="12.75">
      <c r="A183" s="27" t="s">
        <v>179</v>
      </c>
      <c r="B183" s="54">
        <f aca="true" t="shared" si="33" ref="B183:P183">B172*B$145*10</f>
        <v>-2316.3100000000013</v>
      </c>
      <c r="C183" s="54">
        <f t="shared" si="33"/>
        <v>-298.2179999999999</v>
      </c>
      <c r="D183" s="54">
        <f t="shared" si="33"/>
        <v>-106.60700000000017</v>
      </c>
      <c r="E183" s="54">
        <f t="shared" si="33"/>
        <v>-149.41899999999958</v>
      </c>
      <c r="F183" s="54">
        <f t="shared" si="33"/>
        <v>-225.70199999999994</v>
      </c>
      <c r="G183" s="54">
        <f t="shared" si="33"/>
        <v>-261.93099999999964</v>
      </c>
      <c r="H183" s="54">
        <f t="shared" si="33"/>
        <v>-175.6820000000002</v>
      </c>
      <c r="I183" s="54">
        <f t="shared" si="33"/>
        <v>-641.0550000000001</v>
      </c>
      <c r="J183" s="54">
        <f t="shared" si="33"/>
        <v>-637.316</v>
      </c>
      <c r="K183" s="54">
        <f t="shared" si="33"/>
        <v>-497.92000000000064</v>
      </c>
      <c r="L183" s="54">
        <f t="shared" si="33"/>
        <v>-371.7859999999997</v>
      </c>
      <c r="M183" s="54">
        <f t="shared" si="33"/>
        <v>-443.96599999999955</v>
      </c>
      <c r="N183" s="54">
        <f t="shared" si="33"/>
        <v>-366.70299999999935</v>
      </c>
      <c r="O183" s="54">
        <f t="shared" si="33"/>
        <v>-392.62600000000043</v>
      </c>
      <c r="P183" s="54">
        <f t="shared" si="33"/>
        <v>-420.5460000000002</v>
      </c>
    </row>
    <row r="184" spans="1:16" ht="12.75">
      <c r="A184" s="27" t="s">
        <v>188</v>
      </c>
      <c r="B184" s="54">
        <f aca="true" t="shared" si="34" ref="B184:P184">B173*B$145*10</f>
        <v>330.41499999999996</v>
      </c>
      <c r="C184" s="54">
        <f t="shared" si="34"/>
        <v>251.543</v>
      </c>
      <c r="D184" s="54">
        <f t="shared" si="34"/>
        <v>-2461.0229999999997</v>
      </c>
      <c r="E184" s="54">
        <f t="shared" si="34"/>
        <v>479.653</v>
      </c>
      <c r="F184" s="54">
        <f t="shared" si="34"/>
        <v>590.163</v>
      </c>
      <c r="G184" s="54">
        <f t="shared" si="34"/>
        <v>766.132</v>
      </c>
      <c r="H184" s="54">
        <f t="shared" si="34"/>
        <v>1052.072</v>
      </c>
      <c r="I184" s="54">
        <f t="shared" si="34"/>
        <v>1260.1900000000003</v>
      </c>
      <c r="J184" s="54">
        <f t="shared" si="34"/>
        <v>1026.031</v>
      </c>
      <c r="K184" s="54">
        <f t="shared" si="34"/>
        <v>877.749</v>
      </c>
      <c r="L184" s="54">
        <f t="shared" si="34"/>
        <v>651.3689999999999</v>
      </c>
      <c r="M184" s="54">
        <f t="shared" si="34"/>
        <v>714.271</v>
      </c>
      <c r="N184" s="54">
        <f t="shared" si="34"/>
        <v>633.49</v>
      </c>
      <c r="O184" s="54">
        <f t="shared" si="34"/>
        <v>565.282</v>
      </c>
      <c r="P184" s="54">
        <f t="shared" si="34"/>
        <v>490.557</v>
      </c>
    </row>
  </sheetData>
  <sheetProtection/>
  <mergeCells count="9">
    <mergeCell ref="A78:P78"/>
    <mergeCell ref="A80:P80"/>
    <mergeCell ref="A55:P55"/>
    <mergeCell ref="A35:P35"/>
    <mergeCell ref="A1:E1"/>
    <mergeCell ref="E2:F2"/>
    <mergeCell ref="E3:F3"/>
    <mergeCell ref="A4:P4"/>
    <mergeCell ref="A6:P6"/>
  </mergeCells>
  <printOptions/>
  <pageMargins left="0.75" right="0.75" top="1" bottom="1" header="0.5" footer="0.5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4"/>
  <sheetViews>
    <sheetView showGridLines="0" zoomScalePageLayoutView="0" workbookViewId="0" topLeftCell="A7">
      <pane ySplit="4200" topLeftCell="A173" activePane="bottomLeft" state="split"/>
      <selection pane="topLeft" activeCell="A2" sqref="A2:IV2"/>
      <selection pane="bottomLeft" activeCell="A177" sqref="A177:IV184"/>
    </sheetView>
  </sheetViews>
  <sheetFormatPr defaultColWidth="9.140625" defaultRowHeight="12.75"/>
  <cols>
    <col min="1" max="16" width="16.00390625" style="0" customWidth="1"/>
  </cols>
  <sheetData>
    <row r="1" spans="1:5" ht="18" customHeight="1">
      <c r="A1" s="59" t="s">
        <v>167</v>
      </c>
      <c r="B1" s="59"/>
      <c r="C1" s="59"/>
      <c r="D1" s="59"/>
      <c r="E1" s="59"/>
    </row>
    <row r="2" spans="1:10" ht="12.75">
      <c r="A2" s="1" t="s">
        <v>1</v>
      </c>
      <c r="B2" s="1" t="s">
        <v>2</v>
      </c>
      <c r="C2" s="2" t="s">
        <v>3</v>
      </c>
      <c r="D2" s="1" t="s">
        <v>4</v>
      </c>
      <c r="E2" s="60" t="s">
        <v>5</v>
      </c>
      <c r="F2" s="60"/>
      <c r="G2" s="1" t="s">
        <v>6</v>
      </c>
      <c r="H2" s="3">
        <v>6189.59</v>
      </c>
      <c r="I2" s="1" t="s">
        <v>7</v>
      </c>
      <c r="J2" s="4">
        <v>1000000</v>
      </c>
    </row>
    <row r="3" spans="1:8" ht="12.75">
      <c r="A3" s="1" t="s">
        <v>8</v>
      </c>
      <c r="B3" s="1" t="s">
        <v>9</v>
      </c>
      <c r="C3" s="2" t="s">
        <v>166</v>
      </c>
      <c r="D3" s="1" t="s">
        <v>11</v>
      </c>
      <c r="E3" s="60" t="s">
        <v>165</v>
      </c>
      <c r="F3" s="60"/>
      <c r="G3" s="1" t="s">
        <v>13</v>
      </c>
      <c r="H3" s="3">
        <v>898.866</v>
      </c>
    </row>
    <row r="4" spans="1:16" ht="12.75">
      <c r="A4" s="58" t="s">
        <v>14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33.75"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</row>
    <row r="6" spans="1:16" ht="12.75">
      <c r="A6" s="58" t="s">
        <v>30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2.75">
      <c r="A7" s="12" t="s">
        <v>31</v>
      </c>
      <c r="B7" s="7">
        <v>357.327</v>
      </c>
      <c r="C7" s="7">
        <v>886.118</v>
      </c>
      <c r="D7" s="7">
        <v>665.374</v>
      </c>
      <c r="E7" s="7">
        <v>413.877</v>
      </c>
      <c r="F7" s="7">
        <v>199.138</v>
      </c>
      <c r="G7" s="7">
        <v>511.948</v>
      </c>
      <c r="H7" s="7">
        <v>386.58</v>
      </c>
      <c r="I7" s="7">
        <v>1000.826</v>
      </c>
      <c r="J7" s="7">
        <v>544.733</v>
      </c>
      <c r="K7" s="7">
        <v>439.844</v>
      </c>
      <c r="L7" s="7">
        <v>210.062</v>
      </c>
      <c r="M7" s="7">
        <v>225.657</v>
      </c>
      <c r="N7" s="7">
        <v>440.958</v>
      </c>
      <c r="O7" s="7">
        <v>366.011</v>
      </c>
      <c r="P7" s="7">
        <v>141.912</v>
      </c>
    </row>
    <row r="8" spans="1:16" ht="12.75">
      <c r="A8" s="13" t="s">
        <v>32</v>
      </c>
      <c r="B8" s="6">
        <v>12145.449</v>
      </c>
      <c r="C8" s="6">
        <v>10594.1</v>
      </c>
      <c r="D8" s="6">
        <v>11821.419</v>
      </c>
      <c r="E8" s="6">
        <v>14022.948</v>
      </c>
      <c r="F8" s="6">
        <v>10101.747</v>
      </c>
      <c r="G8" s="6">
        <v>11964.781</v>
      </c>
      <c r="H8" s="6">
        <v>10961.412</v>
      </c>
      <c r="I8" s="6">
        <v>9709.089</v>
      </c>
      <c r="J8" s="6">
        <v>12444.404</v>
      </c>
      <c r="K8" s="6">
        <v>12669.117</v>
      </c>
      <c r="L8" s="6">
        <v>9516.936</v>
      </c>
      <c r="M8" s="6">
        <v>4075.581</v>
      </c>
      <c r="N8" s="6">
        <v>3836.116</v>
      </c>
      <c r="O8" s="6">
        <v>2820.763</v>
      </c>
      <c r="P8" s="6">
        <v>2138.3</v>
      </c>
    </row>
    <row r="9" spans="1:16" ht="12.75">
      <c r="A9" s="12" t="s">
        <v>33</v>
      </c>
      <c r="B9" s="7">
        <v>3481.993</v>
      </c>
      <c r="C9" s="7">
        <v>4006.693</v>
      </c>
      <c r="D9" s="7">
        <v>7121.15</v>
      </c>
      <c r="E9" s="7">
        <v>4835.133</v>
      </c>
      <c r="F9" s="7">
        <v>3212.034</v>
      </c>
      <c r="G9" s="7">
        <v>1957.586</v>
      </c>
      <c r="H9" s="7">
        <v>3409.785</v>
      </c>
      <c r="I9" s="7">
        <v>2996.931</v>
      </c>
      <c r="J9" s="7">
        <v>4200.451</v>
      </c>
      <c r="K9" s="7">
        <v>3915.307</v>
      </c>
      <c r="L9" s="7">
        <v>5535.643</v>
      </c>
      <c r="M9" s="7">
        <v>3966.559</v>
      </c>
      <c r="N9" s="7">
        <v>2577.322</v>
      </c>
      <c r="O9" s="7">
        <v>2044.479</v>
      </c>
      <c r="P9" s="7">
        <v>1215.047</v>
      </c>
    </row>
    <row r="10" spans="1:16" ht="12.75">
      <c r="A10" s="13" t="s">
        <v>35</v>
      </c>
      <c r="B10" s="8" t="s">
        <v>34</v>
      </c>
      <c r="C10" s="8" t="s">
        <v>34</v>
      </c>
      <c r="D10" s="8" t="s">
        <v>34</v>
      </c>
      <c r="E10" s="8" t="s">
        <v>34</v>
      </c>
      <c r="F10" s="8" t="s">
        <v>34</v>
      </c>
      <c r="G10" s="8" t="s">
        <v>34</v>
      </c>
      <c r="H10" s="8" t="s">
        <v>34</v>
      </c>
      <c r="I10" s="8" t="s">
        <v>34</v>
      </c>
      <c r="J10" s="8" t="s">
        <v>34</v>
      </c>
      <c r="K10" s="8" t="s">
        <v>34</v>
      </c>
      <c r="L10" s="8" t="s">
        <v>34</v>
      </c>
      <c r="M10" s="8" t="s">
        <v>34</v>
      </c>
      <c r="N10" s="8" t="s">
        <v>34</v>
      </c>
      <c r="O10" s="8" t="s">
        <v>34</v>
      </c>
      <c r="P10" s="8" t="s">
        <v>34</v>
      </c>
    </row>
    <row r="11" spans="1:16" ht="12.75">
      <c r="A11" s="12" t="s">
        <v>36</v>
      </c>
      <c r="B11" s="9" t="s">
        <v>34</v>
      </c>
      <c r="C11" s="9" t="s">
        <v>34</v>
      </c>
      <c r="D11" s="9" t="s">
        <v>34</v>
      </c>
      <c r="E11" s="9" t="s">
        <v>34</v>
      </c>
      <c r="F11" s="9" t="s">
        <v>34</v>
      </c>
      <c r="G11" s="9" t="s">
        <v>34</v>
      </c>
      <c r="H11" s="9" t="s">
        <v>34</v>
      </c>
      <c r="I11" s="9" t="s">
        <v>34</v>
      </c>
      <c r="J11" s="9" t="s">
        <v>34</v>
      </c>
      <c r="K11" s="9" t="s">
        <v>34</v>
      </c>
      <c r="L11" s="9" t="s">
        <v>34</v>
      </c>
      <c r="M11" s="9" t="s">
        <v>34</v>
      </c>
      <c r="N11" s="9" t="s">
        <v>34</v>
      </c>
      <c r="O11" s="9" t="s">
        <v>34</v>
      </c>
      <c r="P11" s="9" t="s">
        <v>34</v>
      </c>
    </row>
    <row r="12" spans="1:16" ht="12.75">
      <c r="A12" s="13" t="s">
        <v>37</v>
      </c>
      <c r="B12" s="6">
        <v>5353.482</v>
      </c>
      <c r="C12" s="6">
        <v>4346.573</v>
      </c>
      <c r="D12" s="6">
        <v>2109.264</v>
      </c>
      <c r="E12" s="6">
        <v>2415.506</v>
      </c>
      <c r="F12" s="6">
        <v>1875.834</v>
      </c>
      <c r="G12" s="6">
        <v>3584.841</v>
      </c>
      <c r="H12" s="6">
        <v>2228.13</v>
      </c>
      <c r="I12" s="6">
        <v>1669.865</v>
      </c>
      <c r="J12" s="6">
        <v>2760.202</v>
      </c>
      <c r="K12" s="6">
        <v>4634.402</v>
      </c>
      <c r="L12" s="6">
        <v>2011.412</v>
      </c>
      <c r="M12" s="8" t="s">
        <v>34</v>
      </c>
      <c r="N12" s="8" t="s">
        <v>34</v>
      </c>
      <c r="O12" s="8" t="s">
        <v>34</v>
      </c>
      <c r="P12" s="8" t="s">
        <v>34</v>
      </c>
    </row>
    <row r="13" spans="1:16" ht="12.75">
      <c r="A13" s="12" t="s">
        <v>38</v>
      </c>
      <c r="B13" s="7">
        <v>299.725</v>
      </c>
      <c r="C13" s="7">
        <v>299.131</v>
      </c>
      <c r="D13" s="7">
        <v>503.337</v>
      </c>
      <c r="E13" s="7">
        <v>3518.951</v>
      </c>
      <c r="F13" s="7">
        <v>1675.173</v>
      </c>
      <c r="G13" s="7">
        <v>3197.104</v>
      </c>
      <c r="H13" s="7">
        <v>2913.512</v>
      </c>
      <c r="I13" s="7">
        <v>4197.322</v>
      </c>
      <c r="J13" s="7">
        <v>5088.196</v>
      </c>
      <c r="K13" s="7">
        <v>3702.394</v>
      </c>
      <c r="L13" s="7">
        <v>1586.966</v>
      </c>
      <c r="M13" s="9" t="s">
        <v>34</v>
      </c>
      <c r="N13" s="9" t="s">
        <v>34</v>
      </c>
      <c r="O13" s="9" t="s">
        <v>34</v>
      </c>
      <c r="P13" s="9" t="s">
        <v>34</v>
      </c>
    </row>
    <row r="14" spans="1:16" ht="12.75">
      <c r="A14" s="13" t="s">
        <v>39</v>
      </c>
      <c r="B14" s="8" t="s">
        <v>34</v>
      </c>
      <c r="C14" s="8" t="s">
        <v>34</v>
      </c>
      <c r="D14" s="8" t="s">
        <v>34</v>
      </c>
      <c r="E14" s="8" t="s">
        <v>34</v>
      </c>
      <c r="F14" s="8" t="s">
        <v>34</v>
      </c>
      <c r="G14" s="8" t="s">
        <v>34</v>
      </c>
      <c r="H14" s="8" t="s">
        <v>34</v>
      </c>
      <c r="I14" s="8" t="s">
        <v>34</v>
      </c>
      <c r="J14" s="8" t="s">
        <v>34</v>
      </c>
      <c r="K14" s="8" t="s">
        <v>34</v>
      </c>
      <c r="L14" s="8" t="s">
        <v>34</v>
      </c>
      <c r="M14" s="8" t="s">
        <v>34</v>
      </c>
      <c r="N14" s="8" t="s">
        <v>34</v>
      </c>
      <c r="O14" s="8" t="s">
        <v>34</v>
      </c>
      <c r="P14" s="8" t="s">
        <v>34</v>
      </c>
    </row>
    <row r="15" spans="1:16" ht="12.75">
      <c r="A15" s="12" t="s">
        <v>40</v>
      </c>
      <c r="B15" s="9" t="s">
        <v>34</v>
      </c>
      <c r="C15" s="9" t="s">
        <v>34</v>
      </c>
      <c r="D15" s="9" t="s">
        <v>34</v>
      </c>
      <c r="E15" s="9" t="s">
        <v>34</v>
      </c>
      <c r="F15" s="9" t="s">
        <v>34</v>
      </c>
      <c r="G15" s="9" t="s">
        <v>34</v>
      </c>
      <c r="H15" s="9" t="s">
        <v>34</v>
      </c>
      <c r="I15" s="9" t="s">
        <v>34</v>
      </c>
      <c r="J15" s="9" t="s">
        <v>34</v>
      </c>
      <c r="K15" s="9" t="s">
        <v>34</v>
      </c>
      <c r="L15" s="9" t="s">
        <v>34</v>
      </c>
      <c r="M15" s="9" t="s">
        <v>34</v>
      </c>
      <c r="N15" s="9" t="s">
        <v>34</v>
      </c>
      <c r="O15" s="9" t="s">
        <v>34</v>
      </c>
      <c r="P15" s="9" t="s">
        <v>34</v>
      </c>
    </row>
    <row r="16" spans="1:16" ht="12.75">
      <c r="A16" s="13" t="s">
        <v>41</v>
      </c>
      <c r="B16" s="6">
        <v>2847.132</v>
      </c>
      <c r="C16" s="6">
        <v>1833.182</v>
      </c>
      <c r="D16" s="6">
        <v>1889.407</v>
      </c>
      <c r="E16" s="6">
        <v>3123.244</v>
      </c>
      <c r="F16" s="6">
        <v>3165.481</v>
      </c>
      <c r="G16" s="6">
        <v>3025.509</v>
      </c>
      <c r="H16" s="6">
        <v>2200.628</v>
      </c>
      <c r="I16" s="6">
        <v>776.528</v>
      </c>
      <c r="J16" s="6">
        <v>315.707</v>
      </c>
      <c r="K16" s="6">
        <v>338.45</v>
      </c>
      <c r="L16" s="6">
        <v>313.978</v>
      </c>
      <c r="M16" s="6">
        <v>84.908</v>
      </c>
      <c r="N16" s="6">
        <v>1239.416</v>
      </c>
      <c r="O16" s="6">
        <v>763.848</v>
      </c>
      <c r="P16" s="6">
        <v>865.487</v>
      </c>
    </row>
    <row r="17" spans="1:16" ht="12.75">
      <c r="A17" s="12" t="s">
        <v>42</v>
      </c>
      <c r="B17" s="7">
        <v>163.117</v>
      </c>
      <c r="C17" s="7">
        <v>108.521</v>
      </c>
      <c r="D17" s="7">
        <v>198.261</v>
      </c>
      <c r="E17" s="7">
        <v>130.114</v>
      </c>
      <c r="F17" s="7">
        <v>173.225</v>
      </c>
      <c r="G17" s="7">
        <v>199.741</v>
      </c>
      <c r="H17" s="7">
        <v>209.357</v>
      </c>
      <c r="I17" s="7">
        <v>68.443</v>
      </c>
      <c r="J17" s="7">
        <v>79.848</v>
      </c>
      <c r="K17" s="7">
        <v>78.564</v>
      </c>
      <c r="L17" s="7">
        <v>68.937</v>
      </c>
      <c r="M17" s="7">
        <v>24.114</v>
      </c>
      <c r="N17" s="7">
        <v>19.378</v>
      </c>
      <c r="O17" s="7">
        <v>12.436</v>
      </c>
      <c r="P17" s="7">
        <v>57.766</v>
      </c>
    </row>
    <row r="18" spans="1:16" ht="12.75">
      <c r="A18" s="13" t="s">
        <v>43</v>
      </c>
      <c r="B18" s="6">
        <v>43238.112</v>
      </c>
      <c r="C18" s="6">
        <v>42157.888</v>
      </c>
      <c r="D18" s="6">
        <v>44111.719</v>
      </c>
      <c r="E18" s="6">
        <v>43561.662</v>
      </c>
      <c r="F18" s="6">
        <v>42399.491</v>
      </c>
      <c r="G18" s="6">
        <v>40416.412</v>
      </c>
      <c r="H18" s="6">
        <v>41029.276</v>
      </c>
      <c r="I18" s="6">
        <v>37684.426</v>
      </c>
      <c r="J18" s="6">
        <v>31851.291</v>
      </c>
      <c r="K18" s="6">
        <v>26518.931</v>
      </c>
      <c r="L18" s="6">
        <v>20449.071</v>
      </c>
      <c r="M18" s="6">
        <v>18607.289</v>
      </c>
      <c r="N18" s="6">
        <v>17494.531</v>
      </c>
      <c r="O18" s="6">
        <v>17213.912</v>
      </c>
      <c r="P18" s="6">
        <v>15905.413</v>
      </c>
    </row>
    <row r="19" spans="1:16" ht="12.75">
      <c r="A19" s="12" t="s">
        <v>44</v>
      </c>
      <c r="B19" s="7">
        <v>44196.294</v>
      </c>
      <c r="C19" s="7">
        <v>43126.618</v>
      </c>
      <c r="D19" s="7">
        <v>45080.904</v>
      </c>
      <c r="E19" s="7">
        <v>44327.116</v>
      </c>
      <c r="F19" s="7">
        <v>43260.701</v>
      </c>
      <c r="G19" s="7">
        <v>41200.297</v>
      </c>
      <c r="H19" s="7">
        <v>41725.652</v>
      </c>
      <c r="I19" s="7">
        <v>38225.806</v>
      </c>
      <c r="J19" s="7">
        <v>32350.654</v>
      </c>
      <c r="K19" s="7">
        <v>26931.006</v>
      </c>
      <c r="L19" s="7">
        <v>20789.253</v>
      </c>
      <c r="M19" s="7">
        <v>18953.635</v>
      </c>
      <c r="N19" s="7">
        <v>17733.173</v>
      </c>
      <c r="O19" s="7">
        <v>17405.185</v>
      </c>
      <c r="P19" s="7">
        <v>16046.13</v>
      </c>
    </row>
    <row r="20" spans="1:16" ht="12.75">
      <c r="A20" s="13" t="s">
        <v>45</v>
      </c>
      <c r="B20" s="6">
        <v>0</v>
      </c>
      <c r="C20" s="6">
        <v>0</v>
      </c>
      <c r="D20" s="6">
        <v>0</v>
      </c>
      <c r="E20" s="6">
        <v>1033.625</v>
      </c>
      <c r="F20" s="6">
        <v>768.297</v>
      </c>
      <c r="G20" s="6">
        <v>594.799</v>
      </c>
      <c r="H20" s="6">
        <v>283.753</v>
      </c>
      <c r="I20" s="6">
        <v>381.285</v>
      </c>
      <c r="J20" s="6">
        <v>378.089</v>
      </c>
      <c r="K20" s="6">
        <v>635.17</v>
      </c>
      <c r="L20" s="6">
        <v>310.182</v>
      </c>
      <c r="M20" s="6">
        <v>2140.336</v>
      </c>
      <c r="N20" s="6">
        <v>2487.862</v>
      </c>
      <c r="O20" s="6">
        <v>2523.156</v>
      </c>
      <c r="P20" s="6">
        <v>2037.579</v>
      </c>
    </row>
    <row r="21" spans="1:16" ht="12.75">
      <c r="A21" s="12" t="s">
        <v>46</v>
      </c>
      <c r="B21" s="7">
        <v>968.59</v>
      </c>
      <c r="C21" s="7">
        <v>796.605</v>
      </c>
      <c r="D21" s="7">
        <v>807.586</v>
      </c>
      <c r="E21" s="7">
        <v>900.608</v>
      </c>
      <c r="F21" s="7">
        <v>1021.974</v>
      </c>
      <c r="G21" s="7">
        <v>1163.958</v>
      </c>
      <c r="H21" s="7">
        <v>1417.839</v>
      </c>
      <c r="I21" s="7">
        <v>1426.21</v>
      </c>
      <c r="J21" s="7">
        <v>1160.431</v>
      </c>
      <c r="K21" s="7">
        <v>888.433</v>
      </c>
      <c r="L21" s="7">
        <v>642.706</v>
      </c>
      <c r="M21" s="7">
        <v>574</v>
      </c>
      <c r="N21" s="7">
        <v>565.037</v>
      </c>
      <c r="O21" s="9" t="s">
        <v>34</v>
      </c>
      <c r="P21" s="9" t="s">
        <v>34</v>
      </c>
    </row>
    <row r="22" spans="1:16" ht="12.75">
      <c r="A22" s="13" t="s">
        <v>47</v>
      </c>
      <c r="B22" s="6">
        <v>2016.997</v>
      </c>
      <c r="C22" s="6">
        <v>2052.599</v>
      </c>
      <c r="D22" s="6">
        <v>2177.584</v>
      </c>
      <c r="E22" s="6">
        <v>2029.78</v>
      </c>
      <c r="F22" s="6">
        <v>1930.582</v>
      </c>
      <c r="G22" s="6">
        <v>1176.764</v>
      </c>
      <c r="H22" s="6">
        <v>1501.174</v>
      </c>
      <c r="I22" s="6">
        <v>1674.366</v>
      </c>
      <c r="J22" s="6">
        <v>1711.736</v>
      </c>
      <c r="K22" s="6">
        <v>1469.572</v>
      </c>
      <c r="L22" s="6">
        <v>1207.216</v>
      </c>
      <c r="M22" s="8" t="s">
        <v>34</v>
      </c>
      <c r="N22" s="8" t="s">
        <v>34</v>
      </c>
      <c r="O22" s="8" t="s">
        <v>34</v>
      </c>
      <c r="P22" s="8" t="s">
        <v>34</v>
      </c>
    </row>
    <row r="23" spans="1:16" ht="12.75">
      <c r="A23" s="12" t="s">
        <v>48</v>
      </c>
      <c r="B23" s="7">
        <v>25353.414</v>
      </c>
      <c r="C23" s="7">
        <v>25269.668</v>
      </c>
      <c r="D23" s="7">
        <v>27421.466</v>
      </c>
      <c r="E23" s="7">
        <v>29507.806</v>
      </c>
      <c r="F23" s="7">
        <v>30465.427</v>
      </c>
      <c r="G23" s="7">
        <v>29153.491</v>
      </c>
      <c r="H23" s="7">
        <v>29300.131</v>
      </c>
      <c r="I23" s="7">
        <v>26630.323</v>
      </c>
      <c r="J23" s="7">
        <v>22612.025</v>
      </c>
      <c r="K23" s="7">
        <v>18857.969</v>
      </c>
      <c r="L23" s="7">
        <v>14667.582</v>
      </c>
      <c r="M23" s="9" t="s">
        <v>34</v>
      </c>
      <c r="N23" s="9" t="s">
        <v>34</v>
      </c>
      <c r="O23" s="9" t="s">
        <v>34</v>
      </c>
      <c r="P23" s="9" t="s">
        <v>34</v>
      </c>
    </row>
    <row r="24" spans="1:16" ht="12.75">
      <c r="A24" s="13" t="s">
        <v>49</v>
      </c>
      <c r="B24" s="8" t="s">
        <v>34</v>
      </c>
      <c r="C24" s="8" t="s">
        <v>34</v>
      </c>
      <c r="D24" s="8" t="s">
        <v>34</v>
      </c>
      <c r="E24" s="8" t="s">
        <v>34</v>
      </c>
      <c r="F24" s="8" t="s">
        <v>34</v>
      </c>
      <c r="G24" s="8" t="s">
        <v>34</v>
      </c>
      <c r="H24" s="8" t="s">
        <v>34</v>
      </c>
      <c r="I24" s="8" t="s">
        <v>34</v>
      </c>
      <c r="J24" s="8" t="s">
        <v>34</v>
      </c>
      <c r="K24" s="8" t="s">
        <v>34</v>
      </c>
      <c r="L24" s="8" t="s">
        <v>34</v>
      </c>
      <c r="M24" s="8" t="s">
        <v>34</v>
      </c>
      <c r="N24" s="8" t="s">
        <v>34</v>
      </c>
      <c r="O24" s="8" t="s">
        <v>34</v>
      </c>
      <c r="P24" s="8" t="s">
        <v>34</v>
      </c>
    </row>
    <row r="25" spans="1:16" ht="12.75">
      <c r="A25" s="12" t="s">
        <v>50</v>
      </c>
      <c r="B25" s="9" t="s">
        <v>34</v>
      </c>
      <c r="C25" s="9" t="s">
        <v>34</v>
      </c>
      <c r="D25" s="9" t="s">
        <v>34</v>
      </c>
      <c r="E25" s="9" t="s">
        <v>34</v>
      </c>
      <c r="F25" s="9" t="s">
        <v>34</v>
      </c>
      <c r="G25" s="9" t="s">
        <v>34</v>
      </c>
      <c r="H25" s="9" t="s">
        <v>34</v>
      </c>
      <c r="I25" s="9" t="s">
        <v>34</v>
      </c>
      <c r="J25" s="9" t="s">
        <v>34</v>
      </c>
      <c r="K25" s="9" t="s">
        <v>34</v>
      </c>
      <c r="L25" s="9" t="s">
        <v>34</v>
      </c>
      <c r="M25" s="9" t="s">
        <v>34</v>
      </c>
      <c r="N25" s="9" t="s">
        <v>34</v>
      </c>
      <c r="O25" s="9" t="s">
        <v>34</v>
      </c>
      <c r="P25" s="9" t="s">
        <v>34</v>
      </c>
    </row>
    <row r="26" spans="1:16" ht="12.75">
      <c r="A26" s="13" t="s">
        <v>51</v>
      </c>
      <c r="B26" s="6">
        <v>15857.293</v>
      </c>
      <c r="C26" s="6">
        <v>15007.746</v>
      </c>
      <c r="D26" s="6">
        <v>14674.268</v>
      </c>
      <c r="E26" s="6">
        <v>10855.297</v>
      </c>
      <c r="F26" s="6">
        <v>9074.421</v>
      </c>
      <c r="G26" s="6">
        <v>9111.285</v>
      </c>
      <c r="H26" s="6">
        <v>9222.755</v>
      </c>
      <c r="I26" s="6">
        <v>8113.622</v>
      </c>
      <c r="J26" s="6">
        <v>6488.373</v>
      </c>
      <c r="K26" s="6">
        <v>5079.862</v>
      </c>
      <c r="L26" s="6">
        <v>3961.567</v>
      </c>
      <c r="M26" s="6">
        <v>16239.299</v>
      </c>
      <c r="N26" s="6">
        <v>14680.274</v>
      </c>
      <c r="O26" s="6">
        <v>14882.029</v>
      </c>
      <c r="P26" s="6">
        <v>14008.551</v>
      </c>
    </row>
    <row r="27" spans="1:16" ht="12.75">
      <c r="A27" s="12" t="s">
        <v>52</v>
      </c>
      <c r="B27" s="9" t="s">
        <v>34</v>
      </c>
      <c r="C27" s="9" t="s">
        <v>34</v>
      </c>
      <c r="D27" s="9" t="s">
        <v>34</v>
      </c>
      <c r="E27" s="9" t="s">
        <v>34</v>
      </c>
      <c r="F27" s="9" t="s">
        <v>34</v>
      </c>
      <c r="G27" s="9" t="s">
        <v>34</v>
      </c>
      <c r="H27" s="9" t="s">
        <v>34</v>
      </c>
      <c r="I27" s="9" t="s">
        <v>34</v>
      </c>
      <c r="J27" s="9" t="s">
        <v>34</v>
      </c>
      <c r="K27" s="9" t="s">
        <v>34</v>
      </c>
      <c r="L27" s="9" t="s">
        <v>34</v>
      </c>
      <c r="M27" s="9" t="s">
        <v>34</v>
      </c>
      <c r="N27" s="9" t="s">
        <v>34</v>
      </c>
      <c r="O27" s="9" t="s">
        <v>34</v>
      </c>
      <c r="P27" s="9" t="s">
        <v>34</v>
      </c>
    </row>
    <row r="28" spans="1:16" ht="12.75">
      <c r="A28" s="13" t="s">
        <v>53</v>
      </c>
      <c r="B28" s="6">
        <v>958.182</v>
      </c>
      <c r="C28" s="6">
        <v>968.73</v>
      </c>
      <c r="D28" s="6">
        <v>969.185</v>
      </c>
      <c r="E28" s="6">
        <v>765.454</v>
      </c>
      <c r="F28" s="6">
        <v>861.21</v>
      </c>
      <c r="G28" s="6">
        <v>783.885</v>
      </c>
      <c r="H28" s="6">
        <v>696.376</v>
      </c>
      <c r="I28" s="6">
        <v>541.38</v>
      </c>
      <c r="J28" s="6">
        <v>499.363</v>
      </c>
      <c r="K28" s="6">
        <v>412.075</v>
      </c>
      <c r="L28" s="6">
        <v>340.182</v>
      </c>
      <c r="M28" s="6">
        <v>346.346</v>
      </c>
      <c r="N28" s="6">
        <v>238.642</v>
      </c>
      <c r="O28" s="6">
        <v>191.273</v>
      </c>
      <c r="P28" s="6">
        <v>140.717</v>
      </c>
    </row>
    <row r="29" spans="1:16" ht="12.75">
      <c r="A29" s="12" t="s">
        <v>54</v>
      </c>
      <c r="B29" s="7">
        <v>29.726</v>
      </c>
      <c r="C29" s="7">
        <v>36.362</v>
      </c>
      <c r="D29" s="7">
        <v>40.6</v>
      </c>
      <c r="E29" s="7">
        <v>28.341</v>
      </c>
      <c r="F29" s="7">
        <v>29.593</v>
      </c>
      <c r="G29" s="7">
        <v>34.678</v>
      </c>
      <c r="H29" s="7">
        <v>197.161</v>
      </c>
      <c r="I29" s="7">
        <v>154.617</v>
      </c>
      <c r="J29" s="7">
        <v>106.539</v>
      </c>
      <c r="K29" s="7">
        <v>79.396</v>
      </c>
      <c r="L29" s="7">
        <v>53.953</v>
      </c>
      <c r="M29" s="7">
        <v>144.071</v>
      </c>
      <c r="N29" s="7">
        <v>158.664</v>
      </c>
      <c r="O29" s="7">
        <v>159.221</v>
      </c>
      <c r="P29" s="7">
        <v>98.432</v>
      </c>
    </row>
    <row r="30" spans="1:16" ht="12.75">
      <c r="A30" s="13" t="s">
        <v>55</v>
      </c>
      <c r="B30" s="8" t="s">
        <v>34</v>
      </c>
      <c r="C30" s="8" t="s">
        <v>34</v>
      </c>
      <c r="D30" s="8" t="s">
        <v>34</v>
      </c>
      <c r="E30" s="6">
        <v>11648.477</v>
      </c>
      <c r="F30" s="6">
        <v>11619.567</v>
      </c>
      <c r="G30" s="6">
        <v>11473.155</v>
      </c>
      <c r="H30" s="6">
        <v>10637.399</v>
      </c>
      <c r="I30" s="6">
        <v>11574.493</v>
      </c>
      <c r="J30" s="6">
        <v>10252.721</v>
      </c>
      <c r="K30" s="6">
        <v>8203.395</v>
      </c>
      <c r="L30" s="6">
        <v>6264.89</v>
      </c>
      <c r="M30" s="6">
        <v>5891.927</v>
      </c>
      <c r="N30" s="6">
        <v>4937.491</v>
      </c>
      <c r="O30" s="6">
        <v>4885.928</v>
      </c>
      <c r="P30" s="6">
        <v>4892.125</v>
      </c>
    </row>
    <row r="31" spans="1:16" ht="12.75">
      <c r="A31" s="12" t="s">
        <v>56</v>
      </c>
      <c r="B31" s="7">
        <v>54.524</v>
      </c>
      <c r="C31" s="7">
        <v>13.044</v>
      </c>
      <c r="D31" s="7">
        <v>8.952</v>
      </c>
      <c r="E31" s="7">
        <v>31.547</v>
      </c>
      <c r="F31" s="7">
        <v>12.173</v>
      </c>
      <c r="G31" s="7">
        <v>12.508</v>
      </c>
      <c r="H31" s="7">
        <v>14.723</v>
      </c>
      <c r="I31" s="7">
        <v>16.72</v>
      </c>
      <c r="J31" s="7">
        <v>23.662</v>
      </c>
      <c r="K31" s="7">
        <v>0.076</v>
      </c>
      <c r="L31" s="7">
        <v>2.329</v>
      </c>
      <c r="M31" s="7">
        <v>0</v>
      </c>
      <c r="N31" s="7">
        <v>0</v>
      </c>
      <c r="O31" s="7">
        <v>0</v>
      </c>
      <c r="P31" s="7">
        <v>0</v>
      </c>
    </row>
    <row r="32" spans="1:16" ht="12.75">
      <c r="A32" s="13" t="s">
        <v>57</v>
      </c>
      <c r="B32" s="6">
        <v>412.838</v>
      </c>
      <c r="C32" s="6">
        <v>421.887</v>
      </c>
      <c r="D32" s="6">
        <v>433.336</v>
      </c>
      <c r="E32" s="6">
        <v>435.354</v>
      </c>
      <c r="F32" s="6">
        <v>444.396</v>
      </c>
      <c r="G32" s="6">
        <v>463.128</v>
      </c>
      <c r="H32" s="6">
        <v>380.602</v>
      </c>
      <c r="I32" s="6">
        <v>345.191</v>
      </c>
      <c r="J32" s="6">
        <v>319.97</v>
      </c>
      <c r="K32" s="6">
        <v>326.087</v>
      </c>
      <c r="L32" s="6">
        <v>312.601</v>
      </c>
      <c r="M32" s="6">
        <v>127.388</v>
      </c>
      <c r="N32" s="6">
        <v>135.098</v>
      </c>
      <c r="O32" s="6">
        <v>138.027</v>
      </c>
      <c r="P32" s="6">
        <v>142.238</v>
      </c>
    </row>
    <row r="33" spans="1:16" ht="12.75">
      <c r="A33" s="12" t="s">
        <v>58</v>
      </c>
      <c r="B33" s="7">
        <v>951.12</v>
      </c>
      <c r="C33" s="7">
        <v>915.969</v>
      </c>
      <c r="D33" s="7">
        <v>935.954</v>
      </c>
      <c r="E33" s="7">
        <v>894.168</v>
      </c>
      <c r="F33" s="7">
        <v>871.627</v>
      </c>
      <c r="G33" s="7">
        <v>922.322</v>
      </c>
      <c r="H33" s="7">
        <v>302.729</v>
      </c>
      <c r="I33" s="7">
        <v>540.667</v>
      </c>
      <c r="J33" s="7">
        <v>604.084</v>
      </c>
      <c r="K33" s="7">
        <v>571.443</v>
      </c>
      <c r="L33" s="7">
        <v>497.169</v>
      </c>
      <c r="M33" s="7">
        <v>653.457</v>
      </c>
      <c r="N33" s="7">
        <v>496.273</v>
      </c>
      <c r="O33" s="7">
        <v>672.666</v>
      </c>
      <c r="P33" s="7">
        <v>690.311</v>
      </c>
    </row>
    <row r="34" spans="1:16" ht="12.75">
      <c r="A34" s="14" t="s">
        <v>59</v>
      </c>
      <c r="B34" s="10">
        <v>57189.096</v>
      </c>
      <c r="C34" s="10">
        <v>55025.368</v>
      </c>
      <c r="D34" s="10">
        <v>58017.354</v>
      </c>
      <c r="E34" s="10">
        <v>59387.897</v>
      </c>
      <c r="F34" s="10">
        <v>54058.165</v>
      </c>
      <c r="G34" s="10">
        <v>54325.777</v>
      </c>
      <c r="H34" s="10">
        <v>53272.483</v>
      </c>
      <c r="I34" s="10">
        <v>49451.536</v>
      </c>
      <c r="J34" s="10">
        <v>45894.683</v>
      </c>
      <c r="K34" s="10">
        <v>40604.894</v>
      </c>
      <c r="L34" s="10">
        <v>31042.121</v>
      </c>
      <c r="M34" s="10">
        <v>23833.443</v>
      </c>
      <c r="N34" s="10">
        <v>22542.262</v>
      </c>
      <c r="O34" s="10">
        <v>21358.164</v>
      </c>
      <c r="P34" s="10">
        <v>19058.84</v>
      </c>
    </row>
    <row r="35" spans="1:16" ht="12.75">
      <c r="A35" s="58" t="s">
        <v>60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  <row r="36" spans="1:16" ht="12.75">
      <c r="A36" s="12" t="s">
        <v>61</v>
      </c>
      <c r="B36" s="7">
        <v>27320.06</v>
      </c>
      <c r="C36" s="7">
        <v>27539.729</v>
      </c>
      <c r="D36" s="7">
        <v>21644.96</v>
      </c>
      <c r="E36" s="7">
        <v>20001.66</v>
      </c>
      <c r="F36" s="7">
        <v>19303.439</v>
      </c>
      <c r="G36" s="7">
        <v>16601.224</v>
      </c>
      <c r="H36" s="7">
        <v>17287.925</v>
      </c>
      <c r="I36" s="7">
        <v>15641.464</v>
      </c>
      <c r="J36" s="7">
        <v>12860.534</v>
      </c>
      <c r="K36" s="7">
        <v>10270.452</v>
      </c>
      <c r="L36" s="7">
        <v>9197.777</v>
      </c>
      <c r="M36" s="7">
        <v>8350.533</v>
      </c>
      <c r="N36" s="7">
        <v>8580.209</v>
      </c>
      <c r="O36" s="7">
        <v>8712.075</v>
      </c>
      <c r="P36" s="7">
        <v>7599.426</v>
      </c>
    </row>
    <row r="37" spans="1:16" ht="12.75">
      <c r="A37" s="13" t="s">
        <v>62</v>
      </c>
      <c r="B37" s="6">
        <v>15084.805</v>
      </c>
      <c r="C37" s="6">
        <v>12098.651</v>
      </c>
      <c r="D37" s="6">
        <v>9269.136</v>
      </c>
      <c r="E37" s="6">
        <v>9045.156</v>
      </c>
      <c r="F37" s="6">
        <v>9016.549</v>
      </c>
      <c r="G37" s="6">
        <v>9961.198</v>
      </c>
      <c r="H37" s="6">
        <v>8687.056</v>
      </c>
      <c r="I37" s="6">
        <v>9309.044</v>
      </c>
      <c r="J37" s="6">
        <v>8745.163</v>
      </c>
      <c r="K37" s="6">
        <v>7584.499</v>
      </c>
      <c r="L37" s="6">
        <v>6412.696</v>
      </c>
      <c r="M37" s="6">
        <v>5866.851</v>
      </c>
      <c r="N37" s="6">
        <v>5209.963</v>
      </c>
      <c r="O37" s="6">
        <v>5017.342</v>
      </c>
      <c r="P37" s="6">
        <v>4212.401</v>
      </c>
    </row>
    <row r="38" spans="1:16" ht="12.75">
      <c r="A38" s="12" t="s">
        <v>63</v>
      </c>
      <c r="B38" s="7">
        <v>11758.553</v>
      </c>
      <c r="C38" s="7">
        <v>12805.503</v>
      </c>
      <c r="D38" s="7">
        <v>11946.243</v>
      </c>
      <c r="E38" s="7">
        <v>9378.212</v>
      </c>
      <c r="F38" s="7">
        <v>9764.66</v>
      </c>
      <c r="G38" s="7">
        <v>6330.708</v>
      </c>
      <c r="H38" s="7">
        <v>8112.552</v>
      </c>
      <c r="I38" s="7">
        <v>5831.918</v>
      </c>
      <c r="J38" s="7">
        <v>3644.065</v>
      </c>
      <c r="K38" s="7">
        <v>2334.899</v>
      </c>
      <c r="L38" s="7">
        <v>2280.218</v>
      </c>
      <c r="M38" s="7">
        <v>2480.743</v>
      </c>
      <c r="N38" s="7">
        <v>3367.745</v>
      </c>
      <c r="O38" s="7">
        <v>3692.858</v>
      </c>
      <c r="P38" s="7">
        <v>3382.293</v>
      </c>
    </row>
    <row r="39" spans="1:16" ht="12.75">
      <c r="A39" s="13" t="s">
        <v>64</v>
      </c>
      <c r="B39" s="8" t="s">
        <v>34</v>
      </c>
      <c r="C39" s="8" t="s">
        <v>34</v>
      </c>
      <c r="D39" s="8" t="s">
        <v>34</v>
      </c>
      <c r="E39" s="8" t="s">
        <v>34</v>
      </c>
      <c r="F39" s="8" t="s">
        <v>34</v>
      </c>
      <c r="G39" s="8" t="s">
        <v>34</v>
      </c>
      <c r="H39" s="8" t="s">
        <v>34</v>
      </c>
      <c r="I39" s="8" t="s">
        <v>34</v>
      </c>
      <c r="J39" s="8" t="s">
        <v>34</v>
      </c>
      <c r="K39" s="8" t="s">
        <v>34</v>
      </c>
      <c r="L39" s="8" t="s">
        <v>34</v>
      </c>
      <c r="M39" s="8" t="s">
        <v>34</v>
      </c>
      <c r="N39" s="8" t="s">
        <v>34</v>
      </c>
      <c r="O39" s="8" t="s">
        <v>34</v>
      </c>
      <c r="P39" s="8" t="s">
        <v>34</v>
      </c>
    </row>
    <row r="40" spans="1:16" ht="12.75">
      <c r="A40" s="12" t="s">
        <v>65</v>
      </c>
      <c r="B40" s="7">
        <v>476.702</v>
      </c>
      <c r="C40" s="7">
        <v>2635.575</v>
      </c>
      <c r="D40" s="7">
        <v>429.581</v>
      </c>
      <c r="E40" s="7">
        <v>1578.292</v>
      </c>
      <c r="F40" s="7">
        <v>522.23</v>
      </c>
      <c r="G40" s="7">
        <v>309.318</v>
      </c>
      <c r="H40" s="7">
        <v>488.317</v>
      </c>
      <c r="I40" s="7">
        <v>500.502</v>
      </c>
      <c r="J40" s="7">
        <v>471.306</v>
      </c>
      <c r="K40" s="7">
        <v>351.054</v>
      </c>
      <c r="L40" s="7">
        <v>504.863</v>
      </c>
      <c r="M40" s="7">
        <v>2.939</v>
      </c>
      <c r="N40" s="7">
        <v>2.501</v>
      </c>
      <c r="O40" s="7">
        <v>1.875</v>
      </c>
      <c r="P40" s="7">
        <v>4.732</v>
      </c>
    </row>
    <row r="41" spans="1:16" ht="12.75">
      <c r="A41" s="13" t="s">
        <v>66</v>
      </c>
      <c r="B41" s="6">
        <v>20819.063</v>
      </c>
      <c r="C41" s="6">
        <v>19706.467</v>
      </c>
      <c r="D41" s="6">
        <v>29429.131</v>
      </c>
      <c r="E41" s="6">
        <v>32647.099</v>
      </c>
      <c r="F41" s="6">
        <v>29060.289</v>
      </c>
      <c r="G41" s="6">
        <v>32133.029</v>
      </c>
      <c r="H41" s="6">
        <v>31582.879</v>
      </c>
      <c r="I41" s="6">
        <v>30326.44</v>
      </c>
      <c r="J41" s="6">
        <v>27746.995</v>
      </c>
      <c r="K41" s="6">
        <v>24239.021</v>
      </c>
      <c r="L41" s="6">
        <v>17859.505</v>
      </c>
      <c r="M41" s="6">
        <v>13119.175</v>
      </c>
      <c r="N41" s="6">
        <v>11929.757</v>
      </c>
      <c r="O41" s="6">
        <v>10501.176</v>
      </c>
      <c r="P41" s="6">
        <v>9489.749</v>
      </c>
    </row>
    <row r="42" spans="1:16" ht="12.75">
      <c r="A42" s="12" t="s">
        <v>67</v>
      </c>
      <c r="B42" s="7">
        <v>11933.962</v>
      </c>
      <c r="C42" s="7">
        <v>10490.245</v>
      </c>
      <c r="D42" s="7">
        <v>18733.035</v>
      </c>
      <c r="E42" s="7">
        <v>15771.201</v>
      </c>
      <c r="F42" s="7">
        <v>10725.61</v>
      </c>
      <c r="G42" s="7">
        <v>12764.491</v>
      </c>
      <c r="H42" s="7">
        <v>16882.138</v>
      </c>
      <c r="I42" s="7">
        <v>14172.586</v>
      </c>
      <c r="J42" s="7">
        <v>13531.401</v>
      </c>
      <c r="K42" s="7">
        <v>12522.932</v>
      </c>
      <c r="L42" s="7">
        <v>10288.33</v>
      </c>
      <c r="M42" s="7">
        <v>8682.149</v>
      </c>
      <c r="N42" s="7">
        <v>9781.593</v>
      </c>
      <c r="O42" s="7">
        <v>8652.591</v>
      </c>
      <c r="P42" s="7">
        <v>7638.964</v>
      </c>
    </row>
    <row r="43" spans="1:16" ht="12.75">
      <c r="A43" s="13" t="s">
        <v>68</v>
      </c>
      <c r="B43" s="6">
        <v>8885.101</v>
      </c>
      <c r="C43" s="6">
        <v>9216.222</v>
      </c>
      <c r="D43" s="6">
        <v>10696.464</v>
      </c>
      <c r="E43" s="6">
        <v>16875.898</v>
      </c>
      <c r="F43" s="6">
        <v>18334.679</v>
      </c>
      <c r="G43" s="6">
        <v>19368.538</v>
      </c>
      <c r="H43" s="6">
        <v>14700.741</v>
      </c>
      <c r="I43" s="6">
        <v>16153.854</v>
      </c>
      <c r="J43" s="6">
        <v>14215.594</v>
      </c>
      <c r="K43" s="6">
        <v>11716.089</v>
      </c>
      <c r="L43" s="6">
        <v>7571.175</v>
      </c>
      <c r="M43" s="6">
        <v>4437.026</v>
      </c>
      <c r="N43" s="6">
        <v>2148.164</v>
      </c>
      <c r="O43" s="6">
        <v>1848.585</v>
      </c>
      <c r="P43" s="6">
        <v>1850.785</v>
      </c>
    </row>
    <row r="44" spans="1:16" ht="12.75">
      <c r="A44" s="12" t="s">
        <v>69</v>
      </c>
      <c r="B44" s="7">
        <v>8885.101</v>
      </c>
      <c r="C44" s="7">
        <v>9203.613</v>
      </c>
      <c r="D44" s="7">
        <v>10623.831</v>
      </c>
      <c r="E44" s="7">
        <v>16875.898</v>
      </c>
      <c r="F44" s="7">
        <v>18334.679</v>
      </c>
      <c r="G44" s="7">
        <v>19368.538</v>
      </c>
      <c r="H44" s="7">
        <v>14700.741</v>
      </c>
      <c r="I44" s="7">
        <v>16108.922</v>
      </c>
      <c r="J44" s="7">
        <v>14152.764</v>
      </c>
      <c r="K44" s="7">
        <v>11637.083</v>
      </c>
      <c r="L44" s="7">
        <v>7466.109</v>
      </c>
      <c r="M44" s="7">
        <v>4437.026</v>
      </c>
      <c r="N44" s="7">
        <v>2148.164</v>
      </c>
      <c r="O44" s="7">
        <v>1848.585</v>
      </c>
      <c r="P44" s="7">
        <v>781.632</v>
      </c>
    </row>
    <row r="45" spans="1:16" ht="12.75">
      <c r="A45" s="13" t="s">
        <v>70</v>
      </c>
      <c r="B45" s="6">
        <v>0</v>
      </c>
      <c r="C45" s="6">
        <v>12.609</v>
      </c>
      <c r="D45" s="6">
        <v>72.633</v>
      </c>
      <c r="E45" s="6">
        <v>0</v>
      </c>
      <c r="F45" s="6">
        <v>0</v>
      </c>
      <c r="G45" s="6">
        <v>0</v>
      </c>
      <c r="H45" s="6">
        <v>0</v>
      </c>
      <c r="I45" s="6">
        <v>44.932</v>
      </c>
      <c r="J45" s="6">
        <v>62.83</v>
      </c>
      <c r="K45" s="6">
        <v>79.006</v>
      </c>
      <c r="L45" s="6">
        <v>105.066</v>
      </c>
      <c r="M45" s="6">
        <v>0</v>
      </c>
      <c r="N45" s="6">
        <v>0</v>
      </c>
      <c r="O45" s="6">
        <v>0</v>
      </c>
      <c r="P45" s="6">
        <v>1069.153</v>
      </c>
    </row>
    <row r="46" spans="1:16" ht="12.75">
      <c r="A46" s="12" t="s">
        <v>71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</row>
    <row r="47" spans="1:16" ht="12.75">
      <c r="A47" s="13" t="s">
        <v>72</v>
      </c>
      <c r="B47" s="6">
        <v>88.236</v>
      </c>
      <c r="C47" s="6">
        <v>53.753</v>
      </c>
      <c r="D47" s="6">
        <v>48.2</v>
      </c>
      <c r="E47" s="6">
        <v>64.122</v>
      </c>
      <c r="F47" s="6">
        <v>71.09</v>
      </c>
      <c r="G47" s="6">
        <v>75.888</v>
      </c>
      <c r="H47" s="6">
        <v>135.554</v>
      </c>
      <c r="I47" s="6">
        <v>149.989</v>
      </c>
      <c r="J47" s="6">
        <v>164.611</v>
      </c>
      <c r="K47" s="6">
        <v>162.575</v>
      </c>
      <c r="L47" s="6">
        <v>157.092</v>
      </c>
      <c r="M47" s="6">
        <v>287.284</v>
      </c>
      <c r="N47" s="6">
        <v>234.1</v>
      </c>
      <c r="O47" s="6">
        <v>188.411</v>
      </c>
      <c r="P47" s="6">
        <v>156.682</v>
      </c>
    </row>
    <row r="48" spans="1:16" ht="12.75">
      <c r="A48" s="12" t="s">
        <v>73</v>
      </c>
      <c r="B48" s="7">
        <v>0</v>
      </c>
      <c r="C48" s="7">
        <v>0</v>
      </c>
      <c r="D48" s="7">
        <v>0</v>
      </c>
      <c r="E48" s="7">
        <v>92.375</v>
      </c>
      <c r="F48" s="7">
        <v>59.355</v>
      </c>
      <c r="G48" s="7">
        <v>75.843</v>
      </c>
      <c r="H48" s="7">
        <v>69.346</v>
      </c>
      <c r="I48" s="7">
        <v>35.084</v>
      </c>
      <c r="J48" s="7">
        <v>89.39</v>
      </c>
      <c r="K48" s="7">
        <v>55.733</v>
      </c>
      <c r="L48" s="7">
        <v>68.415</v>
      </c>
      <c r="M48" s="7">
        <v>207.586</v>
      </c>
      <c r="N48" s="7">
        <v>251.459</v>
      </c>
      <c r="O48" s="7">
        <v>268.659</v>
      </c>
      <c r="P48" s="7">
        <v>269.806</v>
      </c>
    </row>
    <row r="49" spans="1:16" ht="12.75">
      <c r="A49" s="13" t="s">
        <v>74</v>
      </c>
      <c r="B49" s="6">
        <v>33.484</v>
      </c>
      <c r="C49" s="6">
        <v>17.347</v>
      </c>
      <c r="D49" s="6">
        <v>-0.607</v>
      </c>
      <c r="E49" s="6">
        <v>15.454</v>
      </c>
      <c r="F49" s="6">
        <v>48.245</v>
      </c>
      <c r="G49" s="6">
        <v>22.023</v>
      </c>
      <c r="H49" s="6">
        <v>-128.43</v>
      </c>
      <c r="I49" s="6">
        <v>-150.279</v>
      </c>
      <c r="J49" s="6">
        <v>-109.255</v>
      </c>
      <c r="K49" s="6">
        <v>-79.386</v>
      </c>
      <c r="L49" s="6">
        <v>-73.43</v>
      </c>
      <c r="M49" s="8" t="s">
        <v>34</v>
      </c>
      <c r="N49" s="8" t="s">
        <v>34</v>
      </c>
      <c r="O49" s="6">
        <v>2.481</v>
      </c>
      <c r="P49" s="6">
        <v>14.343</v>
      </c>
    </row>
    <row r="50" spans="1:16" ht="12.75">
      <c r="A50" s="12" t="s">
        <v>75</v>
      </c>
      <c r="B50" s="7">
        <v>177.362</v>
      </c>
      <c r="C50" s="7">
        <v>149.647</v>
      </c>
      <c r="D50" s="7">
        <v>147.929</v>
      </c>
      <c r="E50" s="7">
        <v>118.983</v>
      </c>
      <c r="F50" s="7">
        <v>142.057</v>
      </c>
      <c r="G50" s="7">
        <v>163.71</v>
      </c>
      <c r="H50" s="7">
        <v>68.714</v>
      </c>
      <c r="I50" s="7">
        <v>46.865</v>
      </c>
      <c r="J50" s="7">
        <v>71.831</v>
      </c>
      <c r="K50" s="7">
        <v>101.73</v>
      </c>
      <c r="L50" s="7">
        <v>154.649</v>
      </c>
      <c r="M50" s="9" t="s">
        <v>34</v>
      </c>
      <c r="N50" s="9" t="s">
        <v>34</v>
      </c>
      <c r="O50" s="7">
        <v>2.481</v>
      </c>
      <c r="P50" s="7">
        <v>14.343</v>
      </c>
    </row>
    <row r="51" spans="1:16" ht="12.75">
      <c r="A51" s="13" t="s">
        <v>76</v>
      </c>
      <c r="B51" s="6">
        <v>143.878</v>
      </c>
      <c r="C51" s="6">
        <v>132.3</v>
      </c>
      <c r="D51" s="6">
        <v>148.536</v>
      </c>
      <c r="E51" s="6">
        <v>103.529</v>
      </c>
      <c r="F51" s="6">
        <v>93.812</v>
      </c>
      <c r="G51" s="6">
        <v>141.687</v>
      </c>
      <c r="H51" s="6">
        <v>197.144</v>
      </c>
      <c r="I51" s="6">
        <v>197.144</v>
      </c>
      <c r="J51" s="6">
        <v>181.086</v>
      </c>
      <c r="K51" s="6">
        <v>181.116</v>
      </c>
      <c r="L51" s="6">
        <v>228.079</v>
      </c>
      <c r="M51" s="8" t="s">
        <v>34</v>
      </c>
      <c r="N51" s="8" t="s">
        <v>34</v>
      </c>
      <c r="O51" s="8" t="s">
        <v>34</v>
      </c>
      <c r="P51" s="8" t="s">
        <v>34</v>
      </c>
    </row>
    <row r="52" spans="1:16" ht="12.75">
      <c r="A52" s="12" t="s">
        <v>77</v>
      </c>
      <c r="B52" s="9" t="s">
        <v>34</v>
      </c>
      <c r="C52" s="9" t="s">
        <v>34</v>
      </c>
      <c r="D52" s="9" t="s">
        <v>34</v>
      </c>
      <c r="E52" s="9" t="s">
        <v>34</v>
      </c>
      <c r="F52" s="9" t="s">
        <v>34</v>
      </c>
      <c r="G52" s="9" t="s">
        <v>34</v>
      </c>
      <c r="H52" s="9" t="s">
        <v>34</v>
      </c>
      <c r="I52" s="9" t="s">
        <v>34</v>
      </c>
      <c r="J52" s="9" t="s">
        <v>34</v>
      </c>
      <c r="K52" s="9" t="s">
        <v>34</v>
      </c>
      <c r="L52" s="9" t="s">
        <v>34</v>
      </c>
      <c r="M52" s="9" t="s">
        <v>34</v>
      </c>
      <c r="N52" s="9" t="s">
        <v>34</v>
      </c>
      <c r="O52" s="9" t="s">
        <v>34</v>
      </c>
      <c r="P52" s="9" t="s">
        <v>34</v>
      </c>
    </row>
    <row r="53" spans="1:16" ht="12.75">
      <c r="A53" s="13" t="s">
        <v>78</v>
      </c>
      <c r="B53" s="6">
        <v>5284.808</v>
      </c>
      <c r="C53" s="6">
        <v>4368.484</v>
      </c>
      <c r="D53" s="6">
        <v>3736.838</v>
      </c>
      <c r="E53" s="6">
        <v>3480.191</v>
      </c>
      <c r="F53" s="6">
        <v>2936.052</v>
      </c>
      <c r="G53" s="6">
        <v>2834.88</v>
      </c>
      <c r="H53" s="6">
        <v>2360.205</v>
      </c>
      <c r="I53" s="6">
        <v>1703.421</v>
      </c>
      <c r="J53" s="6">
        <v>3557.806</v>
      </c>
      <c r="K53" s="6">
        <v>4508.668</v>
      </c>
      <c r="L53" s="6">
        <v>2516.572</v>
      </c>
      <c r="M53" s="6">
        <v>674.248</v>
      </c>
      <c r="N53" s="6">
        <v>474.56</v>
      </c>
      <c r="O53" s="6">
        <v>635.952</v>
      </c>
      <c r="P53" s="6">
        <v>526.311</v>
      </c>
    </row>
    <row r="54" spans="1:16" ht="12.75">
      <c r="A54" s="15" t="s">
        <v>79</v>
      </c>
      <c r="B54" s="11">
        <v>53545.651</v>
      </c>
      <c r="C54" s="11">
        <v>51685.78</v>
      </c>
      <c r="D54" s="11">
        <v>54858.89</v>
      </c>
      <c r="E54" s="11">
        <v>56300.901</v>
      </c>
      <c r="F54" s="11">
        <v>51478.47</v>
      </c>
      <c r="G54" s="11">
        <v>51742.887</v>
      </c>
      <c r="H54" s="11">
        <v>51307.479</v>
      </c>
      <c r="I54" s="11">
        <v>47706.119</v>
      </c>
      <c r="J54" s="11">
        <v>44310.081</v>
      </c>
      <c r="K54" s="11">
        <v>39157.063</v>
      </c>
      <c r="L54" s="11">
        <v>29725.931</v>
      </c>
      <c r="M54" s="11">
        <v>22638.826</v>
      </c>
      <c r="N54" s="11">
        <v>21470.085</v>
      </c>
      <c r="O54" s="11">
        <v>20308.754</v>
      </c>
      <c r="P54" s="11">
        <v>18056.317</v>
      </c>
    </row>
    <row r="55" spans="1:16" ht="12.75">
      <c r="A55" s="58" t="s">
        <v>80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</row>
    <row r="56" spans="1:16" ht="12.75">
      <c r="A56" s="13" t="s">
        <v>81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8" t="s">
        <v>34</v>
      </c>
      <c r="J56" s="8" t="s">
        <v>34</v>
      </c>
      <c r="K56" s="8" t="s">
        <v>34</v>
      </c>
      <c r="L56" s="8" t="s">
        <v>34</v>
      </c>
      <c r="M56" s="6">
        <v>0.055</v>
      </c>
      <c r="N56" s="6">
        <v>0.055</v>
      </c>
      <c r="O56" s="6">
        <v>0</v>
      </c>
      <c r="P56" s="6">
        <v>0</v>
      </c>
    </row>
    <row r="57" spans="1:16" ht="12.75">
      <c r="A57" s="12" t="s">
        <v>82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285.259</v>
      </c>
      <c r="N57" s="7">
        <v>278.676</v>
      </c>
      <c r="O57" s="7">
        <v>279.767</v>
      </c>
      <c r="P57" s="7">
        <v>279.526</v>
      </c>
    </row>
    <row r="58" spans="1:16" ht="12.75">
      <c r="A58" s="13" t="s">
        <v>83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</row>
    <row r="59" spans="1:16" ht="12.75">
      <c r="A59" s="12" t="s">
        <v>84</v>
      </c>
      <c r="B59" s="7">
        <v>3643.445</v>
      </c>
      <c r="C59" s="7">
        <v>3339.588</v>
      </c>
      <c r="D59" s="7">
        <v>3158.464</v>
      </c>
      <c r="E59" s="7">
        <v>3086.996</v>
      </c>
      <c r="F59" s="7">
        <v>2579.695</v>
      </c>
      <c r="G59" s="7">
        <v>2582.89</v>
      </c>
      <c r="H59" s="7">
        <v>1965.004</v>
      </c>
      <c r="I59" s="7">
        <v>1745.417</v>
      </c>
      <c r="J59" s="7">
        <v>1584.602</v>
      </c>
      <c r="K59" s="7">
        <v>1447.831</v>
      </c>
      <c r="L59" s="7">
        <v>1316.19</v>
      </c>
      <c r="M59" s="7">
        <v>909.303</v>
      </c>
      <c r="N59" s="7">
        <v>793.446</v>
      </c>
      <c r="O59" s="7">
        <v>769.643</v>
      </c>
      <c r="P59" s="7">
        <v>722.997</v>
      </c>
    </row>
    <row r="60" spans="1:16" ht="12.75">
      <c r="A60" s="13" t="s">
        <v>85</v>
      </c>
      <c r="B60" s="6">
        <v>269.66</v>
      </c>
      <c r="C60" s="6">
        <v>268.675</v>
      </c>
      <c r="D60" s="6">
        <v>169.142</v>
      </c>
      <c r="E60" s="6">
        <v>143.076</v>
      </c>
      <c r="F60" s="6">
        <v>142.034</v>
      </c>
      <c r="G60" s="6">
        <v>142.034</v>
      </c>
      <c r="H60" s="6">
        <v>121.768</v>
      </c>
      <c r="I60" s="6">
        <v>119.063</v>
      </c>
      <c r="J60" s="6">
        <v>117.878</v>
      </c>
      <c r="K60" s="6">
        <v>116.875</v>
      </c>
      <c r="L60" s="6">
        <v>115.276</v>
      </c>
      <c r="M60" s="6">
        <v>113.916</v>
      </c>
      <c r="N60" s="6">
        <v>113.656</v>
      </c>
      <c r="O60" s="6">
        <v>112.863</v>
      </c>
      <c r="P60" s="6">
        <v>111.663</v>
      </c>
    </row>
    <row r="61" spans="1:16" ht="12.75">
      <c r="A61" s="12" t="s">
        <v>86</v>
      </c>
      <c r="B61" s="7">
        <v>1184.268</v>
      </c>
      <c r="C61" s="7">
        <v>1172.645</v>
      </c>
      <c r="D61" s="7">
        <v>1118.186</v>
      </c>
      <c r="E61" s="7">
        <v>737.079</v>
      </c>
      <c r="F61" s="7">
        <v>737.079</v>
      </c>
      <c r="G61" s="7">
        <v>737.079</v>
      </c>
      <c r="H61" s="7">
        <v>395.932</v>
      </c>
      <c r="I61" s="7">
        <v>342.534</v>
      </c>
      <c r="J61" s="7">
        <v>319.676</v>
      </c>
      <c r="K61" s="7">
        <v>300.608</v>
      </c>
      <c r="L61" s="7">
        <v>271.219</v>
      </c>
      <c r="M61" s="7">
        <v>247.004</v>
      </c>
      <c r="N61" s="7">
        <v>242.964</v>
      </c>
      <c r="O61" s="7">
        <v>227.422</v>
      </c>
      <c r="P61" s="7">
        <v>206.564</v>
      </c>
    </row>
    <row r="62" spans="1:16" ht="12.75">
      <c r="A62" s="13" t="s">
        <v>87</v>
      </c>
      <c r="B62" s="6">
        <v>38.974</v>
      </c>
      <c r="C62" s="6">
        <v>46.861</v>
      </c>
      <c r="D62" s="6">
        <v>149.057</v>
      </c>
      <c r="E62" s="6">
        <v>160.634</v>
      </c>
      <c r="F62" s="6">
        <v>168.521</v>
      </c>
      <c r="G62" s="6">
        <v>178.951</v>
      </c>
      <c r="H62" s="6">
        <v>123.832</v>
      </c>
      <c r="I62" s="6">
        <v>126.374</v>
      </c>
      <c r="J62" s="6">
        <v>126.374</v>
      </c>
      <c r="K62" s="6">
        <v>133.423</v>
      </c>
      <c r="L62" s="6">
        <v>133.611</v>
      </c>
      <c r="M62" s="6">
        <v>22.227</v>
      </c>
      <c r="N62" s="6">
        <v>22.227</v>
      </c>
      <c r="O62" s="6">
        <v>22.227</v>
      </c>
      <c r="P62" s="6">
        <v>22.227</v>
      </c>
    </row>
    <row r="63" spans="1:16" ht="12.75">
      <c r="A63" s="12" t="s">
        <v>88</v>
      </c>
      <c r="B63" s="9" t="s">
        <v>34</v>
      </c>
      <c r="C63" s="9" t="s">
        <v>34</v>
      </c>
      <c r="D63" s="9" t="s">
        <v>34</v>
      </c>
      <c r="E63" s="7">
        <v>162.125</v>
      </c>
      <c r="F63" s="7">
        <v>146.432</v>
      </c>
      <c r="G63" s="7">
        <v>150.241</v>
      </c>
      <c r="H63" s="7">
        <v>195.339</v>
      </c>
      <c r="I63" s="7">
        <v>176.089</v>
      </c>
      <c r="J63" s="7">
        <v>184.25</v>
      </c>
      <c r="K63" s="7">
        <v>159.557</v>
      </c>
      <c r="L63" s="7">
        <v>130.122</v>
      </c>
      <c r="M63" s="7">
        <v>88.304</v>
      </c>
      <c r="N63" s="7">
        <v>56.192</v>
      </c>
      <c r="O63" s="7">
        <v>53.924</v>
      </c>
      <c r="P63" s="7">
        <v>52.448</v>
      </c>
    </row>
    <row r="64" spans="1:16" ht="12.75">
      <c r="A64" s="13" t="s">
        <v>89</v>
      </c>
      <c r="B64" s="8" t="s">
        <v>34</v>
      </c>
      <c r="C64" s="8" t="s">
        <v>34</v>
      </c>
      <c r="D64" s="8" t="s">
        <v>34</v>
      </c>
      <c r="E64" s="6">
        <v>1782.688</v>
      </c>
      <c r="F64" s="6">
        <v>1321.307</v>
      </c>
      <c r="G64" s="6">
        <v>1175.672</v>
      </c>
      <c r="H64" s="6">
        <v>894.941</v>
      </c>
      <c r="I64" s="6">
        <v>719.814</v>
      </c>
      <c r="J64" s="6">
        <v>632.783</v>
      </c>
      <c r="K64" s="6">
        <v>562.024</v>
      </c>
      <c r="L64" s="6">
        <v>527.754</v>
      </c>
      <c r="M64" s="6">
        <v>332.968</v>
      </c>
      <c r="N64" s="6">
        <v>296.546</v>
      </c>
      <c r="O64" s="6">
        <v>288.706</v>
      </c>
      <c r="P64" s="6">
        <v>275.399</v>
      </c>
    </row>
    <row r="65" spans="1:16" ht="12.75">
      <c r="A65" s="12" t="s">
        <v>90</v>
      </c>
      <c r="B65" s="7">
        <v>2026.205</v>
      </c>
      <c r="C65" s="7">
        <v>1810.112</v>
      </c>
      <c r="D65" s="7">
        <v>1718.951</v>
      </c>
      <c r="E65" s="7">
        <v>133.781</v>
      </c>
      <c r="F65" s="7">
        <v>88.868</v>
      </c>
      <c r="G65" s="7">
        <v>169.563</v>
      </c>
      <c r="H65" s="7">
        <v>275.576</v>
      </c>
      <c r="I65" s="7">
        <v>349.858</v>
      </c>
      <c r="J65" s="7">
        <v>180.757</v>
      </c>
      <c r="K65" s="7">
        <v>146.869</v>
      </c>
      <c r="L65" s="7">
        <v>108.774</v>
      </c>
      <c r="M65" s="7">
        <v>116.849</v>
      </c>
      <c r="N65" s="7">
        <v>76.977</v>
      </c>
      <c r="O65" s="7">
        <v>79.592</v>
      </c>
      <c r="P65" s="7">
        <v>70.813</v>
      </c>
    </row>
    <row r="66" spans="1:16" ht="12.75">
      <c r="A66" s="13" t="s">
        <v>91</v>
      </c>
      <c r="B66" s="8" t="s">
        <v>34</v>
      </c>
      <c r="C66" s="8" t="s">
        <v>34</v>
      </c>
      <c r="D66" s="8" t="s">
        <v>34</v>
      </c>
      <c r="E66" s="8" t="s">
        <v>34</v>
      </c>
      <c r="F66" s="8" t="s">
        <v>34</v>
      </c>
      <c r="G66" s="8" t="s">
        <v>34</v>
      </c>
      <c r="H66" s="8" t="s">
        <v>34</v>
      </c>
      <c r="I66" s="8" t="s">
        <v>34</v>
      </c>
      <c r="J66" s="8" t="s">
        <v>34</v>
      </c>
      <c r="K66" s="8" t="s">
        <v>34</v>
      </c>
      <c r="L66" s="8" t="s">
        <v>34</v>
      </c>
      <c r="M66" s="8" t="s">
        <v>34</v>
      </c>
      <c r="N66" s="8" t="s">
        <v>34</v>
      </c>
      <c r="O66" s="8" t="s">
        <v>34</v>
      </c>
      <c r="P66" s="8" t="s">
        <v>34</v>
      </c>
    </row>
    <row r="67" spans="1:16" ht="12.75">
      <c r="A67" s="12" t="s">
        <v>92</v>
      </c>
      <c r="B67" s="7">
        <v>0</v>
      </c>
      <c r="C67" s="7">
        <v>0</v>
      </c>
      <c r="D67" s="7">
        <v>0</v>
      </c>
      <c r="E67" s="9" t="s">
        <v>34</v>
      </c>
      <c r="F67" s="9" t="s">
        <v>34</v>
      </c>
      <c r="G67" s="9" t="s">
        <v>34</v>
      </c>
      <c r="H67" s="9" t="s">
        <v>34</v>
      </c>
      <c r="I67" s="9" t="s">
        <v>34</v>
      </c>
      <c r="J67" s="9" t="s">
        <v>34</v>
      </c>
      <c r="K67" s="9" t="s">
        <v>34</v>
      </c>
      <c r="L67" s="9" t="s">
        <v>34</v>
      </c>
      <c r="M67" s="7">
        <v>0</v>
      </c>
      <c r="N67" s="7">
        <v>0</v>
      </c>
      <c r="O67" s="7">
        <v>0</v>
      </c>
      <c r="P67" s="7">
        <v>0</v>
      </c>
    </row>
    <row r="68" spans="1:16" ht="12.75">
      <c r="A68" s="13" t="s">
        <v>93</v>
      </c>
      <c r="B68" s="6">
        <v>0.22</v>
      </c>
      <c r="C68" s="6">
        <v>0.201</v>
      </c>
      <c r="D68" s="6">
        <v>0.209</v>
      </c>
      <c r="E68" s="6">
        <v>0.206</v>
      </c>
      <c r="F68" s="6">
        <v>0.201</v>
      </c>
      <c r="G68" s="6">
        <v>0.114</v>
      </c>
      <c r="H68" s="6">
        <v>0.108</v>
      </c>
      <c r="I68" s="6">
        <v>0.374</v>
      </c>
      <c r="J68" s="6">
        <v>1.255</v>
      </c>
      <c r="K68" s="6">
        <v>0.108</v>
      </c>
      <c r="L68" s="6">
        <v>0</v>
      </c>
      <c r="M68" s="8" t="s">
        <v>34</v>
      </c>
      <c r="N68" s="8" t="s">
        <v>34</v>
      </c>
      <c r="O68" s="8" t="s">
        <v>34</v>
      </c>
      <c r="P68" s="8" t="s">
        <v>34</v>
      </c>
    </row>
    <row r="69" spans="1:16" ht="12.75">
      <c r="A69" s="12" t="s">
        <v>94</v>
      </c>
      <c r="B69" s="7">
        <v>124.889</v>
      </c>
      <c r="C69" s="7">
        <v>41.605</v>
      </c>
      <c r="D69" s="7">
        <v>3.145</v>
      </c>
      <c r="E69" s="7">
        <v>-31.851</v>
      </c>
      <c r="F69" s="7">
        <v>-22.994</v>
      </c>
      <c r="G69" s="7">
        <v>29.774</v>
      </c>
      <c r="H69" s="7">
        <v>1.524</v>
      </c>
      <c r="I69" s="7">
        <v>-32.935</v>
      </c>
      <c r="J69" s="7">
        <v>22.677</v>
      </c>
      <c r="K69" s="7">
        <v>62.13</v>
      </c>
      <c r="L69" s="7">
        <v>61.067</v>
      </c>
      <c r="M69" s="7">
        <v>0</v>
      </c>
      <c r="N69" s="7">
        <v>0</v>
      </c>
      <c r="O69" s="7">
        <v>0</v>
      </c>
      <c r="P69" s="7">
        <v>0</v>
      </c>
    </row>
    <row r="70" spans="1:16" ht="12.75">
      <c r="A70" s="13" t="s">
        <v>95</v>
      </c>
      <c r="B70" s="6">
        <v>0.771</v>
      </c>
      <c r="C70" s="6">
        <v>0.511</v>
      </c>
      <c r="D70" s="6">
        <v>0.226</v>
      </c>
      <c r="E70" s="6">
        <v>0.742</v>
      </c>
      <c r="F70" s="6">
        <v>1.753</v>
      </c>
      <c r="G70" s="6">
        <v>0.538</v>
      </c>
      <c r="H70" s="6">
        <v>44.016</v>
      </c>
      <c r="I70" s="6">
        <v>55.754</v>
      </c>
      <c r="J70" s="6">
        <v>1.048</v>
      </c>
      <c r="K70" s="6">
        <v>33.763</v>
      </c>
      <c r="L70" s="6">
        <v>31.633</v>
      </c>
      <c r="M70" s="6">
        <v>11.965</v>
      </c>
      <c r="N70" s="6">
        <v>15.116</v>
      </c>
      <c r="O70" s="6">
        <v>15.091</v>
      </c>
      <c r="P70" s="6">
        <v>16.117</v>
      </c>
    </row>
    <row r="71" spans="1:16" ht="12.75">
      <c r="A71" s="15" t="s">
        <v>96</v>
      </c>
      <c r="B71" s="11">
        <v>3643.445</v>
      </c>
      <c r="C71" s="11">
        <v>3339.588</v>
      </c>
      <c r="D71" s="11">
        <v>3158.464</v>
      </c>
      <c r="E71" s="11">
        <v>3086.996</v>
      </c>
      <c r="F71" s="11">
        <v>2579.695</v>
      </c>
      <c r="G71" s="11">
        <v>2582.89</v>
      </c>
      <c r="H71" s="11">
        <v>1965.013</v>
      </c>
      <c r="I71" s="11">
        <v>1745.417</v>
      </c>
      <c r="J71" s="11">
        <v>1584.602</v>
      </c>
      <c r="K71" s="11">
        <v>1447.831</v>
      </c>
      <c r="L71" s="11">
        <v>1316.19</v>
      </c>
      <c r="M71" s="11">
        <v>909.303</v>
      </c>
      <c r="N71" s="11">
        <v>793.446</v>
      </c>
      <c r="O71" s="11">
        <v>769.643</v>
      </c>
      <c r="P71" s="11">
        <v>722.997</v>
      </c>
    </row>
    <row r="72" spans="1:16" ht="12.75">
      <c r="A72" s="14" t="s">
        <v>97</v>
      </c>
      <c r="B72" s="10">
        <v>57189.096</v>
      </c>
      <c r="C72" s="10">
        <v>55025.368</v>
      </c>
      <c r="D72" s="10">
        <v>58017.354</v>
      </c>
      <c r="E72" s="10">
        <v>59387.897</v>
      </c>
      <c r="F72" s="10">
        <v>54058.165</v>
      </c>
      <c r="G72" s="10">
        <v>54325.777</v>
      </c>
      <c r="H72" s="10">
        <v>53272.483</v>
      </c>
      <c r="I72" s="10">
        <v>49451.536</v>
      </c>
      <c r="J72" s="10">
        <v>45894.683</v>
      </c>
      <c r="K72" s="10">
        <v>40604.894</v>
      </c>
      <c r="L72" s="10">
        <v>31042.121</v>
      </c>
      <c r="M72" s="10">
        <v>23833.443</v>
      </c>
      <c r="N72" s="10">
        <v>22542.262</v>
      </c>
      <c r="O72" s="10">
        <v>21358.164</v>
      </c>
      <c r="P72" s="10">
        <v>19058.84</v>
      </c>
    </row>
    <row r="73" spans="1:16" ht="12.75">
      <c r="A73" s="12" t="s">
        <v>98</v>
      </c>
      <c r="B73" s="7">
        <v>898.752037</v>
      </c>
      <c r="C73" s="7">
        <v>895.481259</v>
      </c>
      <c r="D73" s="7">
        <v>362.4020013946334</v>
      </c>
      <c r="E73" s="7">
        <v>741.6231762506401</v>
      </c>
      <c r="F73" s="7">
        <v>741.2355265841301</v>
      </c>
      <c r="G73" s="7">
        <v>741.76096349973</v>
      </c>
      <c r="H73" s="7">
        <v>670.21690163596</v>
      </c>
      <c r="I73" s="7">
        <v>654.20567743593</v>
      </c>
      <c r="J73" s="7">
        <v>654.44451596486</v>
      </c>
      <c r="K73" s="7">
        <v>641.45188491122</v>
      </c>
      <c r="L73" s="7">
        <v>631.75281493112</v>
      </c>
      <c r="M73" s="7">
        <v>624.17505390534</v>
      </c>
      <c r="N73" s="7">
        <v>619.66552625646</v>
      </c>
      <c r="O73" s="7">
        <v>615.01537599935</v>
      </c>
      <c r="P73" s="7">
        <v>606.58140970903</v>
      </c>
    </row>
    <row r="78" spans="1:16" ht="12.75">
      <c r="A78" s="58" t="s">
        <v>99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</row>
    <row r="79" spans="2:16" ht="33.75">
      <c r="B79" s="5" t="s">
        <v>15</v>
      </c>
      <c r="C79" s="5" t="s">
        <v>16</v>
      </c>
      <c r="D79" s="5" t="s">
        <v>17</v>
      </c>
      <c r="E79" s="5" t="s">
        <v>18</v>
      </c>
      <c r="F79" s="5" t="s">
        <v>19</v>
      </c>
      <c r="G79" s="5" t="s">
        <v>20</v>
      </c>
      <c r="H79" s="5" t="s">
        <v>21</v>
      </c>
      <c r="I79" s="5" t="s">
        <v>22</v>
      </c>
      <c r="J79" s="5" t="s">
        <v>23</v>
      </c>
      <c r="K79" s="5" t="s">
        <v>24</v>
      </c>
      <c r="L79" s="5" t="s">
        <v>25</v>
      </c>
      <c r="M79" s="5" t="s">
        <v>26</v>
      </c>
      <c r="N79" s="5" t="s">
        <v>27</v>
      </c>
      <c r="O79" s="5" t="s">
        <v>28</v>
      </c>
      <c r="P79" s="5" t="s">
        <v>29</v>
      </c>
    </row>
    <row r="80" spans="1:16" ht="12.75">
      <c r="A80" s="58" t="s">
        <v>100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1:16" ht="12.75">
      <c r="A81" s="15" t="s">
        <v>101</v>
      </c>
      <c r="B81" s="11">
        <v>763.362</v>
      </c>
      <c r="C81" s="11">
        <v>644.85</v>
      </c>
      <c r="D81" s="11">
        <v>672.046</v>
      </c>
      <c r="E81" s="11">
        <v>559.166</v>
      </c>
      <c r="F81" s="11">
        <v>564.409</v>
      </c>
      <c r="G81" s="11">
        <v>803.513</v>
      </c>
      <c r="H81" s="11">
        <v>681.01</v>
      </c>
      <c r="I81" s="11">
        <v>587.894</v>
      </c>
      <c r="J81" s="11">
        <v>473.634</v>
      </c>
      <c r="K81" s="11">
        <v>430.267</v>
      </c>
      <c r="L81" s="11">
        <v>389.183</v>
      </c>
      <c r="M81" s="11">
        <v>411.195</v>
      </c>
      <c r="N81" s="11">
        <v>388.447</v>
      </c>
      <c r="O81" s="11">
        <v>367.94</v>
      </c>
      <c r="P81" s="11">
        <v>282.556</v>
      </c>
    </row>
    <row r="82" spans="1:16" ht="12.75">
      <c r="A82" s="14" t="s">
        <v>102</v>
      </c>
      <c r="B82" s="10">
        <v>1412.325</v>
      </c>
      <c r="C82" s="10">
        <v>1485.176</v>
      </c>
      <c r="D82" s="10">
        <v>1719.487</v>
      </c>
      <c r="E82" s="10">
        <v>1652.786</v>
      </c>
      <c r="F82" s="10">
        <v>1217.033</v>
      </c>
      <c r="G82" s="10">
        <v>1683.411</v>
      </c>
      <c r="H82" s="10">
        <v>2602.938</v>
      </c>
      <c r="I82" s="10">
        <v>2171.469</v>
      </c>
      <c r="J82" s="10">
        <v>1472.225</v>
      </c>
      <c r="K82" s="10">
        <v>1085.923</v>
      </c>
      <c r="L82" s="10">
        <v>855.185</v>
      </c>
      <c r="M82" s="10">
        <v>895.76</v>
      </c>
      <c r="N82" s="10">
        <v>983.972</v>
      </c>
      <c r="O82" s="10">
        <v>1105.514</v>
      </c>
      <c r="P82" s="10">
        <v>856.969</v>
      </c>
    </row>
    <row r="83" spans="1:16" ht="12.75">
      <c r="A83" s="12" t="s">
        <v>103</v>
      </c>
      <c r="B83" s="7">
        <v>1070.052</v>
      </c>
      <c r="C83" s="7">
        <v>1074.747</v>
      </c>
      <c r="D83" s="7">
        <v>1286.893</v>
      </c>
      <c r="E83" s="7">
        <v>1205.045</v>
      </c>
      <c r="F83" s="7">
        <v>984.676</v>
      </c>
      <c r="G83" s="7">
        <v>1479.321</v>
      </c>
      <c r="H83" s="7">
        <v>2081.068</v>
      </c>
      <c r="I83" s="7">
        <v>1658.033</v>
      </c>
      <c r="J83" s="7">
        <v>1075.464</v>
      </c>
      <c r="K83" s="7">
        <v>741.373</v>
      </c>
      <c r="L83" s="7">
        <v>589.801</v>
      </c>
      <c r="M83" s="7">
        <v>720.914</v>
      </c>
      <c r="N83" s="7">
        <v>874.577</v>
      </c>
      <c r="O83" s="7">
        <v>973.543</v>
      </c>
      <c r="P83" s="7">
        <v>785.955</v>
      </c>
    </row>
    <row r="84" spans="1:16" ht="12.75">
      <c r="A84" s="13" t="s">
        <v>104</v>
      </c>
      <c r="B84" s="6">
        <v>2.363</v>
      </c>
      <c r="C84" s="6">
        <v>3.027</v>
      </c>
      <c r="D84" s="8" t="s">
        <v>34</v>
      </c>
      <c r="E84" s="8" t="s">
        <v>34</v>
      </c>
      <c r="F84" s="8" t="s">
        <v>34</v>
      </c>
      <c r="G84" s="8" t="s">
        <v>34</v>
      </c>
      <c r="H84" s="8" t="s">
        <v>34</v>
      </c>
      <c r="I84" s="8" t="s">
        <v>34</v>
      </c>
      <c r="J84" s="8" t="s">
        <v>34</v>
      </c>
      <c r="K84" s="8" t="s">
        <v>34</v>
      </c>
      <c r="L84" s="8" t="s">
        <v>34</v>
      </c>
      <c r="M84" s="8" t="s">
        <v>34</v>
      </c>
      <c r="N84" s="8" t="s">
        <v>34</v>
      </c>
      <c r="O84" s="8" t="s">
        <v>34</v>
      </c>
      <c r="P84" s="8" t="s">
        <v>34</v>
      </c>
    </row>
    <row r="85" spans="1:16" ht="12.75">
      <c r="A85" s="12" t="s">
        <v>105</v>
      </c>
      <c r="B85" s="7">
        <v>7.764</v>
      </c>
      <c r="C85" s="7">
        <v>11.685</v>
      </c>
      <c r="D85" s="7">
        <v>35.797</v>
      </c>
      <c r="E85" s="7">
        <v>84.912</v>
      </c>
      <c r="F85" s="7">
        <v>35.119</v>
      </c>
      <c r="G85" s="7">
        <v>68.671</v>
      </c>
      <c r="H85" s="7">
        <v>273.93</v>
      </c>
      <c r="I85" s="7">
        <v>274.659</v>
      </c>
      <c r="J85" s="7">
        <v>141.776</v>
      </c>
      <c r="K85" s="7">
        <v>62.601</v>
      </c>
      <c r="L85" s="7">
        <v>41.933</v>
      </c>
      <c r="M85" s="9" t="s">
        <v>34</v>
      </c>
      <c r="N85" s="9" t="s">
        <v>34</v>
      </c>
      <c r="O85" s="9" t="s">
        <v>34</v>
      </c>
      <c r="P85" s="9" t="s">
        <v>34</v>
      </c>
    </row>
    <row r="86" spans="1:16" ht="12.75">
      <c r="A86" s="13" t="s">
        <v>106</v>
      </c>
      <c r="B86" s="6">
        <v>287.349</v>
      </c>
      <c r="C86" s="6">
        <v>358.858</v>
      </c>
      <c r="D86" s="8" t="s">
        <v>34</v>
      </c>
      <c r="E86" s="6">
        <v>314.734</v>
      </c>
      <c r="F86" s="6">
        <v>201.227</v>
      </c>
      <c r="G86" s="6">
        <v>232.458</v>
      </c>
      <c r="H86" s="6">
        <v>240.494</v>
      </c>
      <c r="I86" s="6">
        <v>210.855</v>
      </c>
      <c r="J86" s="6">
        <v>240.197</v>
      </c>
      <c r="K86" s="6">
        <v>252.386</v>
      </c>
      <c r="L86" s="6">
        <v>178.068</v>
      </c>
      <c r="M86" s="6">
        <v>165.359</v>
      </c>
      <c r="N86" s="6">
        <v>108.749</v>
      </c>
      <c r="O86" s="6">
        <v>130.659</v>
      </c>
      <c r="P86" s="6">
        <v>69.48</v>
      </c>
    </row>
    <row r="87" spans="1:16" ht="12.75">
      <c r="A87" s="12" t="s">
        <v>107</v>
      </c>
      <c r="B87" s="7">
        <v>44.797</v>
      </c>
      <c r="C87" s="7">
        <v>36.859</v>
      </c>
      <c r="D87" s="7">
        <v>24.817</v>
      </c>
      <c r="E87" s="7">
        <v>48.095</v>
      </c>
      <c r="F87" s="7">
        <v>-3.989</v>
      </c>
      <c r="G87" s="7">
        <v>-97.039</v>
      </c>
      <c r="H87" s="7">
        <v>7.446</v>
      </c>
      <c r="I87" s="7">
        <v>27.922</v>
      </c>
      <c r="J87" s="7">
        <v>14.788</v>
      </c>
      <c r="K87" s="7">
        <v>29.563</v>
      </c>
      <c r="L87" s="7">
        <v>45.383</v>
      </c>
      <c r="M87" s="7">
        <v>9.487</v>
      </c>
      <c r="N87" s="7">
        <v>0.646</v>
      </c>
      <c r="O87" s="7">
        <v>1.312</v>
      </c>
      <c r="P87" s="7">
        <v>1.534</v>
      </c>
    </row>
    <row r="88" spans="1:16" ht="12.75">
      <c r="A88" s="14" t="s">
        <v>108</v>
      </c>
      <c r="B88" s="10">
        <v>648.963</v>
      </c>
      <c r="C88" s="10">
        <v>840.326</v>
      </c>
      <c r="D88" s="10">
        <v>1047.441</v>
      </c>
      <c r="E88" s="10">
        <v>1093.62</v>
      </c>
      <c r="F88" s="10">
        <v>652.624</v>
      </c>
      <c r="G88" s="10">
        <v>879.898</v>
      </c>
      <c r="H88" s="10">
        <v>1921.928</v>
      </c>
      <c r="I88" s="10">
        <v>1583.575</v>
      </c>
      <c r="J88" s="10">
        <v>998.591</v>
      </c>
      <c r="K88" s="10">
        <v>655.656</v>
      </c>
      <c r="L88" s="10">
        <v>466.001</v>
      </c>
      <c r="M88" s="10">
        <v>484.565</v>
      </c>
      <c r="N88" s="10">
        <v>595.525</v>
      </c>
      <c r="O88" s="10">
        <v>737.574</v>
      </c>
      <c r="P88" s="10">
        <v>574.413</v>
      </c>
    </row>
    <row r="89" spans="1:16" ht="12.75">
      <c r="A89" s="12" t="s">
        <v>109</v>
      </c>
      <c r="B89" s="7">
        <v>292.504</v>
      </c>
      <c r="C89" s="7">
        <v>421.719</v>
      </c>
      <c r="D89" s="7">
        <v>423.922</v>
      </c>
      <c r="E89" s="7">
        <v>474.608</v>
      </c>
      <c r="F89" s="7">
        <v>264.204</v>
      </c>
      <c r="G89" s="7">
        <v>327.08</v>
      </c>
      <c r="H89" s="7">
        <v>759.865</v>
      </c>
      <c r="I89" s="7">
        <v>595.961</v>
      </c>
      <c r="J89" s="7">
        <v>312.012</v>
      </c>
      <c r="K89" s="7">
        <v>199.773</v>
      </c>
      <c r="L89" s="7">
        <v>180.241</v>
      </c>
      <c r="M89" s="7">
        <v>484.565</v>
      </c>
      <c r="N89" s="7">
        <v>595.525</v>
      </c>
      <c r="O89" s="7">
        <v>737.574</v>
      </c>
      <c r="P89" s="7">
        <v>574.413</v>
      </c>
    </row>
    <row r="90" spans="1:16" ht="12.75">
      <c r="A90" s="13" t="s">
        <v>110</v>
      </c>
      <c r="B90" s="6">
        <v>0.83</v>
      </c>
      <c r="C90" s="6">
        <v>1.591</v>
      </c>
      <c r="D90" s="8" t="s">
        <v>34</v>
      </c>
      <c r="E90" s="8" t="s">
        <v>34</v>
      </c>
      <c r="F90" s="8" t="s">
        <v>34</v>
      </c>
      <c r="G90" s="8" t="s">
        <v>34</v>
      </c>
      <c r="H90" s="8" t="s">
        <v>34</v>
      </c>
      <c r="I90" s="8" t="s">
        <v>34</v>
      </c>
      <c r="J90" s="8" t="s">
        <v>34</v>
      </c>
      <c r="K90" s="8" t="s">
        <v>34</v>
      </c>
      <c r="L90" s="8" t="s">
        <v>34</v>
      </c>
      <c r="M90" s="8" t="s">
        <v>34</v>
      </c>
      <c r="N90" s="8" t="s">
        <v>34</v>
      </c>
      <c r="O90" s="8" t="s">
        <v>34</v>
      </c>
      <c r="P90" s="8" t="s">
        <v>34</v>
      </c>
    </row>
    <row r="91" spans="1:16" ht="12.75">
      <c r="A91" s="12" t="s">
        <v>111</v>
      </c>
      <c r="B91" s="7">
        <v>113.243</v>
      </c>
      <c r="C91" s="7">
        <v>132.214</v>
      </c>
      <c r="D91" s="7">
        <v>184.229</v>
      </c>
      <c r="E91" s="7">
        <v>158.766</v>
      </c>
      <c r="F91" s="7">
        <v>-0.374</v>
      </c>
      <c r="G91" s="7">
        <v>102.528</v>
      </c>
      <c r="H91" s="7">
        <v>295.459</v>
      </c>
      <c r="I91" s="7">
        <v>283.92</v>
      </c>
      <c r="J91" s="7">
        <v>257.066</v>
      </c>
      <c r="K91" s="7">
        <v>249.4</v>
      </c>
      <c r="L91" s="7">
        <v>148.237</v>
      </c>
      <c r="M91" s="9" t="s">
        <v>34</v>
      </c>
      <c r="N91" s="9" t="s">
        <v>34</v>
      </c>
      <c r="O91" s="9" t="s">
        <v>34</v>
      </c>
      <c r="P91" s="9" t="s">
        <v>34</v>
      </c>
    </row>
    <row r="92" spans="1:16" ht="12.75">
      <c r="A92" s="13" t="s">
        <v>112</v>
      </c>
      <c r="B92" s="6">
        <v>242.386</v>
      </c>
      <c r="C92" s="6">
        <v>284.802</v>
      </c>
      <c r="D92" s="6">
        <v>439.29</v>
      </c>
      <c r="E92" s="6">
        <v>460.246</v>
      </c>
      <c r="F92" s="6">
        <v>388.794</v>
      </c>
      <c r="G92" s="6">
        <v>450.29</v>
      </c>
      <c r="H92" s="6">
        <v>866.604</v>
      </c>
      <c r="I92" s="6">
        <v>703.694</v>
      </c>
      <c r="J92" s="6">
        <v>429.513</v>
      </c>
      <c r="K92" s="6">
        <v>206.483</v>
      </c>
      <c r="L92" s="6">
        <v>137.523</v>
      </c>
      <c r="M92" s="8" t="s">
        <v>34</v>
      </c>
      <c r="N92" s="8" t="s">
        <v>34</v>
      </c>
      <c r="O92" s="8" t="s">
        <v>34</v>
      </c>
      <c r="P92" s="8" t="s">
        <v>34</v>
      </c>
    </row>
    <row r="93" spans="1:16" ht="12.75">
      <c r="A93" s="12" t="s">
        <v>113</v>
      </c>
      <c r="B93" s="7">
        <v>0</v>
      </c>
      <c r="C93" s="7">
        <v>0</v>
      </c>
      <c r="D93" s="9" t="s">
        <v>34</v>
      </c>
      <c r="E93" s="9" t="s">
        <v>34</v>
      </c>
      <c r="F93" s="9" t="s">
        <v>34</v>
      </c>
      <c r="G93" s="9" t="s">
        <v>34</v>
      </c>
      <c r="H93" s="9" t="s">
        <v>34</v>
      </c>
      <c r="I93" s="9" t="s">
        <v>34</v>
      </c>
      <c r="J93" s="9" t="s">
        <v>34</v>
      </c>
      <c r="K93" s="9" t="s">
        <v>34</v>
      </c>
      <c r="L93" s="9" t="s">
        <v>34</v>
      </c>
      <c r="M93" s="9" t="s">
        <v>34</v>
      </c>
      <c r="N93" s="9" t="s">
        <v>34</v>
      </c>
      <c r="O93" s="9" t="s">
        <v>34</v>
      </c>
      <c r="P93" s="9" t="s">
        <v>34</v>
      </c>
    </row>
    <row r="94" spans="1:16" ht="12.75">
      <c r="A94" s="14" t="s">
        <v>114</v>
      </c>
      <c r="B94" s="10">
        <v>1181.093</v>
      </c>
      <c r="C94" s="10">
        <v>1217.876</v>
      </c>
      <c r="D94" s="10">
        <v>1119.71</v>
      </c>
      <c r="E94" s="10">
        <v>1079.615</v>
      </c>
      <c r="F94" s="10">
        <v>1079.287</v>
      </c>
      <c r="G94" s="10">
        <v>829.014</v>
      </c>
      <c r="H94" s="10">
        <v>435.127</v>
      </c>
      <c r="I94" s="10">
        <v>511.158</v>
      </c>
      <c r="J94" s="10">
        <v>681.357</v>
      </c>
      <c r="K94" s="10">
        <v>592.142</v>
      </c>
      <c r="L94" s="10">
        <v>552.134</v>
      </c>
      <c r="M94" s="10">
        <v>240.166</v>
      </c>
      <c r="N94" s="10">
        <v>223.761</v>
      </c>
      <c r="O94" s="10">
        <v>250.528</v>
      </c>
      <c r="P94" s="10">
        <v>265.454</v>
      </c>
    </row>
    <row r="95" spans="1:16" ht="12.75">
      <c r="A95" s="12" t="s">
        <v>115</v>
      </c>
      <c r="B95" s="9" t="s">
        <v>34</v>
      </c>
      <c r="C95" s="9" t="s">
        <v>34</v>
      </c>
      <c r="D95" s="9" t="s">
        <v>34</v>
      </c>
      <c r="E95" s="9" t="s">
        <v>34</v>
      </c>
      <c r="F95" s="9" t="s">
        <v>34</v>
      </c>
      <c r="G95" s="9" t="s">
        <v>34</v>
      </c>
      <c r="H95" s="9" t="s">
        <v>34</v>
      </c>
      <c r="I95" s="9" t="s">
        <v>34</v>
      </c>
      <c r="J95" s="9" t="s">
        <v>34</v>
      </c>
      <c r="K95" s="9" t="s">
        <v>34</v>
      </c>
      <c r="L95" s="9" t="s">
        <v>34</v>
      </c>
      <c r="M95" s="9" t="s">
        <v>34</v>
      </c>
      <c r="N95" s="9" t="s">
        <v>34</v>
      </c>
      <c r="O95" s="9" t="s">
        <v>34</v>
      </c>
      <c r="P95" s="9" t="s">
        <v>34</v>
      </c>
    </row>
    <row r="96" spans="1:16" ht="12.75">
      <c r="A96" s="13" t="s">
        <v>116</v>
      </c>
      <c r="B96" s="6">
        <v>43.211</v>
      </c>
      <c r="C96" s="6">
        <v>40.09</v>
      </c>
      <c r="D96" s="6">
        <v>40.277</v>
      </c>
      <c r="E96" s="6">
        <v>38.678</v>
      </c>
      <c r="F96" s="6">
        <v>49.319</v>
      </c>
      <c r="G96" s="6">
        <v>25.275</v>
      </c>
      <c r="H96" s="6">
        <v>66.7</v>
      </c>
      <c r="I96" s="6">
        <v>43.479</v>
      </c>
      <c r="J96" s="6">
        <v>47.756</v>
      </c>
      <c r="K96" s="6">
        <v>36.634</v>
      </c>
      <c r="L96" s="6">
        <v>25.997</v>
      </c>
      <c r="M96" s="8" t="s">
        <v>34</v>
      </c>
      <c r="N96" s="8" t="s">
        <v>34</v>
      </c>
      <c r="O96" s="8" t="s">
        <v>34</v>
      </c>
      <c r="P96" s="8" t="s">
        <v>34</v>
      </c>
    </row>
    <row r="97" spans="1:16" ht="12.75">
      <c r="A97" s="12" t="s">
        <v>117</v>
      </c>
      <c r="B97" s="7">
        <v>75.102</v>
      </c>
      <c r="C97" s="7">
        <v>170.522</v>
      </c>
      <c r="D97" s="7">
        <v>26.38</v>
      </c>
      <c r="E97" s="7">
        <v>5.212</v>
      </c>
      <c r="F97" s="7">
        <v>32.545</v>
      </c>
      <c r="G97" s="7">
        <v>-9.215</v>
      </c>
      <c r="H97" s="7">
        <v>-5.798</v>
      </c>
      <c r="I97" s="7">
        <v>33.521</v>
      </c>
      <c r="J97" s="7">
        <v>47.873</v>
      </c>
      <c r="K97" s="7">
        <v>27.317</v>
      </c>
      <c r="L97" s="7">
        <v>-7.948</v>
      </c>
      <c r="M97" s="9" t="s">
        <v>34</v>
      </c>
      <c r="N97" s="9" t="s">
        <v>34</v>
      </c>
      <c r="O97" s="9" t="s">
        <v>34</v>
      </c>
      <c r="P97" s="9" t="s">
        <v>34</v>
      </c>
    </row>
    <row r="98" spans="1:16" ht="12.75">
      <c r="A98" s="13" t="s">
        <v>118</v>
      </c>
      <c r="B98" s="8" t="s">
        <v>34</v>
      </c>
      <c r="C98" s="8" t="s">
        <v>34</v>
      </c>
      <c r="D98" s="8" t="s">
        <v>34</v>
      </c>
      <c r="E98" s="8" t="s">
        <v>34</v>
      </c>
      <c r="F98" s="8" t="s">
        <v>34</v>
      </c>
      <c r="G98" s="8" t="s">
        <v>34</v>
      </c>
      <c r="H98" s="8" t="s">
        <v>34</v>
      </c>
      <c r="I98" s="8" t="s">
        <v>34</v>
      </c>
      <c r="J98" s="8" t="s">
        <v>34</v>
      </c>
      <c r="K98" s="8" t="s">
        <v>34</v>
      </c>
      <c r="L98" s="8" t="s">
        <v>34</v>
      </c>
      <c r="M98" s="8" t="s">
        <v>34</v>
      </c>
      <c r="N98" s="8" t="s">
        <v>34</v>
      </c>
      <c r="O98" s="8" t="s">
        <v>34</v>
      </c>
      <c r="P98" s="8" t="s">
        <v>34</v>
      </c>
    </row>
    <row r="99" spans="1:16" ht="12.75">
      <c r="A99" s="12" t="s">
        <v>119</v>
      </c>
      <c r="B99" s="7">
        <v>14.982</v>
      </c>
      <c r="C99" s="7">
        <v>18.163</v>
      </c>
      <c r="D99" s="7">
        <v>30.51</v>
      </c>
      <c r="E99" s="7">
        <v>11.91</v>
      </c>
      <c r="F99" s="7">
        <v>16.791</v>
      </c>
      <c r="G99" s="7">
        <v>68.02</v>
      </c>
      <c r="H99" s="7">
        <v>41.827</v>
      </c>
      <c r="I99" s="7">
        <v>-2.93</v>
      </c>
      <c r="J99" s="7">
        <v>1.903</v>
      </c>
      <c r="K99" s="7">
        <v>3.367</v>
      </c>
      <c r="L99" s="7">
        <v>11.711</v>
      </c>
      <c r="M99" s="7">
        <v>29.494</v>
      </c>
      <c r="N99" s="7">
        <v>19.818</v>
      </c>
      <c r="O99" s="7">
        <v>56.998</v>
      </c>
      <c r="P99" s="7">
        <v>64.092</v>
      </c>
    </row>
    <row r="100" spans="1:16" ht="12.75">
      <c r="A100" s="13" t="s">
        <v>120</v>
      </c>
      <c r="B100" s="6">
        <v>375.004</v>
      </c>
      <c r="C100" s="6">
        <v>322.352</v>
      </c>
      <c r="D100" s="6">
        <v>286.601</v>
      </c>
      <c r="E100" s="6">
        <v>277.448</v>
      </c>
      <c r="F100" s="6">
        <v>274.507</v>
      </c>
      <c r="G100" s="6">
        <v>284.274</v>
      </c>
      <c r="H100" s="6">
        <v>316.031</v>
      </c>
      <c r="I100" s="6">
        <v>337.358</v>
      </c>
      <c r="J100" s="6">
        <v>304.361</v>
      </c>
      <c r="K100" s="6">
        <v>264.661</v>
      </c>
      <c r="L100" s="6">
        <v>240.569</v>
      </c>
      <c r="M100" s="6">
        <v>198.195</v>
      </c>
      <c r="N100" s="6">
        <v>191.382</v>
      </c>
      <c r="O100" s="6">
        <v>182.939</v>
      </c>
      <c r="P100" s="6">
        <v>190.567</v>
      </c>
    </row>
    <row r="101" spans="1:16" ht="12.75">
      <c r="A101" s="12" t="s">
        <v>121</v>
      </c>
      <c r="B101" s="9" t="s">
        <v>34</v>
      </c>
      <c r="C101" s="9" t="s">
        <v>34</v>
      </c>
      <c r="D101" s="9" t="s">
        <v>34</v>
      </c>
      <c r="E101" s="9" t="s">
        <v>34</v>
      </c>
      <c r="F101" s="9" t="s">
        <v>34</v>
      </c>
      <c r="G101" s="9" t="s">
        <v>34</v>
      </c>
      <c r="H101" s="9" t="s">
        <v>34</v>
      </c>
      <c r="I101" s="9" t="s">
        <v>34</v>
      </c>
      <c r="J101" s="9" t="s">
        <v>34</v>
      </c>
      <c r="K101" s="9" t="s">
        <v>34</v>
      </c>
      <c r="L101" s="9" t="s">
        <v>34</v>
      </c>
      <c r="M101" s="9" t="s">
        <v>34</v>
      </c>
      <c r="N101" s="9" t="s">
        <v>34</v>
      </c>
      <c r="O101" s="9" t="s">
        <v>34</v>
      </c>
      <c r="P101" s="9" t="s">
        <v>34</v>
      </c>
    </row>
    <row r="102" spans="1:16" ht="12.75">
      <c r="A102" s="13" t="s">
        <v>122</v>
      </c>
      <c r="B102" s="6">
        <v>375.004</v>
      </c>
      <c r="C102" s="6">
        <v>322.352</v>
      </c>
      <c r="D102" s="6">
        <v>286.601</v>
      </c>
      <c r="E102" s="6">
        <v>277.448</v>
      </c>
      <c r="F102" s="6">
        <v>274.507</v>
      </c>
      <c r="G102" s="6">
        <v>284.274</v>
      </c>
      <c r="H102" s="6">
        <v>316.031</v>
      </c>
      <c r="I102" s="6">
        <v>337.358</v>
      </c>
      <c r="J102" s="6">
        <v>304.361</v>
      </c>
      <c r="K102" s="6">
        <v>264.661</v>
      </c>
      <c r="L102" s="6">
        <v>240.569</v>
      </c>
      <c r="M102" s="6">
        <v>198.195</v>
      </c>
      <c r="N102" s="6">
        <v>191.382</v>
      </c>
      <c r="O102" s="6">
        <v>182.939</v>
      </c>
      <c r="P102" s="6">
        <v>190.567</v>
      </c>
    </row>
    <row r="103" spans="1:16" ht="12.75">
      <c r="A103" s="12" t="s">
        <v>123</v>
      </c>
      <c r="B103" s="7">
        <v>672.794</v>
      </c>
      <c r="C103" s="7">
        <v>666.749</v>
      </c>
      <c r="D103" s="7">
        <v>735.942</v>
      </c>
      <c r="E103" s="7">
        <v>746.367</v>
      </c>
      <c r="F103" s="7">
        <v>706.125</v>
      </c>
      <c r="G103" s="7">
        <v>460.66</v>
      </c>
      <c r="H103" s="7">
        <v>16.367</v>
      </c>
      <c r="I103" s="7">
        <v>99.73</v>
      </c>
      <c r="J103" s="7">
        <v>279.464</v>
      </c>
      <c r="K103" s="7">
        <v>260.163</v>
      </c>
      <c r="L103" s="7">
        <v>281.805</v>
      </c>
      <c r="M103" s="7">
        <v>12.477</v>
      </c>
      <c r="N103" s="7">
        <v>12.561</v>
      </c>
      <c r="O103" s="7">
        <v>10.591</v>
      </c>
      <c r="P103" s="7">
        <v>10.795</v>
      </c>
    </row>
    <row r="104" spans="1:16" ht="12.75">
      <c r="A104" s="14" t="s">
        <v>124</v>
      </c>
      <c r="B104" s="10">
        <v>1275.726</v>
      </c>
      <c r="C104" s="10">
        <v>1246.221</v>
      </c>
      <c r="D104" s="10">
        <v>1228.954</v>
      </c>
      <c r="E104" s="10">
        <v>1224.103</v>
      </c>
      <c r="F104" s="10">
        <v>1209.228</v>
      </c>
      <c r="G104" s="10">
        <v>1067.292</v>
      </c>
      <c r="H104" s="10">
        <v>639.882</v>
      </c>
      <c r="I104" s="10">
        <v>697.968</v>
      </c>
      <c r="J104" s="10">
        <v>778.859</v>
      </c>
      <c r="K104" s="10">
        <v>702.319</v>
      </c>
      <c r="L104" s="10">
        <v>670.383</v>
      </c>
      <c r="M104" s="10">
        <v>361.233</v>
      </c>
      <c r="N104" s="10">
        <v>373.974</v>
      </c>
      <c r="O104" s="10">
        <v>397.528</v>
      </c>
      <c r="P104" s="10">
        <v>348.433</v>
      </c>
    </row>
    <row r="105" spans="1:16" ht="12.75">
      <c r="A105" s="12" t="s">
        <v>125</v>
      </c>
      <c r="B105" s="7">
        <v>368.738</v>
      </c>
      <c r="C105" s="7">
        <v>356.833</v>
      </c>
      <c r="D105" s="7">
        <v>342.498</v>
      </c>
      <c r="E105" s="7">
        <v>329.965</v>
      </c>
      <c r="F105" s="7">
        <v>332.934</v>
      </c>
      <c r="G105" s="7">
        <v>325.04</v>
      </c>
      <c r="H105" s="7">
        <v>260.877</v>
      </c>
      <c r="I105" s="7">
        <v>298.294</v>
      </c>
      <c r="J105" s="7">
        <v>227.336</v>
      </c>
      <c r="K105" s="7">
        <v>192.398</v>
      </c>
      <c r="L105" s="7">
        <v>168.643</v>
      </c>
      <c r="M105" s="7">
        <v>159.906</v>
      </c>
      <c r="N105" s="7">
        <v>166.888</v>
      </c>
      <c r="O105" s="7">
        <v>168.715</v>
      </c>
      <c r="P105" s="7">
        <v>134.016</v>
      </c>
    </row>
    <row r="106" spans="1:16" ht="12.75">
      <c r="A106" s="13" t="s">
        <v>126</v>
      </c>
      <c r="B106" s="8" t="s">
        <v>34</v>
      </c>
      <c r="C106" s="8" t="s">
        <v>34</v>
      </c>
      <c r="D106" s="6">
        <v>31.187</v>
      </c>
      <c r="E106" s="6">
        <v>32.653</v>
      </c>
      <c r="F106" s="6">
        <v>36.924</v>
      </c>
      <c r="G106" s="6">
        <v>36.927</v>
      </c>
      <c r="H106" s="6">
        <v>34.441</v>
      </c>
      <c r="I106" s="6">
        <v>30.642</v>
      </c>
      <c r="J106" s="6">
        <v>26.366</v>
      </c>
      <c r="K106" s="6">
        <v>22.166</v>
      </c>
      <c r="L106" s="6">
        <v>18.387</v>
      </c>
      <c r="M106" s="8" t="s">
        <v>34</v>
      </c>
      <c r="N106" s="8" t="s">
        <v>34</v>
      </c>
      <c r="O106" s="8" t="s">
        <v>34</v>
      </c>
      <c r="P106" s="8" t="s">
        <v>34</v>
      </c>
    </row>
    <row r="107" spans="1:16" ht="12.75">
      <c r="A107" s="12" t="s">
        <v>127</v>
      </c>
      <c r="B107" s="7">
        <v>32.345</v>
      </c>
      <c r="C107" s="9" t="s">
        <v>34</v>
      </c>
      <c r="D107" s="9" t="s">
        <v>34</v>
      </c>
      <c r="E107" s="7">
        <v>35.309</v>
      </c>
      <c r="F107" s="7">
        <v>35.913</v>
      </c>
      <c r="G107" s="7">
        <v>33.356</v>
      </c>
      <c r="H107" s="7">
        <v>29.015</v>
      </c>
      <c r="I107" s="7">
        <v>24.856</v>
      </c>
      <c r="J107" s="7">
        <v>24.034</v>
      </c>
      <c r="K107" s="7">
        <v>21.031</v>
      </c>
      <c r="L107" s="9" t="s">
        <v>34</v>
      </c>
      <c r="M107" s="7">
        <v>16.961</v>
      </c>
      <c r="N107" s="7">
        <v>22.365</v>
      </c>
      <c r="O107" s="7">
        <v>23.162</v>
      </c>
      <c r="P107" s="7">
        <v>22.861</v>
      </c>
    </row>
    <row r="108" spans="1:16" ht="12.75">
      <c r="A108" s="13" t="s">
        <v>128</v>
      </c>
      <c r="B108" s="6">
        <v>6.756</v>
      </c>
      <c r="C108" s="6">
        <v>7.031</v>
      </c>
      <c r="D108" s="6">
        <v>6.923</v>
      </c>
      <c r="E108" s="6">
        <v>5.133</v>
      </c>
      <c r="F108" s="6">
        <v>4.382</v>
      </c>
      <c r="G108" s="6">
        <v>4.273</v>
      </c>
      <c r="H108" s="6">
        <v>4.287</v>
      </c>
      <c r="I108" s="6">
        <v>3.908</v>
      </c>
      <c r="J108" s="6">
        <v>3.42</v>
      </c>
      <c r="K108" s="6">
        <v>3.126</v>
      </c>
      <c r="L108" s="6">
        <v>2.517</v>
      </c>
      <c r="M108" s="8" t="s">
        <v>34</v>
      </c>
      <c r="N108" s="8" t="s">
        <v>34</v>
      </c>
      <c r="O108" s="8" t="s">
        <v>34</v>
      </c>
      <c r="P108" s="8" t="s">
        <v>34</v>
      </c>
    </row>
    <row r="109" spans="1:16" ht="12.75">
      <c r="A109" s="12" t="s">
        <v>129</v>
      </c>
      <c r="B109" s="7">
        <v>88.797</v>
      </c>
      <c r="C109" s="7">
        <v>102.752</v>
      </c>
      <c r="D109" s="7">
        <v>39.955</v>
      </c>
      <c r="E109" s="7">
        <v>58.899</v>
      </c>
      <c r="F109" s="7">
        <v>16.635</v>
      </c>
      <c r="G109" s="7">
        <v>50.574</v>
      </c>
      <c r="H109" s="7">
        <v>4.454</v>
      </c>
      <c r="I109" s="7">
        <v>-11.739</v>
      </c>
      <c r="J109" s="7">
        <v>6.008</v>
      </c>
      <c r="K109" s="7">
        <v>6.848</v>
      </c>
      <c r="L109" s="7">
        <v>9.889</v>
      </c>
      <c r="M109" s="7">
        <v>2.353</v>
      </c>
      <c r="N109" s="7">
        <v>4.469</v>
      </c>
      <c r="O109" s="7">
        <v>8.093</v>
      </c>
      <c r="P109" s="7">
        <v>0.658</v>
      </c>
    </row>
    <row r="110" spans="1:16" ht="12.75">
      <c r="A110" s="13" t="s">
        <v>130</v>
      </c>
      <c r="B110" s="6">
        <v>779.09</v>
      </c>
      <c r="C110" s="6">
        <v>746.109</v>
      </c>
      <c r="D110" s="6">
        <v>771.836</v>
      </c>
      <c r="E110" s="6">
        <v>762.144</v>
      </c>
      <c r="F110" s="6">
        <v>782.44</v>
      </c>
      <c r="G110" s="6">
        <v>617.122</v>
      </c>
      <c r="H110" s="6">
        <v>306.808</v>
      </c>
      <c r="I110" s="6">
        <v>352.007</v>
      </c>
      <c r="J110" s="6">
        <v>491.695</v>
      </c>
      <c r="K110" s="6">
        <v>456.75</v>
      </c>
      <c r="L110" s="6">
        <v>451.648</v>
      </c>
      <c r="M110" s="6">
        <v>182.013</v>
      </c>
      <c r="N110" s="6">
        <v>180.252</v>
      </c>
      <c r="O110" s="6">
        <v>197.558</v>
      </c>
      <c r="P110" s="6">
        <v>190.898</v>
      </c>
    </row>
    <row r="111" spans="1:16" ht="12.75">
      <c r="A111" s="15" t="s">
        <v>131</v>
      </c>
      <c r="B111" s="11">
        <v>233.874</v>
      </c>
      <c r="C111" s="11">
        <v>280.84</v>
      </c>
      <c r="D111" s="11">
        <v>410.356</v>
      </c>
      <c r="E111" s="11">
        <v>156.196</v>
      </c>
      <c r="F111" s="11">
        <v>216.281</v>
      </c>
      <c r="G111" s="11">
        <v>218.705</v>
      </c>
      <c r="H111" s="11">
        <v>185.727</v>
      </c>
      <c r="I111" s="11">
        <v>75.527</v>
      </c>
      <c r="J111" s="11">
        <v>97.295</v>
      </c>
      <c r="K111" s="11">
        <v>80.34</v>
      </c>
      <c r="L111" s="11">
        <v>32.292</v>
      </c>
      <c r="M111" s="11">
        <v>131.476</v>
      </c>
      <c r="N111" s="11">
        <v>66.263</v>
      </c>
      <c r="O111" s="11">
        <v>68.597</v>
      </c>
      <c r="P111" s="11">
        <v>46.409</v>
      </c>
    </row>
    <row r="112" spans="1:16" ht="12.75">
      <c r="A112" s="14" t="s">
        <v>132</v>
      </c>
      <c r="B112" s="10">
        <v>434.855</v>
      </c>
      <c r="C112" s="10">
        <v>335.665</v>
      </c>
      <c r="D112" s="10">
        <v>152.446</v>
      </c>
      <c r="E112" s="10">
        <v>258.481</v>
      </c>
      <c r="F112" s="10">
        <v>218.187</v>
      </c>
      <c r="G112" s="10">
        <v>346.53</v>
      </c>
      <c r="H112" s="10">
        <v>290.528</v>
      </c>
      <c r="I112" s="10">
        <v>325.557</v>
      </c>
      <c r="J112" s="10">
        <v>278.837</v>
      </c>
      <c r="K112" s="10">
        <v>239.75</v>
      </c>
      <c r="L112" s="10">
        <v>238.643</v>
      </c>
      <c r="M112" s="10">
        <v>158.652</v>
      </c>
      <c r="N112" s="10">
        <v>171.971</v>
      </c>
      <c r="O112" s="10">
        <v>152.343</v>
      </c>
      <c r="P112" s="10">
        <v>153.168</v>
      </c>
    </row>
    <row r="113" spans="1:16" ht="12.75">
      <c r="A113" s="12" t="s">
        <v>133</v>
      </c>
      <c r="B113" s="7">
        <v>0.071</v>
      </c>
      <c r="C113" s="7">
        <v>3.511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17.486</v>
      </c>
      <c r="N113" s="7">
        <v>25.968</v>
      </c>
      <c r="O113" s="7">
        <v>16.992</v>
      </c>
      <c r="P113" s="7">
        <v>9.729</v>
      </c>
    </row>
    <row r="114" spans="1:16" ht="12.75">
      <c r="A114" s="13" t="s">
        <v>134</v>
      </c>
      <c r="B114" s="6">
        <v>16.752</v>
      </c>
      <c r="C114" s="6">
        <v>45.115</v>
      </c>
      <c r="D114" s="6">
        <v>0.536</v>
      </c>
      <c r="E114" s="6">
        <v>1.244</v>
      </c>
      <c r="F114" s="6">
        <v>0.8</v>
      </c>
      <c r="G114" s="6">
        <v>10.562</v>
      </c>
      <c r="H114" s="6">
        <v>0.57</v>
      </c>
      <c r="I114" s="6">
        <v>0.18</v>
      </c>
      <c r="J114" s="6">
        <v>0.399</v>
      </c>
      <c r="K114" s="6">
        <v>0.384</v>
      </c>
      <c r="L114" s="6">
        <v>0</v>
      </c>
      <c r="M114" s="6">
        <v>57.192</v>
      </c>
      <c r="N114" s="6">
        <v>29.548</v>
      </c>
      <c r="O114" s="6">
        <v>23.652</v>
      </c>
      <c r="P114" s="6">
        <v>28.426</v>
      </c>
    </row>
    <row r="115" spans="1:16" ht="12.75">
      <c r="A115" s="12" t="s">
        <v>135</v>
      </c>
      <c r="B115" s="7">
        <v>-42.297</v>
      </c>
      <c r="C115" s="7">
        <v>-48.502</v>
      </c>
      <c r="D115" s="7">
        <v>-15.408</v>
      </c>
      <c r="E115" s="7">
        <v>-31.764</v>
      </c>
      <c r="F115" s="7">
        <v>-23.131</v>
      </c>
      <c r="G115" s="7">
        <v>-6.261</v>
      </c>
      <c r="H115" s="7">
        <v>1.067</v>
      </c>
      <c r="I115" s="7">
        <v>117.932</v>
      </c>
      <c r="J115" s="7">
        <v>8.275</v>
      </c>
      <c r="K115" s="7">
        <v>1.434</v>
      </c>
      <c r="L115" s="7">
        <v>2.236</v>
      </c>
      <c r="M115" s="7">
        <v>70.115</v>
      </c>
      <c r="N115" s="7">
        <v>-0.804</v>
      </c>
      <c r="O115" s="7">
        <v>6.192</v>
      </c>
      <c r="P115" s="7">
        <v>7.48</v>
      </c>
    </row>
    <row r="116" spans="1:16" ht="12.75">
      <c r="A116" s="13" t="s">
        <v>136</v>
      </c>
      <c r="B116" s="6">
        <v>16.962</v>
      </c>
      <c r="C116" s="6">
        <v>15.545</v>
      </c>
      <c r="D116" s="6">
        <v>17.677</v>
      </c>
      <c r="E116" s="6">
        <v>14.675</v>
      </c>
      <c r="F116" s="6">
        <v>10.958</v>
      </c>
      <c r="G116" s="6">
        <v>16.234</v>
      </c>
      <c r="H116" s="6">
        <v>45.945</v>
      </c>
      <c r="I116" s="6">
        <v>41.153</v>
      </c>
      <c r="J116" s="6">
        <v>29.623</v>
      </c>
      <c r="K116" s="6">
        <v>24.645</v>
      </c>
      <c r="L116" s="6">
        <v>19.9</v>
      </c>
      <c r="M116" s="6">
        <v>24.739</v>
      </c>
      <c r="N116" s="6">
        <v>18.615</v>
      </c>
      <c r="O116" s="6">
        <v>15.997</v>
      </c>
      <c r="P116" s="6">
        <v>10.537</v>
      </c>
    </row>
    <row r="117" spans="1:16" ht="12.75">
      <c r="A117" s="12" t="s">
        <v>137</v>
      </c>
      <c r="B117" s="9" t="s">
        <v>34</v>
      </c>
      <c r="C117" s="9" t="s">
        <v>34</v>
      </c>
      <c r="D117" s="9" t="s">
        <v>34</v>
      </c>
      <c r="E117" s="9" t="s">
        <v>34</v>
      </c>
      <c r="F117" s="9" t="s">
        <v>34</v>
      </c>
      <c r="G117" s="9" t="s">
        <v>34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</row>
    <row r="118" spans="1:16" ht="12.75">
      <c r="A118" s="14" t="s">
        <v>138</v>
      </c>
      <c r="B118" s="10">
        <v>392.839</v>
      </c>
      <c r="C118" s="10">
        <v>261.104</v>
      </c>
      <c r="D118" s="10">
        <v>154.179</v>
      </c>
      <c r="E118" s="10">
        <v>240.148</v>
      </c>
      <c r="F118" s="10">
        <v>205.214</v>
      </c>
      <c r="G118" s="10">
        <v>345.941</v>
      </c>
      <c r="H118" s="10">
        <v>336.97</v>
      </c>
      <c r="I118" s="10">
        <v>484.462</v>
      </c>
      <c r="J118" s="10">
        <v>316.336</v>
      </c>
      <c r="K118" s="10">
        <v>265.445</v>
      </c>
      <c r="L118" s="10">
        <v>260.779</v>
      </c>
      <c r="M118" s="10">
        <v>213.8</v>
      </c>
      <c r="N118" s="10">
        <v>186.202</v>
      </c>
      <c r="O118" s="10">
        <v>167.872</v>
      </c>
      <c r="P118" s="10">
        <v>152.488</v>
      </c>
    </row>
    <row r="119" spans="1:16" ht="12.75">
      <c r="A119" s="12" t="s">
        <v>139</v>
      </c>
      <c r="B119" s="7">
        <v>116.952</v>
      </c>
      <c r="C119" s="7">
        <v>71.204</v>
      </c>
      <c r="D119" s="7">
        <v>29.525</v>
      </c>
      <c r="E119" s="7">
        <v>58.921</v>
      </c>
      <c r="F119" s="7">
        <v>54.484</v>
      </c>
      <c r="G119" s="7">
        <v>91.537</v>
      </c>
      <c r="H119" s="7">
        <v>84.68</v>
      </c>
      <c r="I119" s="7">
        <v>122.599</v>
      </c>
      <c r="J119" s="7">
        <v>107.846</v>
      </c>
      <c r="K119" s="7">
        <v>77.743</v>
      </c>
      <c r="L119" s="7">
        <v>87.401</v>
      </c>
      <c r="M119" s="7">
        <v>65.018</v>
      </c>
      <c r="N119" s="7">
        <v>66.716</v>
      </c>
      <c r="O119" s="7">
        <v>59.259</v>
      </c>
      <c r="P119" s="7">
        <v>53.519</v>
      </c>
    </row>
    <row r="120" spans="1:16" ht="12.75">
      <c r="A120" s="13" t="s">
        <v>140</v>
      </c>
      <c r="B120" s="6">
        <v>116.952</v>
      </c>
      <c r="C120" s="6">
        <v>71.204</v>
      </c>
      <c r="D120" s="6">
        <v>29.525</v>
      </c>
      <c r="E120" s="6">
        <v>58.921</v>
      </c>
      <c r="F120" s="6">
        <v>54.484</v>
      </c>
      <c r="G120" s="6">
        <v>91.537</v>
      </c>
      <c r="H120" s="6">
        <v>84.508</v>
      </c>
      <c r="I120" s="6">
        <v>123.653</v>
      </c>
      <c r="J120" s="6">
        <v>99.016</v>
      </c>
      <c r="K120" s="6">
        <v>100.881</v>
      </c>
      <c r="L120" s="6">
        <v>87.401</v>
      </c>
      <c r="M120" s="8" t="s">
        <v>34</v>
      </c>
      <c r="N120" s="8" t="s">
        <v>34</v>
      </c>
      <c r="O120" s="8" t="s">
        <v>34</v>
      </c>
      <c r="P120" s="8" t="s">
        <v>34</v>
      </c>
    </row>
    <row r="121" spans="1:16" ht="12.75">
      <c r="A121" s="12" t="s">
        <v>141</v>
      </c>
      <c r="B121" s="9" t="s">
        <v>34</v>
      </c>
      <c r="C121" s="9" t="s">
        <v>34</v>
      </c>
      <c r="D121" s="9" t="s">
        <v>34</v>
      </c>
      <c r="E121" s="9" t="s">
        <v>34</v>
      </c>
      <c r="F121" s="9" t="s">
        <v>34</v>
      </c>
      <c r="G121" s="9" t="s">
        <v>34</v>
      </c>
      <c r="H121" s="9" t="s">
        <v>34</v>
      </c>
      <c r="I121" s="9" t="s">
        <v>34</v>
      </c>
      <c r="J121" s="9" t="s">
        <v>34</v>
      </c>
      <c r="K121" s="9" t="s">
        <v>34</v>
      </c>
      <c r="L121" s="9" t="s">
        <v>34</v>
      </c>
      <c r="M121" s="9" t="s">
        <v>34</v>
      </c>
      <c r="N121" s="9" t="s">
        <v>34</v>
      </c>
      <c r="O121" s="9" t="s">
        <v>34</v>
      </c>
      <c r="P121" s="9" t="s">
        <v>34</v>
      </c>
    </row>
    <row r="122" spans="1:16" ht="12.75">
      <c r="A122" s="13" t="s">
        <v>142</v>
      </c>
      <c r="B122" s="8" t="s">
        <v>34</v>
      </c>
      <c r="C122" s="8" t="s">
        <v>34</v>
      </c>
      <c r="D122" s="8" t="s">
        <v>34</v>
      </c>
      <c r="E122" s="8" t="s">
        <v>34</v>
      </c>
      <c r="F122" s="8" t="s">
        <v>34</v>
      </c>
      <c r="G122" s="8" t="s">
        <v>34</v>
      </c>
      <c r="H122" s="6">
        <v>0.172</v>
      </c>
      <c r="I122" s="6">
        <v>-1.054</v>
      </c>
      <c r="J122" s="6">
        <v>8.83</v>
      </c>
      <c r="K122" s="6">
        <v>-23.138</v>
      </c>
      <c r="L122" s="8" t="s">
        <v>34</v>
      </c>
      <c r="M122" s="8" t="s">
        <v>34</v>
      </c>
      <c r="N122" s="8" t="s">
        <v>34</v>
      </c>
      <c r="O122" s="8" t="s">
        <v>34</v>
      </c>
      <c r="P122" s="8" t="s">
        <v>34</v>
      </c>
    </row>
    <row r="123" spans="1:16" ht="12.75">
      <c r="A123" s="12" t="s">
        <v>143</v>
      </c>
      <c r="B123" s="9" t="s">
        <v>34</v>
      </c>
      <c r="C123" s="9" t="s">
        <v>34</v>
      </c>
      <c r="D123" s="9" t="s">
        <v>34</v>
      </c>
      <c r="E123" s="9" t="s">
        <v>34</v>
      </c>
      <c r="F123" s="9" t="s">
        <v>34</v>
      </c>
      <c r="G123" s="9" t="s">
        <v>34</v>
      </c>
      <c r="H123" s="9" t="s">
        <v>34</v>
      </c>
      <c r="I123" s="9" t="s">
        <v>34</v>
      </c>
      <c r="J123" s="9" t="s">
        <v>34</v>
      </c>
      <c r="K123" s="9" t="s">
        <v>34</v>
      </c>
      <c r="L123" s="9" t="s">
        <v>34</v>
      </c>
      <c r="M123" s="9" t="s">
        <v>34</v>
      </c>
      <c r="N123" s="9" t="s">
        <v>34</v>
      </c>
      <c r="O123" s="9" t="s">
        <v>34</v>
      </c>
      <c r="P123" s="9" t="s">
        <v>34</v>
      </c>
    </row>
    <row r="124" spans="1:16" ht="12.75">
      <c r="A124" s="13" t="s">
        <v>144</v>
      </c>
      <c r="B124" s="8" t="s">
        <v>34</v>
      </c>
      <c r="C124" s="8" t="s">
        <v>34</v>
      </c>
      <c r="D124" s="8" t="s">
        <v>34</v>
      </c>
      <c r="E124" s="6">
        <v>0</v>
      </c>
      <c r="F124" s="8" t="s">
        <v>34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8" t="s">
        <v>34</v>
      </c>
      <c r="M124" s="8" t="s">
        <v>34</v>
      </c>
      <c r="N124" s="8" t="s">
        <v>34</v>
      </c>
      <c r="O124" s="8" t="s">
        <v>34</v>
      </c>
      <c r="P124" s="8" t="s">
        <v>34</v>
      </c>
    </row>
    <row r="125" spans="1:16" ht="12.75">
      <c r="A125" s="12" t="s">
        <v>82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15.74</v>
      </c>
      <c r="N125" s="7">
        <v>9.157</v>
      </c>
      <c r="O125" s="7">
        <v>10.248</v>
      </c>
      <c r="P125" s="7">
        <v>10.007</v>
      </c>
    </row>
    <row r="126" spans="1:16" ht="12.75">
      <c r="A126" s="13" t="s">
        <v>145</v>
      </c>
      <c r="B126" s="8" t="s">
        <v>34</v>
      </c>
      <c r="C126" s="8" t="s">
        <v>34</v>
      </c>
      <c r="D126" s="8" t="s">
        <v>34</v>
      </c>
      <c r="E126" s="8" t="s">
        <v>34</v>
      </c>
      <c r="F126" s="8" t="s">
        <v>34</v>
      </c>
      <c r="G126" s="8" t="s">
        <v>34</v>
      </c>
      <c r="H126" s="8" t="s">
        <v>34</v>
      </c>
      <c r="I126" s="8" t="s">
        <v>34</v>
      </c>
      <c r="J126" s="8" t="s">
        <v>34</v>
      </c>
      <c r="K126" s="8" t="s">
        <v>34</v>
      </c>
      <c r="L126" s="8" t="s">
        <v>34</v>
      </c>
      <c r="M126" s="8" t="s">
        <v>34</v>
      </c>
      <c r="N126" s="8" t="s">
        <v>34</v>
      </c>
      <c r="O126" s="8" t="s">
        <v>34</v>
      </c>
      <c r="P126" s="8" t="s">
        <v>34</v>
      </c>
    </row>
    <row r="127" spans="1:16" ht="12.75">
      <c r="A127" s="12" t="s">
        <v>146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</row>
    <row r="128" spans="1:16" ht="12.75">
      <c r="A128" s="13" t="s">
        <v>147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</row>
    <row r="129" spans="1:16" ht="12.75">
      <c r="A129" s="15" t="s">
        <v>148</v>
      </c>
      <c r="B129" s="11">
        <v>275.887</v>
      </c>
      <c r="C129" s="11">
        <v>189.9</v>
      </c>
      <c r="D129" s="11">
        <v>124.654</v>
      </c>
      <c r="E129" s="11">
        <v>181.227</v>
      </c>
      <c r="F129" s="11">
        <v>150.73</v>
      </c>
      <c r="G129" s="11">
        <v>254.404</v>
      </c>
      <c r="H129" s="11">
        <v>252.289</v>
      </c>
      <c r="I129" s="11">
        <v>361.863</v>
      </c>
      <c r="J129" s="11">
        <v>208.49</v>
      </c>
      <c r="K129" s="11">
        <v>187.702</v>
      </c>
      <c r="L129" s="11">
        <v>173.378</v>
      </c>
      <c r="M129" s="11">
        <v>133.042</v>
      </c>
      <c r="N129" s="11">
        <v>110.329</v>
      </c>
      <c r="O129" s="11">
        <v>98.365</v>
      </c>
      <c r="P129" s="11">
        <v>88.962</v>
      </c>
    </row>
    <row r="130" spans="1:16" ht="12.75">
      <c r="A130" s="13" t="s">
        <v>149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</row>
    <row r="131" spans="1:16" ht="12.75">
      <c r="A131" s="15" t="s">
        <v>150</v>
      </c>
      <c r="B131" s="11">
        <v>275.887</v>
      </c>
      <c r="C131" s="11">
        <v>189.9</v>
      </c>
      <c r="D131" s="11">
        <v>124.654</v>
      </c>
      <c r="E131" s="11">
        <v>181.227</v>
      </c>
      <c r="F131" s="11">
        <v>150.73</v>
      </c>
      <c r="G131" s="11">
        <v>254.404</v>
      </c>
      <c r="H131" s="11">
        <v>252.289</v>
      </c>
      <c r="I131" s="11">
        <v>361.863</v>
      </c>
      <c r="J131" s="11">
        <v>208.49</v>
      </c>
      <c r="K131" s="11">
        <v>187.702</v>
      </c>
      <c r="L131" s="11">
        <v>173.378</v>
      </c>
      <c r="M131" s="11">
        <v>133.042</v>
      </c>
      <c r="N131" s="11">
        <v>110.329</v>
      </c>
      <c r="O131" s="11">
        <v>98.365</v>
      </c>
      <c r="P131" s="11">
        <v>88.962</v>
      </c>
    </row>
    <row r="132" spans="1:16" ht="12.75">
      <c r="A132" s="13" t="s">
        <v>151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</row>
    <row r="133" spans="1:16" ht="12.75">
      <c r="A133" s="15" t="s">
        <v>152</v>
      </c>
      <c r="B133" s="11">
        <v>275.887</v>
      </c>
      <c r="C133" s="11">
        <v>189.9</v>
      </c>
      <c r="D133" s="11">
        <v>124.654</v>
      </c>
      <c r="E133" s="11">
        <v>181.227</v>
      </c>
      <c r="F133" s="11">
        <v>150.73</v>
      </c>
      <c r="G133" s="11">
        <v>254.404</v>
      </c>
      <c r="H133" s="11">
        <v>252.289</v>
      </c>
      <c r="I133" s="11">
        <v>361.863</v>
      </c>
      <c r="J133" s="11">
        <v>208.49</v>
      </c>
      <c r="K133" s="11">
        <v>187.702</v>
      </c>
      <c r="L133" s="11">
        <v>173.378</v>
      </c>
      <c r="M133" s="11">
        <v>133.042</v>
      </c>
      <c r="N133" s="11">
        <v>110.329</v>
      </c>
      <c r="O133" s="11">
        <v>98.365</v>
      </c>
      <c r="P133" s="11">
        <v>88.962</v>
      </c>
    </row>
    <row r="134" spans="1:16" ht="12.75">
      <c r="A134" s="13" t="s">
        <v>153</v>
      </c>
      <c r="B134" s="6">
        <v>0.30747</v>
      </c>
      <c r="C134" s="6">
        <v>0.24219</v>
      </c>
      <c r="D134" s="6">
        <v>0.15429</v>
      </c>
      <c r="E134" s="6">
        <v>0.24429</v>
      </c>
      <c r="F134" s="6">
        <v>0.20422</v>
      </c>
      <c r="G134" s="6">
        <v>0.36376</v>
      </c>
      <c r="H134" s="6">
        <v>0.37816</v>
      </c>
      <c r="I134" s="6">
        <v>0.55224</v>
      </c>
      <c r="J134" s="6">
        <v>0.32174</v>
      </c>
      <c r="K134" s="6">
        <v>0.29293</v>
      </c>
      <c r="L134" s="6">
        <v>0.27492</v>
      </c>
      <c r="M134" s="6">
        <v>0.21249</v>
      </c>
      <c r="N134" s="6">
        <v>0.17768</v>
      </c>
      <c r="O134" s="6">
        <v>0.15967</v>
      </c>
      <c r="P134" s="6">
        <v>0.14406</v>
      </c>
    </row>
    <row r="135" spans="1:16" ht="12.75">
      <c r="A135" s="12" t="s">
        <v>154</v>
      </c>
      <c r="B135" s="7">
        <v>0.30747</v>
      </c>
      <c r="C135" s="7">
        <v>0.24219</v>
      </c>
      <c r="D135" s="7">
        <v>0.15429</v>
      </c>
      <c r="E135" s="7">
        <v>0.24429</v>
      </c>
      <c r="F135" s="7">
        <v>0.20422</v>
      </c>
      <c r="G135" s="7">
        <v>0.36376</v>
      </c>
      <c r="H135" s="7">
        <v>0.37816</v>
      </c>
      <c r="I135" s="7">
        <v>0.55224</v>
      </c>
      <c r="J135" s="7">
        <v>0.32174</v>
      </c>
      <c r="K135" s="7">
        <v>0.29293</v>
      </c>
      <c r="L135" s="7">
        <v>0.27492</v>
      </c>
      <c r="M135" s="9" t="s">
        <v>34</v>
      </c>
      <c r="N135" s="9" t="s">
        <v>34</v>
      </c>
      <c r="O135" s="9" t="s">
        <v>34</v>
      </c>
      <c r="P135" s="9" t="s">
        <v>34</v>
      </c>
    </row>
    <row r="136" spans="1:16" ht="12.75">
      <c r="A136" s="13" t="s">
        <v>155</v>
      </c>
      <c r="B136" s="6">
        <v>0.15358</v>
      </c>
      <c r="C136" s="6">
        <v>0.06091</v>
      </c>
      <c r="D136" s="6">
        <v>0.08077</v>
      </c>
      <c r="E136" s="6">
        <v>0.12264</v>
      </c>
      <c r="F136" s="6">
        <v>0.10044</v>
      </c>
      <c r="G136" s="6">
        <v>0.1715</v>
      </c>
      <c r="H136" s="6">
        <v>0.17937</v>
      </c>
      <c r="I136" s="6">
        <v>0.17937</v>
      </c>
      <c r="J136" s="6">
        <v>0.15591</v>
      </c>
      <c r="K136" s="6">
        <v>0.14441</v>
      </c>
      <c r="L136" s="6">
        <v>0.12894</v>
      </c>
      <c r="M136" s="6">
        <v>0.11195</v>
      </c>
      <c r="N136" s="6">
        <v>0.10959</v>
      </c>
      <c r="O136" s="6">
        <v>0.10437</v>
      </c>
      <c r="P136" s="6">
        <v>0.08558</v>
      </c>
    </row>
    <row r="137" spans="1:16" ht="12.75">
      <c r="A137" s="12" t="s">
        <v>156</v>
      </c>
      <c r="B137" s="7">
        <v>897291000</v>
      </c>
      <c r="C137" s="7">
        <v>793197000</v>
      </c>
      <c r="D137" s="7">
        <v>820805234.04</v>
      </c>
      <c r="E137" s="7">
        <v>809269201.08</v>
      </c>
      <c r="F137" s="7">
        <v>741724714.962</v>
      </c>
      <c r="G137" s="7">
        <v>704711499.65475</v>
      </c>
      <c r="H137" s="7">
        <v>669370945.27896</v>
      </c>
      <c r="I137" s="7">
        <v>675821493.06968</v>
      </c>
      <c r="J137" s="7">
        <v>672309676.2456</v>
      </c>
      <c r="K137" s="7">
        <v>668544635.438</v>
      </c>
      <c r="L137" s="7">
        <v>668086499.9415</v>
      </c>
      <c r="M137" s="9" t="s">
        <v>34</v>
      </c>
      <c r="N137" s="9" t="s">
        <v>34</v>
      </c>
      <c r="O137" s="9" t="s">
        <v>34</v>
      </c>
      <c r="P137" s="9" t="s">
        <v>34</v>
      </c>
    </row>
    <row r="139" s="22" customFormat="1" ht="12.75">
      <c r="A139" s="23" t="s">
        <v>193</v>
      </c>
    </row>
    <row r="140" spans="1:16" s="23" customFormat="1" ht="12.75">
      <c r="A140" s="23" t="s">
        <v>175</v>
      </c>
      <c r="B140" s="23">
        <v>2014</v>
      </c>
      <c r="C140" s="23">
        <v>2013</v>
      </c>
      <c r="D140" s="23">
        <v>2012</v>
      </c>
      <c r="E140" s="23">
        <v>2011</v>
      </c>
      <c r="F140" s="23">
        <v>2010</v>
      </c>
      <c r="G140" s="23">
        <v>2009</v>
      </c>
      <c r="H140" s="23">
        <v>2008</v>
      </c>
      <c r="I140" s="23">
        <v>2007</v>
      </c>
      <c r="J140" s="23">
        <v>2006</v>
      </c>
      <c r="K140" s="23">
        <v>2005</v>
      </c>
      <c r="L140" s="23">
        <v>2004</v>
      </c>
      <c r="M140" s="23">
        <v>2003</v>
      </c>
      <c r="N140" s="23">
        <v>2002</v>
      </c>
      <c r="O140" s="23">
        <v>2001</v>
      </c>
      <c r="P140" s="23">
        <v>2000</v>
      </c>
    </row>
    <row r="141" spans="1:16" s="22" customFormat="1" ht="12.75">
      <c r="A141" s="22" t="s">
        <v>174</v>
      </c>
      <c r="B141" s="24">
        <f>B7/1000</f>
        <v>0.357327</v>
      </c>
      <c r="C141" s="24">
        <f aca="true" t="shared" si="0" ref="C141:P142">C7/1000</f>
        <v>0.8861180000000001</v>
      </c>
      <c r="D141" s="24">
        <f t="shared" si="0"/>
        <v>0.665374</v>
      </c>
      <c r="E141" s="24">
        <f t="shared" si="0"/>
        <v>0.413877</v>
      </c>
      <c r="F141" s="24">
        <f t="shared" si="0"/>
        <v>0.199138</v>
      </c>
      <c r="G141" s="24">
        <f t="shared" si="0"/>
        <v>0.511948</v>
      </c>
      <c r="H141" s="24">
        <f t="shared" si="0"/>
        <v>0.38658</v>
      </c>
      <c r="I141" s="24">
        <f t="shared" si="0"/>
        <v>1.000826</v>
      </c>
      <c r="J141" s="24">
        <f t="shared" si="0"/>
        <v>0.5447329999999999</v>
      </c>
      <c r="K141" s="24">
        <f t="shared" si="0"/>
        <v>0.439844</v>
      </c>
      <c r="L141" s="24">
        <f t="shared" si="0"/>
        <v>0.210062</v>
      </c>
      <c r="M141" s="24">
        <f t="shared" si="0"/>
        <v>0.22565700000000002</v>
      </c>
      <c r="N141" s="24">
        <f t="shared" si="0"/>
        <v>0.440958</v>
      </c>
      <c r="O141" s="24">
        <f t="shared" si="0"/>
        <v>0.36601100000000003</v>
      </c>
      <c r="P141" s="24">
        <f t="shared" si="0"/>
        <v>0.141912</v>
      </c>
    </row>
    <row r="142" spans="1:16" s="22" customFormat="1" ht="12.75">
      <c r="A142" s="22" t="s">
        <v>176</v>
      </c>
      <c r="B142" s="24">
        <f>B8/1000</f>
        <v>12.145449000000001</v>
      </c>
      <c r="C142" s="24">
        <f t="shared" si="0"/>
        <v>10.594100000000001</v>
      </c>
      <c r="D142" s="24">
        <f t="shared" si="0"/>
        <v>11.821419</v>
      </c>
      <c r="E142" s="24">
        <f t="shared" si="0"/>
        <v>14.022948</v>
      </c>
      <c r="F142" s="24">
        <f t="shared" si="0"/>
        <v>10.101747</v>
      </c>
      <c r="G142" s="24">
        <f t="shared" si="0"/>
        <v>11.964781</v>
      </c>
      <c r="H142" s="24">
        <f t="shared" si="0"/>
        <v>10.961412000000001</v>
      </c>
      <c r="I142" s="24">
        <f t="shared" si="0"/>
        <v>9.709089</v>
      </c>
      <c r="J142" s="24">
        <f t="shared" si="0"/>
        <v>12.444404</v>
      </c>
      <c r="K142" s="24">
        <f t="shared" si="0"/>
        <v>12.669117</v>
      </c>
      <c r="L142" s="24">
        <f t="shared" si="0"/>
        <v>9.516936</v>
      </c>
      <c r="M142" s="24">
        <f t="shared" si="0"/>
        <v>4.075581000000001</v>
      </c>
      <c r="N142" s="24">
        <f t="shared" si="0"/>
        <v>3.836116</v>
      </c>
      <c r="O142" s="24">
        <f t="shared" si="0"/>
        <v>2.820763</v>
      </c>
      <c r="P142" s="24">
        <f t="shared" si="0"/>
        <v>2.1383</v>
      </c>
    </row>
    <row r="143" spans="1:16" s="22" customFormat="1" ht="12.75">
      <c r="A143" s="22" t="s">
        <v>177</v>
      </c>
      <c r="B143" s="24">
        <f>B18/1000</f>
        <v>43.238112</v>
      </c>
      <c r="C143" s="24">
        <f aca="true" t="shared" si="1" ref="C143:P143">C18/1000</f>
        <v>42.157888</v>
      </c>
      <c r="D143" s="24">
        <f t="shared" si="1"/>
        <v>44.111719</v>
      </c>
      <c r="E143" s="24">
        <f t="shared" si="1"/>
        <v>43.561662</v>
      </c>
      <c r="F143" s="24">
        <f t="shared" si="1"/>
        <v>42.399491000000005</v>
      </c>
      <c r="G143" s="24">
        <f t="shared" si="1"/>
        <v>40.416411999999994</v>
      </c>
      <c r="H143" s="24">
        <f t="shared" si="1"/>
        <v>41.029275999999996</v>
      </c>
      <c r="I143" s="24">
        <f t="shared" si="1"/>
        <v>37.684426</v>
      </c>
      <c r="J143" s="24">
        <f t="shared" si="1"/>
        <v>31.851291</v>
      </c>
      <c r="K143" s="24">
        <f t="shared" si="1"/>
        <v>26.518931000000002</v>
      </c>
      <c r="L143" s="24">
        <f t="shared" si="1"/>
        <v>20.449071</v>
      </c>
      <c r="M143" s="24">
        <f t="shared" si="1"/>
        <v>18.607289</v>
      </c>
      <c r="N143" s="24">
        <f t="shared" si="1"/>
        <v>17.494531</v>
      </c>
      <c r="O143" s="24">
        <f t="shared" si="1"/>
        <v>17.213912</v>
      </c>
      <c r="P143" s="24">
        <f t="shared" si="1"/>
        <v>15.905413000000001</v>
      </c>
    </row>
    <row r="144" spans="1:16" s="22" customFormat="1" ht="12.75">
      <c r="A144" s="22" t="s">
        <v>179</v>
      </c>
      <c r="B144" s="24">
        <f>B145-SUM(B141:B143)</f>
        <v>1.448208000000001</v>
      </c>
      <c r="C144" s="24">
        <f aca="true" t="shared" si="2" ref="C144:P144">C145-SUM(C141:C143)</f>
        <v>1.3872619999999998</v>
      </c>
      <c r="D144" s="24">
        <f t="shared" si="2"/>
        <v>1.418841999999998</v>
      </c>
      <c r="E144" s="24">
        <f t="shared" si="2"/>
        <v>1.389409999999998</v>
      </c>
      <c r="F144" s="24">
        <f t="shared" si="2"/>
        <v>1.3577889999999968</v>
      </c>
      <c r="G144" s="24">
        <f t="shared" si="2"/>
        <v>1.4326360000000093</v>
      </c>
      <c r="H144" s="24">
        <f t="shared" si="2"/>
        <v>0.8952150000000003</v>
      </c>
      <c r="I144" s="24">
        <f t="shared" si="2"/>
        <v>1.057194999999993</v>
      </c>
      <c r="J144" s="24">
        <f t="shared" si="2"/>
        <v>1.0542549999999977</v>
      </c>
      <c r="K144" s="24">
        <f t="shared" si="2"/>
        <v>0.9770019999999988</v>
      </c>
      <c r="L144" s="24">
        <f t="shared" si="2"/>
        <v>0.8660519999999998</v>
      </c>
      <c r="M144" s="24">
        <f t="shared" si="2"/>
        <v>0.9249159999999961</v>
      </c>
      <c r="N144" s="24">
        <f t="shared" si="2"/>
        <v>0.7706569999999999</v>
      </c>
      <c r="O144" s="24">
        <f t="shared" si="2"/>
        <v>0.9574780000000018</v>
      </c>
      <c r="P144" s="24">
        <f t="shared" si="2"/>
        <v>0.8732149999999983</v>
      </c>
    </row>
    <row r="145" spans="1:16" s="22" customFormat="1" ht="12.75">
      <c r="A145" s="22" t="s">
        <v>178</v>
      </c>
      <c r="B145" s="24">
        <f>B34/1000</f>
        <v>57.189096</v>
      </c>
      <c r="C145" s="24">
        <f aca="true" t="shared" si="3" ref="C145:P145">C34/1000</f>
        <v>55.025368</v>
      </c>
      <c r="D145" s="24">
        <f t="shared" si="3"/>
        <v>58.017354</v>
      </c>
      <c r="E145" s="24">
        <f t="shared" si="3"/>
        <v>59.387896999999995</v>
      </c>
      <c r="F145" s="24">
        <f t="shared" si="3"/>
        <v>54.058165</v>
      </c>
      <c r="G145" s="24">
        <f t="shared" si="3"/>
        <v>54.325777</v>
      </c>
      <c r="H145" s="24">
        <f t="shared" si="3"/>
        <v>53.272483</v>
      </c>
      <c r="I145" s="24">
        <f t="shared" si="3"/>
        <v>49.451536</v>
      </c>
      <c r="J145" s="24">
        <f t="shared" si="3"/>
        <v>45.894683</v>
      </c>
      <c r="K145" s="24">
        <f t="shared" si="3"/>
        <v>40.604894</v>
      </c>
      <c r="L145" s="24">
        <f t="shared" si="3"/>
        <v>31.042120999999998</v>
      </c>
      <c r="M145" s="24">
        <f t="shared" si="3"/>
        <v>23.833443</v>
      </c>
      <c r="N145" s="24">
        <f t="shared" si="3"/>
        <v>22.542261999999997</v>
      </c>
      <c r="O145" s="24">
        <f t="shared" si="3"/>
        <v>21.358164000000002</v>
      </c>
      <c r="P145" s="24">
        <f t="shared" si="3"/>
        <v>19.05884</v>
      </c>
    </row>
    <row r="146" s="22" customFormat="1" ht="12.75"/>
    <row r="147" spans="1:16" s="22" customFormat="1" ht="12.75">
      <c r="A147" s="22" t="s">
        <v>180</v>
      </c>
      <c r="B147" s="24">
        <f>B36/1000</f>
        <v>27.32006</v>
      </c>
      <c r="C147" s="24">
        <f aca="true" t="shared" si="4" ref="C147:P147">C36/1000</f>
        <v>27.539728999999998</v>
      </c>
      <c r="D147" s="24">
        <f t="shared" si="4"/>
        <v>21.644959999999998</v>
      </c>
      <c r="E147" s="24">
        <f t="shared" si="4"/>
        <v>20.00166</v>
      </c>
      <c r="F147" s="24">
        <f t="shared" si="4"/>
        <v>19.303438999999997</v>
      </c>
      <c r="G147" s="24">
        <f t="shared" si="4"/>
        <v>16.601224</v>
      </c>
      <c r="H147" s="24">
        <f t="shared" si="4"/>
        <v>17.287924999999998</v>
      </c>
      <c r="I147" s="24">
        <f t="shared" si="4"/>
        <v>15.641464</v>
      </c>
      <c r="J147" s="24">
        <f t="shared" si="4"/>
        <v>12.860534</v>
      </c>
      <c r="K147" s="24">
        <f t="shared" si="4"/>
        <v>10.270451999999999</v>
      </c>
      <c r="L147" s="24">
        <f t="shared" si="4"/>
        <v>9.197777</v>
      </c>
      <c r="M147" s="24">
        <f t="shared" si="4"/>
        <v>8.350532999999999</v>
      </c>
      <c r="N147" s="24">
        <f t="shared" si="4"/>
        <v>8.580209</v>
      </c>
      <c r="O147" s="24">
        <f t="shared" si="4"/>
        <v>8.712075</v>
      </c>
      <c r="P147" s="24">
        <f t="shared" si="4"/>
        <v>7.599426</v>
      </c>
    </row>
    <row r="148" spans="1:16" ht="12.75">
      <c r="A148" s="22" t="s">
        <v>181</v>
      </c>
      <c r="B148" s="24">
        <f>B41/1000</f>
        <v>20.819063</v>
      </c>
      <c r="C148" s="24">
        <f aca="true" t="shared" si="5" ref="C148:P148">C41/1000</f>
        <v>19.706467</v>
      </c>
      <c r="D148" s="24">
        <f t="shared" si="5"/>
        <v>29.429131</v>
      </c>
      <c r="E148" s="24">
        <f t="shared" si="5"/>
        <v>32.647099</v>
      </c>
      <c r="F148" s="24">
        <f t="shared" si="5"/>
        <v>29.060289</v>
      </c>
      <c r="G148" s="24">
        <f t="shared" si="5"/>
        <v>32.133029</v>
      </c>
      <c r="H148" s="24">
        <f t="shared" si="5"/>
        <v>31.582879000000002</v>
      </c>
      <c r="I148" s="24">
        <f t="shared" si="5"/>
        <v>30.326439999999998</v>
      </c>
      <c r="J148" s="24">
        <f t="shared" si="5"/>
        <v>27.746995</v>
      </c>
      <c r="K148" s="24">
        <f t="shared" si="5"/>
        <v>24.239021</v>
      </c>
      <c r="L148" s="24">
        <f t="shared" si="5"/>
        <v>17.859505000000002</v>
      </c>
      <c r="M148" s="24">
        <f t="shared" si="5"/>
        <v>13.119174999999998</v>
      </c>
      <c r="N148" s="24">
        <f t="shared" si="5"/>
        <v>11.929757</v>
      </c>
      <c r="O148" s="24">
        <f t="shared" si="5"/>
        <v>10.501176</v>
      </c>
      <c r="P148" s="24">
        <f t="shared" si="5"/>
        <v>9.489749</v>
      </c>
    </row>
    <row r="149" spans="1:16" ht="12.75">
      <c r="A149" s="13" t="s">
        <v>78</v>
      </c>
      <c r="B149" s="24">
        <f>B53/1000</f>
        <v>5.284808</v>
      </c>
      <c r="C149" s="24">
        <f aca="true" t="shared" si="6" ref="C149:P149">C53/1000</f>
        <v>4.3684840000000005</v>
      </c>
      <c r="D149" s="24">
        <f t="shared" si="6"/>
        <v>3.736838</v>
      </c>
      <c r="E149" s="24">
        <f t="shared" si="6"/>
        <v>3.4801909999999996</v>
      </c>
      <c r="F149" s="24">
        <f t="shared" si="6"/>
        <v>2.936052</v>
      </c>
      <c r="G149" s="24">
        <f t="shared" si="6"/>
        <v>2.83488</v>
      </c>
      <c r="H149" s="24">
        <f t="shared" si="6"/>
        <v>2.360205</v>
      </c>
      <c r="I149" s="24">
        <f t="shared" si="6"/>
        <v>1.703421</v>
      </c>
      <c r="J149" s="24">
        <f t="shared" si="6"/>
        <v>3.5578060000000002</v>
      </c>
      <c r="K149" s="24">
        <f t="shared" si="6"/>
        <v>4.508667999999999</v>
      </c>
      <c r="L149" s="24">
        <f t="shared" si="6"/>
        <v>2.516572</v>
      </c>
      <c r="M149" s="24">
        <f t="shared" si="6"/>
        <v>0.6742480000000001</v>
      </c>
      <c r="N149" s="24">
        <f t="shared" si="6"/>
        <v>0.47456</v>
      </c>
      <c r="O149" s="24">
        <f t="shared" si="6"/>
        <v>0.635952</v>
      </c>
      <c r="P149" s="24">
        <f t="shared" si="6"/>
        <v>0.5263110000000001</v>
      </c>
    </row>
    <row r="150" spans="1:16" ht="12.75">
      <c r="A150" s="22" t="s">
        <v>182</v>
      </c>
      <c r="B150" s="24">
        <f>B71/1000</f>
        <v>3.6434450000000003</v>
      </c>
      <c r="C150" s="24">
        <f aca="true" t="shared" si="7" ref="C150:P150">C71/1000</f>
        <v>3.339588</v>
      </c>
      <c r="D150" s="24">
        <f t="shared" si="7"/>
        <v>3.158464</v>
      </c>
      <c r="E150" s="24">
        <f t="shared" si="7"/>
        <v>3.086996</v>
      </c>
      <c r="F150" s="24">
        <f t="shared" si="7"/>
        <v>2.579695</v>
      </c>
      <c r="G150" s="24">
        <f t="shared" si="7"/>
        <v>2.58289</v>
      </c>
      <c r="H150" s="24">
        <f t="shared" si="7"/>
        <v>1.965013</v>
      </c>
      <c r="I150" s="24">
        <f t="shared" si="7"/>
        <v>1.745417</v>
      </c>
      <c r="J150" s="24">
        <f t="shared" si="7"/>
        <v>1.584602</v>
      </c>
      <c r="K150" s="24">
        <f t="shared" si="7"/>
        <v>1.4478309999999999</v>
      </c>
      <c r="L150" s="24">
        <f t="shared" si="7"/>
        <v>1.31619</v>
      </c>
      <c r="M150" s="24">
        <f t="shared" si="7"/>
        <v>0.909303</v>
      </c>
      <c r="N150" s="24">
        <f t="shared" si="7"/>
        <v>0.793446</v>
      </c>
      <c r="O150" s="24">
        <f t="shared" si="7"/>
        <v>0.7696430000000001</v>
      </c>
      <c r="P150" s="24">
        <f t="shared" si="7"/>
        <v>0.722997</v>
      </c>
    </row>
    <row r="151" spans="1:16" ht="12.75">
      <c r="A151" s="22" t="s">
        <v>179</v>
      </c>
      <c r="B151" s="24">
        <f>B145-SUM(B147:B150)</f>
        <v>0.12172000000000338</v>
      </c>
      <c r="C151" s="24">
        <f aca="true" t="shared" si="8" ref="C151:P151">C145-SUM(C147:C150)</f>
        <v>0.07110000000000127</v>
      </c>
      <c r="D151" s="24">
        <f t="shared" si="8"/>
        <v>0.04796100000000081</v>
      </c>
      <c r="E151" s="24">
        <f t="shared" si="8"/>
        <v>0.17195099999999996</v>
      </c>
      <c r="F151" s="24">
        <f t="shared" si="8"/>
        <v>0.17869000000000312</v>
      </c>
      <c r="G151" s="24">
        <f t="shared" si="8"/>
        <v>0.1737540000000095</v>
      </c>
      <c r="H151" s="24">
        <f t="shared" si="8"/>
        <v>0.07646100000000189</v>
      </c>
      <c r="I151" s="24">
        <f t="shared" si="8"/>
        <v>0.03479399999999799</v>
      </c>
      <c r="J151" s="24">
        <f t="shared" si="8"/>
        <v>0.14474600000000493</v>
      </c>
      <c r="K151" s="24">
        <f t="shared" si="8"/>
        <v>0.13892200000000088</v>
      </c>
      <c r="L151" s="24">
        <f t="shared" si="8"/>
        <v>0.15207699999999846</v>
      </c>
      <c r="M151" s="24">
        <f t="shared" si="8"/>
        <v>0.780184000000002</v>
      </c>
      <c r="N151" s="24">
        <f t="shared" si="8"/>
        <v>0.764289999999999</v>
      </c>
      <c r="O151" s="24">
        <f t="shared" si="8"/>
        <v>0.7393180000000044</v>
      </c>
      <c r="P151" s="24">
        <f t="shared" si="8"/>
        <v>0.7203569999999999</v>
      </c>
    </row>
    <row r="153" ht="12.75">
      <c r="A153" s="22"/>
    </row>
    <row r="154" spans="1:16" s="23" customFormat="1" ht="12.75">
      <c r="A154" s="23" t="s">
        <v>183</v>
      </c>
      <c r="B154" s="23">
        <v>2014</v>
      </c>
      <c r="C154" s="23">
        <v>2013</v>
      </c>
      <c r="D154" s="23">
        <v>2012</v>
      </c>
      <c r="E154" s="23">
        <v>2011</v>
      </c>
      <c r="F154" s="23">
        <v>2010</v>
      </c>
      <c r="G154" s="23">
        <v>2009</v>
      </c>
      <c r="H154" s="23">
        <v>2008</v>
      </c>
      <c r="I154" s="23">
        <v>2007</v>
      </c>
      <c r="J154" s="23">
        <v>2006</v>
      </c>
      <c r="K154" s="23">
        <v>2005</v>
      </c>
      <c r="L154" s="23">
        <v>2004</v>
      </c>
      <c r="M154" s="23">
        <v>2003</v>
      </c>
      <c r="N154" s="23">
        <v>2002</v>
      </c>
      <c r="O154" s="23">
        <v>2001</v>
      </c>
      <c r="P154" s="23">
        <v>2000</v>
      </c>
    </row>
    <row r="155" spans="1:16" s="22" customFormat="1" ht="12.75">
      <c r="A155" s="22" t="s">
        <v>174</v>
      </c>
      <c r="B155" s="24">
        <f aca="true" t="shared" si="9" ref="B155:P155">B141/B$145*100</f>
        <v>0.6248166608543698</v>
      </c>
      <c r="C155" s="24">
        <f t="shared" si="9"/>
        <v>1.6103808701470201</v>
      </c>
      <c r="D155" s="24">
        <f t="shared" si="9"/>
        <v>1.1468534052759456</v>
      </c>
      <c r="E155" s="24">
        <f t="shared" si="9"/>
        <v>0.6969046235127673</v>
      </c>
      <c r="F155" s="24">
        <f t="shared" si="9"/>
        <v>0.3683772839866096</v>
      </c>
      <c r="G155" s="24">
        <f t="shared" si="9"/>
        <v>0.9423666411618925</v>
      </c>
      <c r="H155" s="24">
        <f t="shared" si="9"/>
        <v>0.7256654434522978</v>
      </c>
      <c r="I155" s="24">
        <f t="shared" si="9"/>
        <v>2.0238522014766134</v>
      </c>
      <c r="J155" s="24">
        <f t="shared" si="9"/>
        <v>1.1869196263976807</v>
      </c>
      <c r="K155" s="24">
        <f t="shared" si="9"/>
        <v>1.083229031456159</v>
      </c>
      <c r="L155" s="24">
        <f t="shared" si="9"/>
        <v>0.676699894314567</v>
      </c>
      <c r="M155" s="24">
        <f t="shared" si="9"/>
        <v>0.9468082307705187</v>
      </c>
      <c r="N155" s="24">
        <f t="shared" si="9"/>
        <v>1.9561390955353106</v>
      </c>
      <c r="O155" s="24">
        <f t="shared" si="9"/>
        <v>1.713681943822512</v>
      </c>
      <c r="P155" s="24">
        <f t="shared" si="9"/>
        <v>0.7445993565190746</v>
      </c>
    </row>
    <row r="156" spans="1:16" s="22" customFormat="1" ht="12.75">
      <c r="A156" s="22" t="s">
        <v>176</v>
      </c>
      <c r="B156" s="24">
        <f aca="true" t="shared" si="10" ref="B156:P156">B142/B$145*100</f>
        <v>21.237350910390333</v>
      </c>
      <c r="C156" s="24">
        <f t="shared" si="10"/>
        <v>19.25311976105276</v>
      </c>
      <c r="D156" s="24">
        <f t="shared" si="10"/>
        <v>20.37566035845068</v>
      </c>
      <c r="E156" s="24">
        <f t="shared" si="10"/>
        <v>23.6124677053306</v>
      </c>
      <c r="F156" s="24">
        <f t="shared" si="10"/>
        <v>18.68681077132381</v>
      </c>
      <c r="G156" s="24">
        <f t="shared" si="10"/>
        <v>22.024132300951717</v>
      </c>
      <c r="H156" s="24">
        <f t="shared" si="10"/>
        <v>20.576123699734442</v>
      </c>
      <c r="I156" s="24">
        <f t="shared" si="10"/>
        <v>19.633543839770724</v>
      </c>
      <c r="J156" s="24">
        <f t="shared" si="10"/>
        <v>27.115132269243475</v>
      </c>
      <c r="K156" s="24">
        <f t="shared" si="10"/>
        <v>31.20096065267403</v>
      </c>
      <c r="L156" s="24">
        <f t="shared" si="10"/>
        <v>30.658137051910856</v>
      </c>
      <c r="M156" s="24">
        <f t="shared" si="10"/>
        <v>17.10026117502201</v>
      </c>
      <c r="N156" s="24">
        <f t="shared" si="10"/>
        <v>17.01744039706397</v>
      </c>
      <c r="O156" s="24">
        <f t="shared" si="10"/>
        <v>13.206954492904913</v>
      </c>
      <c r="P156" s="24">
        <f t="shared" si="10"/>
        <v>11.219465612807495</v>
      </c>
    </row>
    <row r="157" spans="1:16" s="22" customFormat="1" ht="12.75">
      <c r="A157" s="22" t="s">
        <v>177</v>
      </c>
      <c r="B157" s="24">
        <f aca="true" t="shared" si="11" ref="B157:P157">B143/B$145*100</f>
        <v>75.60551752732724</v>
      </c>
      <c r="C157" s="24">
        <f t="shared" si="11"/>
        <v>76.61536766096685</v>
      </c>
      <c r="D157" s="24">
        <f t="shared" si="11"/>
        <v>76.03193865063203</v>
      </c>
      <c r="E157" s="24">
        <f t="shared" si="11"/>
        <v>73.35107690376711</v>
      </c>
      <c r="F157" s="24">
        <f t="shared" si="11"/>
        <v>78.4330933171705</v>
      </c>
      <c r="G157" s="24">
        <f t="shared" si="11"/>
        <v>74.39638092981163</v>
      </c>
      <c r="H157" s="24">
        <f t="shared" si="11"/>
        <v>77.01776543811557</v>
      </c>
      <c r="I157" s="24">
        <f t="shared" si="11"/>
        <v>76.20476338692494</v>
      </c>
      <c r="J157" s="24">
        <f t="shared" si="11"/>
        <v>69.40083015716657</v>
      </c>
      <c r="K157" s="24">
        <f t="shared" si="11"/>
        <v>65.30969148694243</v>
      </c>
      <c r="L157" s="24">
        <f t="shared" si="11"/>
        <v>65.8752377132993</v>
      </c>
      <c r="M157" s="24">
        <f t="shared" si="11"/>
        <v>78.07218201751212</v>
      </c>
      <c r="N157" s="24">
        <f t="shared" si="11"/>
        <v>77.60769970644472</v>
      </c>
      <c r="O157" s="24">
        <f t="shared" si="11"/>
        <v>80.59640332380629</v>
      </c>
      <c r="P157" s="24">
        <f t="shared" si="11"/>
        <v>83.4542553481744</v>
      </c>
    </row>
    <row r="158" spans="1:16" s="22" customFormat="1" ht="12.75">
      <c r="A158" s="22" t="s">
        <v>179</v>
      </c>
      <c r="B158" s="24">
        <f aca="true" t="shared" si="12" ref="B158:P158">B144/B$145*100</f>
        <v>2.532314901428064</v>
      </c>
      <c r="C158" s="24">
        <f t="shared" si="12"/>
        <v>2.5211317078333755</v>
      </c>
      <c r="D158" s="24">
        <f t="shared" si="12"/>
        <v>2.445547585641355</v>
      </c>
      <c r="E158" s="24">
        <f t="shared" si="12"/>
        <v>2.339550767389521</v>
      </c>
      <c r="F158" s="24">
        <f t="shared" si="12"/>
        <v>2.5117186275190746</v>
      </c>
      <c r="G158" s="24">
        <f t="shared" si="12"/>
        <v>2.6371201280747614</v>
      </c>
      <c r="H158" s="24">
        <f t="shared" si="12"/>
        <v>1.6804454186976798</v>
      </c>
      <c r="I158" s="24">
        <f t="shared" si="12"/>
        <v>2.1378405718277245</v>
      </c>
      <c r="J158" s="24">
        <f t="shared" si="12"/>
        <v>2.2971179471922656</v>
      </c>
      <c r="K158" s="24">
        <f t="shared" si="12"/>
        <v>2.406118828927367</v>
      </c>
      <c r="L158" s="24">
        <f t="shared" si="12"/>
        <v>2.7899253404752846</v>
      </c>
      <c r="M158" s="24">
        <f t="shared" si="12"/>
        <v>3.880748576695344</v>
      </c>
      <c r="N158" s="24">
        <f t="shared" si="12"/>
        <v>3.418720800956</v>
      </c>
      <c r="O158" s="24">
        <f t="shared" si="12"/>
        <v>4.482960239466284</v>
      </c>
      <c r="P158" s="24">
        <f t="shared" si="12"/>
        <v>4.581679682499031</v>
      </c>
    </row>
    <row r="159" spans="1:16" s="22" customFormat="1" ht="12.75">
      <c r="A159" s="22" t="s">
        <v>178</v>
      </c>
      <c r="B159" s="24">
        <f aca="true" t="shared" si="13" ref="B159:P159">B145/B$145*100</f>
        <v>100</v>
      </c>
      <c r="C159" s="24">
        <f t="shared" si="13"/>
        <v>100</v>
      </c>
      <c r="D159" s="24">
        <f t="shared" si="13"/>
        <v>100</v>
      </c>
      <c r="E159" s="24">
        <f t="shared" si="13"/>
        <v>100</v>
      </c>
      <c r="F159" s="24">
        <f t="shared" si="13"/>
        <v>100</v>
      </c>
      <c r="G159" s="24">
        <f t="shared" si="13"/>
        <v>100</v>
      </c>
      <c r="H159" s="24">
        <f t="shared" si="13"/>
        <v>100</v>
      </c>
      <c r="I159" s="24">
        <f t="shared" si="13"/>
        <v>100</v>
      </c>
      <c r="J159" s="24">
        <f t="shared" si="13"/>
        <v>100</v>
      </c>
      <c r="K159" s="24">
        <f t="shared" si="13"/>
        <v>100</v>
      </c>
      <c r="L159" s="24">
        <f t="shared" si="13"/>
        <v>100</v>
      </c>
      <c r="M159" s="24">
        <f t="shared" si="13"/>
        <v>100</v>
      </c>
      <c r="N159" s="24">
        <f t="shared" si="13"/>
        <v>100</v>
      </c>
      <c r="O159" s="24">
        <f t="shared" si="13"/>
        <v>100</v>
      </c>
      <c r="P159" s="24">
        <f t="shared" si="13"/>
        <v>100</v>
      </c>
    </row>
    <row r="160" s="22" customFormat="1" ht="12.75"/>
    <row r="161" spans="1:16" s="22" customFormat="1" ht="12.75">
      <c r="A161" s="22" t="s">
        <v>180</v>
      </c>
      <c r="B161" s="24">
        <f aca="true" t="shared" si="14" ref="B161:P161">B147/B$145*100</f>
        <v>47.77144929865651</v>
      </c>
      <c r="C161" s="24">
        <f t="shared" si="14"/>
        <v>50.04915005747894</v>
      </c>
      <c r="D161" s="24">
        <f t="shared" si="14"/>
        <v>37.30773382047033</v>
      </c>
      <c r="E161" s="24">
        <f t="shared" si="14"/>
        <v>33.67969066155012</v>
      </c>
      <c r="F161" s="24">
        <f t="shared" si="14"/>
        <v>35.70864641816828</v>
      </c>
      <c r="G161" s="24">
        <f t="shared" si="14"/>
        <v>30.558649902052938</v>
      </c>
      <c r="H161" s="24">
        <f t="shared" si="14"/>
        <v>32.45188515053822</v>
      </c>
      <c r="I161" s="24">
        <f t="shared" si="14"/>
        <v>31.629885065652967</v>
      </c>
      <c r="J161" s="24">
        <f t="shared" si="14"/>
        <v>28.0218386081891</v>
      </c>
      <c r="K161" s="24">
        <f t="shared" si="14"/>
        <v>25.293630861343953</v>
      </c>
      <c r="L161" s="24">
        <f t="shared" si="14"/>
        <v>29.629988878659418</v>
      </c>
      <c r="M161" s="24">
        <f t="shared" si="14"/>
        <v>35.03704017921372</v>
      </c>
      <c r="N161" s="24">
        <f t="shared" si="14"/>
        <v>38.06276850122672</v>
      </c>
      <c r="O161" s="24">
        <f t="shared" si="14"/>
        <v>40.79037411642686</v>
      </c>
      <c r="P161" s="24">
        <f t="shared" si="14"/>
        <v>39.873497022903805</v>
      </c>
    </row>
    <row r="162" spans="1:16" ht="12.75">
      <c r="A162" s="22" t="s">
        <v>181</v>
      </c>
      <c r="B162" s="24">
        <f aca="true" t="shared" si="15" ref="B162:P162">B148/B$145*100</f>
        <v>36.403902939819154</v>
      </c>
      <c r="C162" s="24">
        <f t="shared" si="15"/>
        <v>35.81342154767597</v>
      </c>
      <c r="D162" s="24">
        <f t="shared" si="15"/>
        <v>50.724703853264316</v>
      </c>
      <c r="E162" s="24">
        <f t="shared" si="15"/>
        <v>54.97264703614611</v>
      </c>
      <c r="F162" s="24">
        <f t="shared" si="15"/>
        <v>53.757446261818174</v>
      </c>
      <c r="G162" s="24">
        <f t="shared" si="15"/>
        <v>59.14877020534838</v>
      </c>
      <c r="H162" s="24">
        <f t="shared" si="15"/>
        <v>59.28553959086157</v>
      </c>
      <c r="I162" s="24">
        <f t="shared" si="15"/>
        <v>61.32557742999125</v>
      </c>
      <c r="J162" s="24">
        <f t="shared" si="15"/>
        <v>60.457972876727354</v>
      </c>
      <c r="K162" s="24">
        <f t="shared" si="15"/>
        <v>59.694826441364434</v>
      </c>
      <c r="L162" s="24">
        <f t="shared" si="15"/>
        <v>57.5331337700797</v>
      </c>
      <c r="M162" s="24">
        <f t="shared" si="15"/>
        <v>55.04523622541653</v>
      </c>
      <c r="N162" s="24">
        <f t="shared" si="15"/>
        <v>52.92173873234195</v>
      </c>
      <c r="O162" s="24">
        <f t="shared" si="15"/>
        <v>49.167035144032035</v>
      </c>
      <c r="P162" s="24">
        <f t="shared" si="15"/>
        <v>49.79184987124085</v>
      </c>
    </row>
    <row r="163" spans="1:16" ht="12.75">
      <c r="A163" s="13" t="s">
        <v>78</v>
      </c>
      <c r="B163" s="24">
        <f aca="true" t="shared" si="16" ref="B163:P163">B149/B$145*100</f>
        <v>9.240936419068419</v>
      </c>
      <c r="C163" s="24">
        <f t="shared" si="16"/>
        <v>7.939036409533873</v>
      </c>
      <c r="D163" s="24">
        <f t="shared" si="16"/>
        <v>6.4408969771354965</v>
      </c>
      <c r="E163" s="24">
        <f t="shared" si="16"/>
        <v>5.8601014277370345</v>
      </c>
      <c r="F163" s="24">
        <f t="shared" si="16"/>
        <v>5.431283137339197</v>
      </c>
      <c r="G163" s="24">
        <f t="shared" si="16"/>
        <v>5.218296279499141</v>
      </c>
      <c r="H163" s="24">
        <f t="shared" si="16"/>
        <v>4.430439256980006</v>
      </c>
      <c r="I163" s="24">
        <f t="shared" si="16"/>
        <v>3.444627078924303</v>
      </c>
      <c r="J163" s="24">
        <f t="shared" si="16"/>
        <v>7.752109323862201</v>
      </c>
      <c r="K163" s="24">
        <f t="shared" si="16"/>
        <v>11.103755128630551</v>
      </c>
      <c r="L163" s="24">
        <f t="shared" si="16"/>
        <v>8.106958928483014</v>
      </c>
      <c r="M163" s="24">
        <f t="shared" si="16"/>
        <v>2.8289995700579227</v>
      </c>
      <c r="N163" s="24">
        <f t="shared" si="16"/>
        <v>2.105201332501592</v>
      </c>
      <c r="O163" s="24">
        <f t="shared" si="16"/>
        <v>2.9775593070640336</v>
      </c>
      <c r="P163" s="24">
        <f t="shared" si="16"/>
        <v>2.761505946846713</v>
      </c>
    </row>
    <row r="164" spans="1:16" ht="12.75">
      <c r="A164" s="22" t="s">
        <v>182</v>
      </c>
      <c r="B164" s="24">
        <f aca="true" t="shared" si="17" ref="B164:P164">B150/B$145*100</f>
        <v>6.370873566527438</v>
      </c>
      <c r="C164" s="24">
        <f t="shared" si="17"/>
        <v>6.069178855832459</v>
      </c>
      <c r="D164" s="24">
        <f t="shared" si="17"/>
        <v>5.443998704249767</v>
      </c>
      <c r="E164" s="24">
        <f t="shared" si="17"/>
        <v>5.198022081839335</v>
      </c>
      <c r="F164" s="24">
        <f t="shared" si="17"/>
        <v>4.77207282193171</v>
      </c>
      <c r="G164" s="24">
        <f t="shared" si="17"/>
        <v>4.754446494156908</v>
      </c>
      <c r="H164" s="24">
        <f t="shared" si="17"/>
        <v>3.6886078690944437</v>
      </c>
      <c r="I164" s="24">
        <f t="shared" si="17"/>
        <v>3.5295506291250494</v>
      </c>
      <c r="J164" s="24">
        <f t="shared" si="17"/>
        <v>3.452691894614459</v>
      </c>
      <c r="K164" s="24">
        <f t="shared" si="17"/>
        <v>3.56565639599995</v>
      </c>
      <c r="L164" s="24">
        <f t="shared" si="17"/>
        <v>4.240013109928925</v>
      </c>
      <c r="M164" s="24">
        <f t="shared" si="17"/>
        <v>3.8152397872183217</v>
      </c>
      <c r="N164" s="24">
        <f t="shared" si="17"/>
        <v>3.519815358369981</v>
      </c>
      <c r="O164" s="24">
        <f t="shared" si="17"/>
        <v>3.603507305215935</v>
      </c>
      <c r="P164" s="24">
        <f t="shared" si="17"/>
        <v>3.793499499444877</v>
      </c>
    </row>
    <row r="165" spans="1:16" ht="12.75">
      <c r="A165" s="22" t="s">
        <v>179</v>
      </c>
      <c r="B165" s="24">
        <f aca="true" t="shared" si="18" ref="B165:P165">B151/B$145*100</f>
        <v>0.2128377759284801</v>
      </c>
      <c r="C165" s="24">
        <f t="shared" si="18"/>
        <v>0.12921312947875474</v>
      </c>
      <c r="D165" s="24">
        <f t="shared" si="18"/>
        <v>0.08266664488008331</v>
      </c>
      <c r="E165" s="24">
        <f t="shared" si="18"/>
        <v>0.2895387927274138</v>
      </c>
      <c r="F165" s="24">
        <f t="shared" si="18"/>
        <v>0.3305513607426429</v>
      </c>
      <c r="G165" s="24">
        <f t="shared" si="18"/>
        <v>0.31983711894265127</v>
      </c>
      <c r="H165" s="24">
        <f t="shared" si="18"/>
        <v>0.143528132525758</v>
      </c>
      <c r="I165" s="24">
        <f t="shared" si="18"/>
        <v>0.07035979630642412</v>
      </c>
      <c r="J165" s="24">
        <f t="shared" si="18"/>
        <v>0.31538729660689657</v>
      </c>
      <c r="K165" s="24">
        <f t="shared" si="18"/>
        <v>0.3421311726611104</v>
      </c>
      <c r="L165" s="24">
        <f t="shared" si="18"/>
        <v>0.48990531284894634</v>
      </c>
      <c r="M165" s="24">
        <f t="shared" si="18"/>
        <v>3.2734842380935145</v>
      </c>
      <c r="N165" s="24">
        <f t="shared" si="18"/>
        <v>3.3904760755597603</v>
      </c>
      <c r="O165" s="24">
        <f t="shared" si="18"/>
        <v>3.461524127261146</v>
      </c>
      <c r="P165" s="24">
        <f t="shared" si="18"/>
        <v>3.779647659563751</v>
      </c>
    </row>
    <row r="167" spans="1:16" ht="12.75">
      <c r="A167" s="26" t="s">
        <v>184</v>
      </c>
      <c r="B167" s="25">
        <f>B82/1000/B$145*100</f>
        <v>2.4695704230051128</v>
      </c>
      <c r="C167" s="25">
        <f aca="true" t="shared" si="19" ref="C167:P167">C82/1000/C$145*100</f>
        <v>2.6990750884210346</v>
      </c>
      <c r="D167" s="25">
        <f t="shared" si="19"/>
        <v>2.9637459853822357</v>
      </c>
      <c r="E167" s="25">
        <f t="shared" si="19"/>
        <v>2.7830350685763467</v>
      </c>
      <c r="F167" s="25">
        <f t="shared" si="19"/>
        <v>2.25133982997758</v>
      </c>
      <c r="G167" s="25">
        <f t="shared" si="19"/>
        <v>3.098733406058785</v>
      </c>
      <c r="H167" s="25">
        <f t="shared" si="19"/>
        <v>4.886083496427227</v>
      </c>
      <c r="I167" s="25">
        <f t="shared" si="19"/>
        <v>4.391105263140866</v>
      </c>
      <c r="J167" s="25">
        <f t="shared" si="19"/>
        <v>3.207833465153251</v>
      </c>
      <c r="K167" s="25">
        <f t="shared" si="19"/>
        <v>2.6743648191767226</v>
      </c>
      <c r="L167" s="25">
        <f t="shared" si="19"/>
        <v>2.75491806761529</v>
      </c>
      <c r="M167" s="25">
        <f t="shared" si="19"/>
        <v>3.7584162724621866</v>
      </c>
      <c r="N167" s="25">
        <f t="shared" si="19"/>
        <v>4.365010042026839</v>
      </c>
      <c r="O167" s="25">
        <f t="shared" si="19"/>
        <v>5.176072250405043</v>
      </c>
      <c r="P167" s="25">
        <f t="shared" si="19"/>
        <v>4.496438398139657</v>
      </c>
    </row>
    <row r="168" spans="1:16" ht="12.75">
      <c r="A168" s="26" t="s">
        <v>185</v>
      </c>
      <c r="B168" s="25">
        <f>-B88/1000/B$145*100</f>
        <v>-1.1347670192233847</v>
      </c>
      <c r="C168" s="25">
        <f aca="true" t="shared" si="20" ref="C168:P168">-C88/1000/C$145*100</f>
        <v>-1.527161072325768</v>
      </c>
      <c r="D168" s="25">
        <f t="shared" si="20"/>
        <v>-1.8053925727119513</v>
      </c>
      <c r="E168" s="25">
        <f t="shared" si="20"/>
        <v>-1.8414863216995208</v>
      </c>
      <c r="F168" s="25">
        <f t="shared" si="20"/>
        <v>-1.20726258466228</v>
      </c>
      <c r="G168" s="25">
        <f t="shared" si="20"/>
        <v>-1.6196694250686927</v>
      </c>
      <c r="H168" s="25">
        <f t="shared" si="20"/>
        <v>-3.6077312183852968</v>
      </c>
      <c r="I168" s="25">
        <f t="shared" si="20"/>
        <v>-3.202276669424384</v>
      </c>
      <c r="J168" s="25">
        <f t="shared" si="20"/>
        <v>-2.175831566371207</v>
      </c>
      <c r="K168" s="25">
        <f t="shared" si="20"/>
        <v>-1.6147216145915806</v>
      </c>
      <c r="L168" s="25">
        <f t="shared" si="20"/>
        <v>-1.5011893033984374</v>
      </c>
      <c r="M168" s="25">
        <f t="shared" si="20"/>
        <v>-2.0331305048959987</v>
      </c>
      <c r="N168" s="25">
        <f t="shared" si="20"/>
        <v>-2.6418156261337042</v>
      </c>
      <c r="O168" s="25">
        <f t="shared" si="20"/>
        <v>-3.453358631387978</v>
      </c>
      <c r="P168" s="25">
        <f t="shared" si="20"/>
        <v>-3.013892765771684</v>
      </c>
    </row>
    <row r="169" spans="1:16" ht="12.75">
      <c r="A169" s="26" t="s">
        <v>186</v>
      </c>
      <c r="B169" s="25">
        <f>B94/1000/B$145*100</f>
        <v>2.0652415978038894</v>
      </c>
      <c r="C169" s="25">
        <f aca="true" t="shared" si="21" ref="C169:P169">C94/1000/C$145*100</f>
        <v>2.213299145950282</v>
      </c>
      <c r="D169" s="25">
        <f t="shared" si="21"/>
        <v>1.9299570263063015</v>
      </c>
      <c r="E169" s="25">
        <f t="shared" si="21"/>
        <v>1.8179040756401932</v>
      </c>
      <c r="F169" s="25">
        <f t="shared" si="21"/>
        <v>1.99652910896994</v>
      </c>
      <c r="G169" s="25">
        <f t="shared" si="21"/>
        <v>1.526004865056969</v>
      </c>
      <c r="H169" s="25">
        <f t="shared" si="21"/>
        <v>0.8167950421984272</v>
      </c>
      <c r="I169" s="25">
        <f t="shared" si="21"/>
        <v>1.0336544450307874</v>
      </c>
      <c r="J169" s="25">
        <f t="shared" si="21"/>
        <v>1.4846098838943935</v>
      </c>
      <c r="K169" s="25">
        <f t="shared" si="21"/>
        <v>1.4583020460538574</v>
      </c>
      <c r="L169" s="25">
        <f t="shared" si="21"/>
        <v>1.7786606785019623</v>
      </c>
      <c r="M169" s="25">
        <f t="shared" si="21"/>
        <v>1.007684873729742</v>
      </c>
      <c r="N169" s="25">
        <f t="shared" si="21"/>
        <v>0.9926288675022942</v>
      </c>
      <c r="O169" s="25">
        <f t="shared" si="21"/>
        <v>1.172984719098514</v>
      </c>
      <c r="P169" s="25">
        <f t="shared" si="21"/>
        <v>1.392812993865314</v>
      </c>
    </row>
    <row r="170" spans="1:16" ht="12.75">
      <c r="A170" s="26" t="s">
        <v>187</v>
      </c>
      <c r="B170" s="25">
        <f>-B104/1000/B$145*100</f>
        <v>-2.2307154496724344</v>
      </c>
      <c r="C170" s="25">
        <f aca="true" t="shared" si="22" ref="C170:P170">-C104/1000/C$145*100</f>
        <v>-2.2648117501004266</v>
      </c>
      <c r="D170" s="25">
        <f t="shared" si="22"/>
        <v>-2.1182524111664933</v>
      </c>
      <c r="E170" s="25">
        <f t="shared" si="22"/>
        <v>-2.0611994393403092</v>
      </c>
      <c r="F170" s="25">
        <f t="shared" si="22"/>
        <v>-2.236901678035131</v>
      </c>
      <c r="G170" s="25">
        <f t="shared" si="22"/>
        <v>-1.9646143303205768</v>
      </c>
      <c r="H170" s="25">
        <f t="shared" si="22"/>
        <v>-1.20114919366533</v>
      </c>
      <c r="I170" s="25">
        <f t="shared" si="22"/>
        <v>-1.4114182418924255</v>
      </c>
      <c r="J170" s="25">
        <f t="shared" si="22"/>
        <v>-1.6970571514787456</v>
      </c>
      <c r="K170" s="25">
        <f t="shared" si="22"/>
        <v>-1.7296412594994088</v>
      </c>
      <c r="L170" s="25">
        <f t="shared" si="22"/>
        <v>-2.159591478945656</v>
      </c>
      <c r="M170" s="25">
        <f t="shared" si="22"/>
        <v>-1.5156559629257094</v>
      </c>
      <c r="N170" s="25">
        <f t="shared" si="22"/>
        <v>-1.6589905662528455</v>
      </c>
      <c r="O170" s="25">
        <f t="shared" si="22"/>
        <v>-1.861246125837408</v>
      </c>
      <c r="P170" s="25">
        <f t="shared" si="22"/>
        <v>-1.8281962595834793</v>
      </c>
    </row>
    <row r="171" spans="1:16" ht="12.75">
      <c r="A171" s="15" t="s">
        <v>131</v>
      </c>
      <c r="B171" s="25">
        <f>-B111/1000/B$145*100</f>
        <v>-0.40894858698238556</v>
      </c>
      <c r="C171" s="25">
        <f aca="true" t="shared" si="23" ref="C171:P171">-C111/1000/C$145*100</f>
        <v>-0.5103827747231058</v>
      </c>
      <c r="D171" s="25">
        <f t="shared" si="23"/>
        <v>-0.7072987161737849</v>
      </c>
      <c r="E171" s="25">
        <f t="shared" si="23"/>
        <v>-0.26300981831365405</v>
      </c>
      <c r="F171" s="25">
        <f t="shared" si="23"/>
        <v>-0.4000894221992182</v>
      </c>
      <c r="G171" s="25">
        <f t="shared" si="23"/>
        <v>-0.40258052820855195</v>
      </c>
      <c r="H171" s="25">
        <f t="shared" si="23"/>
        <v>-0.3486358989499326</v>
      </c>
      <c r="I171" s="25">
        <f t="shared" si="23"/>
        <v>-0.15272933079368858</v>
      </c>
      <c r="J171" s="25">
        <f t="shared" si="23"/>
        <v>-0.21199623494512426</v>
      </c>
      <c r="K171" s="25">
        <f t="shared" si="23"/>
        <v>-0.19785792323457366</v>
      </c>
      <c r="L171" s="25">
        <f t="shared" si="23"/>
        <v>-0.10402639690760822</v>
      </c>
      <c r="M171" s="25">
        <f t="shared" si="23"/>
        <v>-0.551645014108956</v>
      </c>
      <c r="N171" s="25">
        <f t="shared" si="23"/>
        <v>-0.2939500924973723</v>
      </c>
      <c r="O171" s="25">
        <f t="shared" si="23"/>
        <v>-0.32117461032699246</v>
      </c>
      <c r="P171" s="25">
        <f t="shared" si="23"/>
        <v>-0.24350380191029464</v>
      </c>
    </row>
    <row r="172" spans="1:16" ht="12.75">
      <c r="A172" s="27" t="s">
        <v>179</v>
      </c>
      <c r="B172" s="25">
        <f>B173-SUM(B167:B171)</f>
        <v>-0.2779690729855217</v>
      </c>
      <c r="C172" s="25">
        <f aca="true" t="shared" si="24" ref="C172:P172">C173-SUM(C167:C171)</f>
        <v>-0.26490508886737385</v>
      </c>
      <c r="D172" s="25">
        <f t="shared" si="24"/>
        <v>-0.04790290849872203</v>
      </c>
      <c r="E172" s="25">
        <f t="shared" si="24"/>
        <v>-0.1300854280123776</v>
      </c>
      <c r="F172" s="25">
        <f t="shared" si="24"/>
        <v>-0.1247859597157982</v>
      </c>
      <c r="G172" s="25">
        <f t="shared" si="24"/>
        <v>-0.16958063940806578</v>
      </c>
      <c r="H172" s="25">
        <f t="shared" si="24"/>
        <v>-0.07178002196743843</v>
      </c>
      <c r="I172" s="25">
        <f t="shared" si="24"/>
        <v>0.07341733530784511</v>
      </c>
      <c r="J172" s="25">
        <f t="shared" si="24"/>
        <v>-0.1532791935832737</v>
      </c>
      <c r="K172" s="25">
        <f t="shared" si="24"/>
        <v>-0.12818159308579935</v>
      </c>
      <c r="L172" s="25">
        <f t="shared" si="24"/>
        <v>-0.21024658720968248</v>
      </c>
      <c r="M172" s="25">
        <f t="shared" si="24"/>
        <v>-0.10745405101562489</v>
      </c>
      <c r="N172" s="25">
        <f t="shared" si="24"/>
        <v>-0.27345081873327537</v>
      </c>
      <c r="O172" s="25">
        <f t="shared" si="24"/>
        <v>-0.2527277157343671</v>
      </c>
      <c r="P172" s="25">
        <f t="shared" si="24"/>
        <v>-0.33688304219984105</v>
      </c>
    </row>
    <row r="173" spans="1:16" ht="12.75">
      <c r="A173" s="27" t="s">
        <v>188</v>
      </c>
      <c r="B173" s="28">
        <f>B133/1000/B$145*100</f>
        <v>0.48241189194527573</v>
      </c>
      <c r="C173" s="28">
        <f aca="true" t="shared" si="25" ref="C173:P173">C133/1000/C$145*100</f>
        <v>0.3451135483546426</v>
      </c>
      <c r="D173" s="28">
        <f t="shared" si="25"/>
        <v>0.21485640313758536</v>
      </c>
      <c r="E173" s="28">
        <f t="shared" si="25"/>
        <v>0.3051581368506785</v>
      </c>
      <c r="F173" s="28">
        <f t="shared" si="25"/>
        <v>0.27882929433509257</v>
      </c>
      <c r="G173" s="28">
        <f t="shared" si="25"/>
        <v>0.4682933481098669</v>
      </c>
      <c r="H173" s="28">
        <f t="shared" si="25"/>
        <v>0.47358220565765624</v>
      </c>
      <c r="I173" s="28">
        <f t="shared" si="25"/>
        <v>0.7317528013690009</v>
      </c>
      <c r="J173" s="28">
        <f t="shared" si="25"/>
        <v>0.454279202669294</v>
      </c>
      <c r="K173" s="28">
        <f t="shared" si="25"/>
        <v>0.4622644748192176</v>
      </c>
      <c r="L173" s="28">
        <f t="shared" si="25"/>
        <v>0.5585249796558682</v>
      </c>
      <c r="M173" s="28">
        <f t="shared" si="25"/>
        <v>0.5582156132456397</v>
      </c>
      <c r="N173" s="28">
        <f t="shared" si="25"/>
        <v>0.4894318059119356</v>
      </c>
      <c r="O173" s="28">
        <f t="shared" si="25"/>
        <v>0.4605498862168114</v>
      </c>
      <c r="P173" s="28">
        <f t="shared" si="25"/>
        <v>0.46677552253967186</v>
      </c>
    </row>
    <row r="175" spans="1:16" ht="12.75">
      <c r="A175" s="27" t="s">
        <v>189</v>
      </c>
      <c r="B175" s="29">
        <f>B173/B164</f>
        <v>0.07572146690837929</v>
      </c>
      <c r="C175" s="29">
        <f aca="true" t="shared" si="26" ref="C175:P175">C173/C164</f>
        <v>0.05686330170068883</v>
      </c>
      <c r="D175" s="29">
        <f t="shared" si="26"/>
        <v>0.03946665214484003</v>
      </c>
      <c r="E175" s="29">
        <f t="shared" si="26"/>
        <v>0.058706587245334944</v>
      </c>
      <c r="F175" s="29">
        <f t="shared" si="26"/>
        <v>0.05842938797028331</v>
      </c>
      <c r="G175" s="29">
        <f t="shared" si="26"/>
        <v>0.09849587090429714</v>
      </c>
      <c r="H175" s="29">
        <f t="shared" si="26"/>
        <v>0.12839049919771522</v>
      </c>
      <c r="I175" s="29">
        <f t="shared" si="26"/>
        <v>0.20732180332837363</v>
      </c>
      <c r="J175" s="29">
        <f t="shared" si="26"/>
        <v>0.1315724705635863</v>
      </c>
      <c r="K175" s="29">
        <f t="shared" si="26"/>
        <v>0.12964358409234228</v>
      </c>
      <c r="L175" s="29">
        <f t="shared" si="26"/>
        <v>0.1317271822457244</v>
      </c>
      <c r="M175" s="29">
        <f t="shared" si="26"/>
        <v>0.1463120653951433</v>
      </c>
      <c r="N175" s="29">
        <f t="shared" si="26"/>
        <v>0.13905042057052402</v>
      </c>
      <c r="O175" s="29">
        <f t="shared" si="26"/>
        <v>0.12780600875990555</v>
      </c>
      <c r="P175" s="29">
        <f t="shared" si="26"/>
        <v>0.12304615371848016</v>
      </c>
    </row>
    <row r="177" ht="12.75">
      <c r="A177" s="55" t="s">
        <v>201</v>
      </c>
    </row>
    <row r="178" spans="1:16" ht="12.75">
      <c r="A178" s="26" t="s">
        <v>184</v>
      </c>
      <c r="B178" s="54">
        <f aca="true" t="shared" si="27" ref="B178:P178">B167*B$145*10</f>
        <v>1412.3249999999998</v>
      </c>
      <c r="C178" s="54">
        <f t="shared" si="27"/>
        <v>1485.1759999999995</v>
      </c>
      <c r="D178" s="54">
        <f t="shared" si="27"/>
        <v>1719.4869999999996</v>
      </c>
      <c r="E178" s="54">
        <f t="shared" si="27"/>
        <v>1652.786</v>
      </c>
      <c r="F178" s="54">
        <f t="shared" si="27"/>
        <v>1217.033</v>
      </c>
      <c r="G178" s="54">
        <f t="shared" si="27"/>
        <v>1683.411</v>
      </c>
      <c r="H178" s="54">
        <f t="shared" si="27"/>
        <v>2602.9379999999996</v>
      </c>
      <c r="I178" s="54">
        <f t="shared" si="27"/>
        <v>2171.469</v>
      </c>
      <c r="J178" s="54">
        <f t="shared" si="27"/>
        <v>1472.225</v>
      </c>
      <c r="K178" s="54">
        <f t="shared" si="27"/>
        <v>1085.923</v>
      </c>
      <c r="L178" s="54">
        <f t="shared" si="27"/>
        <v>855.1850000000001</v>
      </c>
      <c r="M178" s="54">
        <f t="shared" si="27"/>
        <v>895.76</v>
      </c>
      <c r="N178" s="54">
        <f t="shared" si="27"/>
        <v>983.972</v>
      </c>
      <c r="O178" s="54">
        <f t="shared" si="27"/>
        <v>1105.514</v>
      </c>
      <c r="P178" s="54">
        <f t="shared" si="27"/>
        <v>856.9690000000002</v>
      </c>
    </row>
    <row r="179" spans="1:16" ht="12.75">
      <c r="A179" s="26" t="s">
        <v>185</v>
      </c>
      <c r="B179" s="54">
        <f aca="true" t="shared" si="28" ref="B179:P179">B168*B$145*10</f>
        <v>-648.963</v>
      </c>
      <c r="C179" s="54">
        <f t="shared" si="28"/>
        <v>-840.326</v>
      </c>
      <c r="D179" s="54">
        <f t="shared" si="28"/>
        <v>-1047.4410000000003</v>
      </c>
      <c r="E179" s="54">
        <f t="shared" si="28"/>
        <v>-1093.62</v>
      </c>
      <c r="F179" s="54">
        <f t="shared" si="28"/>
        <v>-652.624</v>
      </c>
      <c r="G179" s="54">
        <f t="shared" si="28"/>
        <v>-879.8980000000001</v>
      </c>
      <c r="H179" s="54">
        <f t="shared" si="28"/>
        <v>-1921.928</v>
      </c>
      <c r="I179" s="54">
        <f t="shared" si="28"/>
        <v>-1583.5750000000003</v>
      </c>
      <c r="J179" s="54">
        <f t="shared" si="28"/>
        <v>-998.591</v>
      </c>
      <c r="K179" s="54">
        <f t="shared" si="28"/>
        <v>-655.656</v>
      </c>
      <c r="L179" s="54">
        <f t="shared" si="28"/>
        <v>-466.001</v>
      </c>
      <c r="M179" s="54">
        <f t="shared" si="28"/>
        <v>-484.56500000000005</v>
      </c>
      <c r="N179" s="54">
        <f t="shared" si="28"/>
        <v>-595.525</v>
      </c>
      <c r="O179" s="54">
        <f t="shared" si="28"/>
        <v>-737.5739999999998</v>
      </c>
      <c r="P179" s="54">
        <f t="shared" si="28"/>
        <v>-574.413</v>
      </c>
    </row>
    <row r="180" spans="1:16" ht="12.75">
      <c r="A180" s="26" t="s">
        <v>186</v>
      </c>
      <c r="B180" s="54">
        <f aca="true" t="shared" si="29" ref="B180:P180">B169*B$145*10</f>
        <v>1181.0930000000003</v>
      </c>
      <c r="C180" s="54">
        <f t="shared" si="29"/>
        <v>1217.8759999999997</v>
      </c>
      <c r="D180" s="54">
        <f t="shared" si="29"/>
        <v>1119.71</v>
      </c>
      <c r="E180" s="54">
        <f t="shared" si="29"/>
        <v>1079.6149999999998</v>
      </c>
      <c r="F180" s="54">
        <f t="shared" si="29"/>
        <v>1079.287</v>
      </c>
      <c r="G180" s="54">
        <f t="shared" si="29"/>
        <v>829.0139999999999</v>
      </c>
      <c r="H180" s="54">
        <f t="shared" si="29"/>
        <v>435.127</v>
      </c>
      <c r="I180" s="54">
        <f t="shared" si="29"/>
        <v>511.158</v>
      </c>
      <c r="J180" s="54">
        <f t="shared" si="29"/>
        <v>681.357</v>
      </c>
      <c r="K180" s="54">
        <f t="shared" si="29"/>
        <v>592.1419999999999</v>
      </c>
      <c r="L180" s="54">
        <f t="shared" si="29"/>
        <v>552.134</v>
      </c>
      <c r="M180" s="54">
        <f t="shared" si="29"/>
        <v>240.166</v>
      </c>
      <c r="N180" s="54">
        <f t="shared" si="29"/>
        <v>223.76099999999997</v>
      </c>
      <c r="O180" s="54">
        <f t="shared" si="29"/>
        <v>250.52799999999996</v>
      </c>
      <c r="P180" s="54">
        <f t="shared" si="29"/>
        <v>265.454</v>
      </c>
    </row>
    <row r="181" spans="1:16" ht="12.75">
      <c r="A181" s="26" t="s">
        <v>187</v>
      </c>
      <c r="B181" s="54">
        <f aca="true" t="shared" si="30" ref="B181:P181">B170*B$145*10</f>
        <v>-1275.726</v>
      </c>
      <c r="C181" s="54">
        <f t="shared" si="30"/>
        <v>-1246.221</v>
      </c>
      <c r="D181" s="54">
        <f t="shared" si="30"/>
        <v>-1228.954</v>
      </c>
      <c r="E181" s="54">
        <f t="shared" si="30"/>
        <v>-1224.1030000000003</v>
      </c>
      <c r="F181" s="54">
        <f t="shared" si="30"/>
        <v>-1209.228</v>
      </c>
      <c r="G181" s="54">
        <f t="shared" si="30"/>
        <v>-1067.292</v>
      </c>
      <c r="H181" s="54">
        <f t="shared" si="30"/>
        <v>-639.882</v>
      </c>
      <c r="I181" s="54">
        <f t="shared" si="30"/>
        <v>-697.9679999999997</v>
      </c>
      <c r="J181" s="54">
        <f t="shared" si="30"/>
        <v>-778.859</v>
      </c>
      <c r="K181" s="54">
        <f t="shared" si="30"/>
        <v>-702.319</v>
      </c>
      <c r="L181" s="54">
        <f t="shared" si="30"/>
        <v>-670.3829999999999</v>
      </c>
      <c r="M181" s="54">
        <f t="shared" si="30"/>
        <v>-361.23300000000006</v>
      </c>
      <c r="N181" s="54">
        <f t="shared" si="30"/>
        <v>-373.974</v>
      </c>
      <c r="O181" s="54">
        <f t="shared" si="30"/>
        <v>-397.528</v>
      </c>
      <c r="P181" s="54">
        <f t="shared" si="30"/>
        <v>-348.433</v>
      </c>
    </row>
    <row r="182" spans="1:16" ht="12.75">
      <c r="A182" s="15" t="s">
        <v>131</v>
      </c>
      <c r="B182" s="54">
        <f aca="true" t="shared" si="31" ref="B182:P182">B171*B$145*10</f>
        <v>-233.874</v>
      </c>
      <c r="C182" s="54">
        <f t="shared" si="31"/>
        <v>-280.8399999999999</v>
      </c>
      <c r="D182" s="54">
        <f t="shared" si="31"/>
        <v>-410.356</v>
      </c>
      <c r="E182" s="54">
        <f t="shared" si="31"/>
        <v>-156.196</v>
      </c>
      <c r="F182" s="54">
        <f t="shared" si="31"/>
        <v>-216.28100000000003</v>
      </c>
      <c r="G182" s="54">
        <f t="shared" si="31"/>
        <v>-218.70500000000004</v>
      </c>
      <c r="H182" s="54">
        <f t="shared" si="31"/>
        <v>-185.727</v>
      </c>
      <c r="I182" s="54">
        <f t="shared" si="31"/>
        <v>-75.52699999999999</v>
      </c>
      <c r="J182" s="54">
        <f t="shared" si="31"/>
        <v>-97.295</v>
      </c>
      <c r="K182" s="54">
        <f t="shared" si="31"/>
        <v>-80.34</v>
      </c>
      <c r="L182" s="54">
        <f t="shared" si="31"/>
        <v>-32.292</v>
      </c>
      <c r="M182" s="54">
        <f t="shared" si="31"/>
        <v>-131.476</v>
      </c>
      <c r="N182" s="54">
        <f t="shared" si="31"/>
        <v>-66.26299999999999</v>
      </c>
      <c r="O182" s="54">
        <f t="shared" si="31"/>
        <v>-68.597</v>
      </c>
      <c r="P182" s="54">
        <f t="shared" si="31"/>
        <v>-46.409000000000006</v>
      </c>
    </row>
    <row r="183" spans="1:16" ht="12.75">
      <c r="A183" s="27" t="s">
        <v>179</v>
      </c>
      <c r="B183" s="54">
        <f aca="true" t="shared" si="32" ref="B183:P183">B172*B$145*10</f>
        <v>-158.96800000000007</v>
      </c>
      <c r="C183" s="54">
        <f t="shared" si="32"/>
        <v>-145.7649999999995</v>
      </c>
      <c r="D183" s="54">
        <f t="shared" si="32"/>
        <v>-27.791999999999643</v>
      </c>
      <c r="E183" s="54">
        <f t="shared" si="32"/>
        <v>-77.25499999999995</v>
      </c>
      <c r="F183" s="54">
        <f t="shared" si="32"/>
        <v>-67.45699999999972</v>
      </c>
      <c r="G183" s="54">
        <f t="shared" si="32"/>
        <v>-92.12599999999995</v>
      </c>
      <c r="H183" s="54">
        <f t="shared" si="32"/>
        <v>-38.238999999999905</v>
      </c>
      <c r="I183" s="54">
        <f t="shared" si="32"/>
        <v>36.305999999999734</v>
      </c>
      <c r="J183" s="54">
        <f t="shared" si="32"/>
        <v>-70.34699999999981</v>
      </c>
      <c r="K183" s="54">
        <f t="shared" si="32"/>
        <v>-52.04800000000016</v>
      </c>
      <c r="L183" s="54">
        <f t="shared" si="32"/>
        <v>-65.26500000000016</v>
      </c>
      <c r="M183" s="54">
        <f t="shared" si="32"/>
        <v>-25.609999999999875</v>
      </c>
      <c r="N183" s="54">
        <f t="shared" si="32"/>
        <v>-61.64200000000001</v>
      </c>
      <c r="O183" s="54">
        <f t="shared" si="32"/>
        <v>-53.97799999999993</v>
      </c>
      <c r="P183" s="54">
        <f t="shared" si="32"/>
        <v>-64.20600000000019</v>
      </c>
    </row>
    <row r="184" spans="1:16" ht="12.75">
      <c r="A184" s="27" t="s">
        <v>188</v>
      </c>
      <c r="B184" s="54">
        <f aca="true" t="shared" si="33" ref="B184:P184">B173*B$145*10</f>
        <v>275.887</v>
      </c>
      <c r="C184" s="54">
        <f t="shared" si="33"/>
        <v>189.90000000000003</v>
      </c>
      <c r="D184" s="54">
        <f t="shared" si="33"/>
        <v>124.65400000000001</v>
      </c>
      <c r="E184" s="54">
        <f t="shared" si="33"/>
        <v>181.22699999999998</v>
      </c>
      <c r="F184" s="54">
        <f t="shared" si="33"/>
        <v>150.73000000000002</v>
      </c>
      <c r="G184" s="54">
        <f t="shared" si="33"/>
        <v>254.404</v>
      </c>
      <c r="H184" s="54">
        <f t="shared" si="33"/>
        <v>252.28899999999996</v>
      </c>
      <c r="I184" s="54">
        <f t="shared" si="33"/>
        <v>361.86299999999994</v>
      </c>
      <c r="J184" s="54">
        <f t="shared" si="33"/>
        <v>208.49000000000004</v>
      </c>
      <c r="K184" s="54">
        <f t="shared" si="33"/>
        <v>187.70200000000003</v>
      </c>
      <c r="L184" s="54">
        <f t="shared" si="33"/>
        <v>173.378</v>
      </c>
      <c r="M184" s="54">
        <f t="shared" si="33"/>
        <v>133.042</v>
      </c>
      <c r="N184" s="54">
        <f t="shared" si="33"/>
        <v>110.329</v>
      </c>
      <c r="O184" s="54">
        <f t="shared" si="33"/>
        <v>98.365</v>
      </c>
      <c r="P184" s="54">
        <f t="shared" si="33"/>
        <v>88.962</v>
      </c>
    </row>
  </sheetData>
  <sheetProtection/>
  <mergeCells count="9">
    <mergeCell ref="A78:P78"/>
    <mergeCell ref="A80:P80"/>
    <mergeCell ref="A55:P55"/>
    <mergeCell ref="A35:P35"/>
    <mergeCell ref="A1:E1"/>
    <mergeCell ref="E2:F2"/>
    <mergeCell ref="E3:F3"/>
    <mergeCell ref="A4:P4"/>
    <mergeCell ref="A6:P6"/>
  </mergeCells>
  <printOptions/>
  <pageMargins left="0.75" right="0.75" top="1" bottom="1" header="0.5" footer="0.5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4"/>
  <sheetViews>
    <sheetView showGridLines="0" zoomScalePageLayoutView="0" workbookViewId="0" topLeftCell="A122">
      <pane ySplit="5115" topLeftCell="A177" activePane="bottomLeft" state="split"/>
      <selection pane="topLeft" activeCell="A139" sqref="A139:P184"/>
      <selection pane="bottomLeft" activeCell="D185" sqref="D185"/>
    </sheetView>
  </sheetViews>
  <sheetFormatPr defaultColWidth="9.140625" defaultRowHeight="12.75"/>
  <cols>
    <col min="1" max="16" width="16.00390625" style="0" customWidth="1"/>
  </cols>
  <sheetData>
    <row r="1" spans="1:5" ht="18" customHeight="1">
      <c r="A1" s="59" t="s">
        <v>171</v>
      </c>
      <c r="B1" s="59"/>
      <c r="C1" s="59"/>
      <c r="D1" s="59"/>
      <c r="E1" s="59"/>
    </row>
    <row r="2" spans="1:10" ht="12.75">
      <c r="A2" s="1" t="s">
        <v>1</v>
      </c>
      <c r="B2" s="1" t="s">
        <v>2</v>
      </c>
      <c r="C2" s="2" t="s">
        <v>3</v>
      </c>
      <c r="D2" s="1" t="s">
        <v>4</v>
      </c>
      <c r="E2" s="60" t="s">
        <v>5</v>
      </c>
      <c r="F2" s="60"/>
      <c r="G2" s="1" t="s">
        <v>6</v>
      </c>
      <c r="H2" s="3">
        <v>12019.68</v>
      </c>
      <c r="I2" s="1" t="s">
        <v>7</v>
      </c>
      <c r="J2" s="4">
        <v>1000000</v>
      </c>
    </row>
    <row r="3" spans="1:8" ht="12.75">
      <c r="A3" s="1" t="s">
        <v>8</v>
      </c>
      <c r="B3" s="1" t="s">
        <v>9</v>
      </c>
      <c r="C3" s="2" t="s">
        <v>170</v>
      </c>
      <c r="D3" s="1" t="s">
        <v>11</v>
      </c>
      <c r="E3" s="60" t="s">
        <v>169</v>
      </c>
      <c r="F3" s="60"/>
      <c r="G3" s="1" t="s">
        <v>13</v>
      </c>
      <c r="H3" s="3">
        <v>5110.407</v>
      </c>
    </row>
    <row r="4" spans="1:16" ht="12.75">
      <c r="A4" s="58" t="s">
        <v>14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33.75"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168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</row>
    <row r="6" spans="1:16" ht="12.75">
      <c r="A6" s="58" t="s">
        <v>30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2.75">
      <c r="A7" s="12" t="s">
        <v>31</v>
      </c>
      <c r="B7" s="7">
        <v>1189.787</v>
      </c>
      <c r="C7" s="7">
        <v>3201.898</v>
      </c>
      <c r="D7" s="7">
        <v>2483.59</v>
      </c>
      <c r="E7" s="7">
        <v>1290.678</v>
      </c>
      <c r="F7" s="7">
        <v>1253.6</v>
      </c>
      <c r="G7" s="7">
        <v>1820.157</v>
      </c>
      <c r="H7" s="7">
        <v>2357.573</v>
      </c>
      <c r="I7" s="7">
        <v>1220.763</v>
      </c>
      <c r="J7" s="7">
        <v>904.751</v>
      </c>
      <c r="K7" s="7">
        <v>553.449</v>
      </c>
      <c r="L7" s="7">
        <v>532.544</v>
      </c>
      <c r="M7" s="7">
        <v>431.117</v>
      </c>
      <c r="N7" s="7">
        <v>356.282</v>
      </c>
      <c r="O7" s="7">
        <v>497.531</v>
      </c>
      <c r="P7" s="7">
        <v>317.20216845167</v>
      </c>
    </row>
    <row r="8" spans="1:16" ht="12.75">
      <c r="A8" s="13" t="s">
        <v>32</v>
      </c>
      <c r="B8" s="6">
        <v>26785.234</v>
      </c>
      <c r="C8" s="6">
        <v>24435.872</v>
      </c>
      <c r="D8" s="6">
        <v>27357.733</v>
      </c>
      <c r="E8" s="6">
        <v>17561.142</v>
      </c>
      <c r="F8" s="6">
        <v>16998.407</v>
      </c>
      <c r="G8" s="6">
        <v>11044.386</v>
      </c>
      <c r="H8" s="6">
        <v>8399.85</v>
      </c>
      <c r="I8" s="6">
        <v>7781.748</v>
      </c>
      <c r="J8" s="6">
        <v>6907.418</v>
      </c>
      <c r="K8" s="6">
        <v>5225.721</v>
      </c>
      <c r="L8" s="6">
        <v>5630.134</v>
      </c>
      <c r="M8" s="6">
        <v>3162.886</v>
      </c>
      <c r="N8" s="6">
        <v>1782.913</v>
      </c>
      <c r="O8" s="6">
        <v>1340.344</v>
      </c>
      <c r="P8" s="6">
        <v>2614.42068443258</v>
      </c>
    </row>
    <row r="9" spans="1:16" ht="12.75">
      <c r="A9" s="12" t="s">
        <v>33</v>
      </c>
      <c r="B9" s="9" t="s">
        <v>34</v>
      </c>
      <c r="C9" s="9" t="s">
        <v>34</v>
      </c>
      <c r="D9" s="9" t="s">
        <v>34</v>
      </c>
      <c r="E9" s="7">
        <v>12090.847</v>
      </c>
      <c r="F9" s="7">
        <v>9762.889</v>
      </c>
      <c r="G9" s="7">
        <v>6934.75</v>
      </c>
      <c r="H9" s="7">
        <v>5138.548</v>
      </c>
      <c r="I9" s="7">
        <v>4678.451</v>
      </c>
      <c r="J9" s="7">
        <v>3063.473</v>
      </c>
      <c r="K9" s="7">
        <v>2709.308</v>
      </c>
      <c r="L9" s="7">
        <v>2396.612</v>
      </c>
      <c r="M9" s="7">
        <v>1013.911</v>
      </c>
      <c r="N9" s="7">
        <v>883.612</v>
      </c>
      <c r="O9" s="7">
        <v>379.722</v>
      </c>
      <c r="P9" s="7">
        <v>379.05232411381</v>
      </c>
    </row>
    <row r="10" spans="1:16" ht="12.75">
      <c r="A10" s="13" t="s">
        <v>35</v>
      </c>
      <c r="B10" s="8" t="s">
        <v>34</v>
      </c>
      <c r="C10" s="8" t="s">
        <v>34</v>
      </c>
      <c r="D10" s="8" t="s">
        <v>34</v>
      </c>
      <c r="E10" s="8" t="s">
        <v>34</v>
      </c>
      <c r="F10" s="8" t="s">
        <v>34</v>
      </c>
      <c r="G10" s="8" t="s">
        <v>34</v>
      </c>
      <c r="H10" s="8" t="s">
        <v>34</v>
      </c>
      <c r="I10" s="8" t="s">
        <v>34</v>
      </c>
      <c r="J10" s="8" t="s">
        <v>34</v>
      </c>
      <c r="K10" s="8" t="s">
        <v>34</v>
      </c>
      <c r="L10" s="8" t="s">
        <v>34</v>
      </c>
      <c r="M10" s="8" t="s">
        <v>34</v>
      </c>
      <c r="N10" s="8" t="s">
        <v>34</v>
      </c>
      <c r="O10" s="8" t="s">
        <v>34</v>
      </c>
      <c r="P10" s="8" t="s">
        <v>34</v>
      </c>
    </row>
    <row r="11" spans="1:16" ht="12.75">
      <c r="A11" s="12" t="s">
        <v>36</v>
      </c>
      <c r="B11" s="9" t="s">
        <v>34</v>
      </c>
      <c r="C11" s="9" t="s">
        <v>34</v>
      </c>
      <c r="D11" s="9" t="s">
        <v>34</v>
      </c>
      <c r="E11" s="9" t="s">
        <v>34</v>
      </c>
      <c r="F11" s="9" t="s">
        <v>34</v>
      </c>
      <c r="G11" s="9" t="s">
        <v>34</v>
      </c>
      <c r="H11" s="9" t="s">
        <v>34</v>
      </c>
      <c r="I11" s="9" t="s">
        <v>34</v>
      </c>
      <c r="J11" s="9" t="s">
        <v>34</v>
      </c>
      <c r="K11" s="9" t="s">
        <v>34</v>
      </c>
      <c r="L11" s="9" t="s">
        <v>34</v>
      </c>
      <c r="M11" s="9" t="s">
        <v>34</v>
      </c>
      <c r="N11" s="9" t="s">
        <v>34</v>
      </c>
      <c r="O11" s="9" t="s">
        <v>34</v>
      </c>
      <c r="P11" s="9" t="s">
        <v>34</v>
      </c>
    </row>
    <row r="12" spans="1:16" ht="12.75">
      <c r="A12" s="13" t="s">
        <v>37</v>
      </c>
      <c r="B12" s="6">
        <v>2206.035</v>
      </c>
      <c r="C12" s="6">
        <v>1889.624</v>
      </c>
      <c r="D12" s="6">
        <v>2042.177</v>
      </c>
      <c r="E12" s="6">
        <v>1682.12</v>
      </c>
      <c r="F12" s="6">
        <v>1297.596</v>
      </c>
      <c r="G12" s="6">
        <v>1140.441</v>
      </c>
      <c r="H12" s="6">
        <v>1296.991</v>
      </c>
      <c r="I12" s="6">
        <v>270.659</v>
      </c>
      <c r="J12" s="6">
        <v>112.161</v>
      </c>
      <c r="K12" s="6">
        <v>80.426</v>
      </c>
      <c r="L12" s="6">
        <v>70.759</v>
      </c>
      <c r="M12" s="8" t="s">
        <v>34</v>
      </c>
      <c r="N12" s="8" t="s">
        <v>34</v>
      </c>
      <c r="O12" s="8" t="s">
        <v>34</v>
      </c>
      <c r="P12" s="8" t="s">
        <v>34</v>
      </c>
    </row>
    <row r="13" spans="1:16" ht="12.75">
      <c r="A13" s="12" t="s">
        <v>38</v>
      </c>
      <c r="B13" s="9" t="s">
        <v>34</v>
      </c>
      <c r="C13" s="9" t="s">
        <v>34</v>
      </c>
      <c r="D13" s="9" t="s">
        <v>34</v>
      </c>
      <c r="E13" s="7">
        <v>2019.841</v>
      </c>
      <c r="F13" s="7">
        <v>4205.126</v>
      </c>
      <c r="G13" s="7">
        <v>1021.937</v>
      </c>
      <c r="H13" s="7">
        <v>681.2</v>
      </c>
      <c r="I13" s="7">
        <v>1317.038</v>
      </c>
      <c r="J13" s="7">
        <v>2682.718</v>
      </c>
      <c r="K13" s="7">
        <v>1479.763</v>
      </c>
      <c r="L13" s="7">
        <v>2259.066</v>
      </c>
      <c r="M13" s="7">
        <v>1232.681</v>
      </c>
      <c r="N13" s="9" t="s">
        <v>34</v>
      </c>
      <c r="O13" s="9" t="s">
        <v>34</v>
      </c>
      <c r="P13" s="7">
        <v>1430.30663637566</v>
      </c>
    </row>
    <row r="14" spans="1:16" ht="12.75">
      <c r="A14" s="13" t="s">
        <v>39</v>
      </c>
      <c r="B14" s="8" t="s">
        <v>34</v>
      </c>
      <c r="C14" s="8" t="s">
        <v>34</v>
      </c>
      <c r="D14" s="8" t="s">
        <v>34</v>
      </c>
      <c r="E14" s="8" t="s">
        <v>34</v>
      </c>
      <c r="F14" s="8" t="s">
        <v>34</v>
      </c>
      <c r="G14" s="8" t="s">
        <v>34</v>
      </c>
      <c r="H14" s="8" t="s">
        <v>34</v>
      </c>
      <c r="I14" s="8" t="s">
        <v>34</v>
      </c>
      <c r="J14" s="8" t="s">
        <v>34</v>
      </c>
      <c r="K14" s="8" t="s">
        <v>34</v>
      </c>
      <c r="L14" s="8" t="s">
        <v>34</v>
      </c>
      <c r="M14" s="8" t="s">
        <v>34</v>
      </c>
      <c r="N14" s="8" t="s">
        <v>34</v>
      </c>
      <c r="O14" s="8" t="s">
        <v>34</v>
      </c>
      <c r="P14" s="8" t="s">
        <v>34</v>
      </c>
    </row>
    <row r="15" spans="1:16" ht="12.75">
      <c r="A15" s="12" t="s">
        <v>40</v>
      </c>
      <c r="B15" s="9" t="s">
        <v>34</v>
      </c>
      <c r="C15" s="9" t="s">
        <v>34</v>
      </c>
      <c r="D15" s="9" t="s">
        <v>34</v>
      </c>
      <c r="E15" s="9" t="s">
        <v>34</v>
      </c>
      <c r="F15" s="9" t="s">
        <v>34</v>
      </c>
      <c r="G15" s="9" t="s">
        <v>34</v>
      </c>
      <c r="H15" s="9" t="s">
        <v>34</v>
      </c>
      <c r="I15" s="9" t="s">
        <v>34</v>
      </c>
      <c r="J15" s="9" t="s">
        <v>34</v>
      </c>
      <c r="K15" s="9" t="s">
        <v>34</v>
      </c>
      <c r="L15" s="9" t="s">
        <v>34</v>
      </c>
      <c r="M15" s="9" t="s">
        <v>34</v>
      </c>
      <c r="N15" s="9" t="s">
        <v>34</v>
      </c>
      <c r="O15" s="9" t="s">
        <v>34</v>
      </c>
      <c r="P15" s="9" t="s">
        <v>34</v>
      </c>
    </row>
    <row r="16" spans="1:16" ht="12.75">
      <c r="A16" s="13" t="s">
        <v>41</v>
      </c>
      <c r="B16" s="6">
        <v>23669.026</v>
      </c>
      <c r="C16" s="6">
        <v>21952.921</v>
      </c>
      <c r="D16" s="6">
        <v>24628.272</v>
      </c>
      <c r="E16" s="6">
        <v>1350.649</v>
      </c>
      <c r="F16" s="6">
        <v>1245.232</v>
      </c>
      <c r="G16" s="6">
        <v>1279.177</v>
      </c>
      <c r="H16" s="6">
        <v>782.343</v>
      </c>
      <c r="I16" s="6">
        <v>1169.649</v>
      </c>
      <c r="J16" s="6">
        <v>731.475</v>
      </c>
      <c r="K16" s="6">
        <v>640.003</v>
      </c>
      <c r="L16" s="6">
        <v>626.735</v>
      </c>
      <c r="M16" s="6">
        <v>890.999</v>
      </c>
      <c r="N16" s="6">
        <v>899.301</v>
      </c>
      <c r="O16" s="6">
        <v>960.622</v>
      </c>
      <c r="P16" s="6">
        <v>805.06172394312</v>
      </c>
    </row>
    <row r="17" spans="1:16" ht="12.75">
      <c r="A17" s="12" t="s">
        <v>42</v>
      </c>
      <c r="B17" s="7">
        <v>910.173</v>
      </c>
      <c r="C17" s="7">
        <v>593.327</v>
      </c>
      <c r="D17" s="7">
        <v>687.284</v>
      </c>
      <c r="E17" s="7">
        <v>417.685</v>
      </c>
      <c r="F17" s="7">
        <v>487.564</v>
      </c>
      <c r="G17" s="7">
        <v>668.081</v>
      </c>
      <c r="H17" s="7">
        <v>500.768</v>
      </c>
      <c r="I17" s="7">
        <v>345.951</v>
      </c>
      <c r="J17" s="7">
        <v>317.591</v>
      </c>
      <c r="K17" s="7">
        <v>316.221</v>
      </c>
      <c r="L17" s="7">
        <v>276.962</v>
      </c>
      <c r="M17" s="7">
        <v>25.295</v>
      </c>
      <c r="N17" s="9" t="s">
        <v>34</v>
      </c>
      <c r="O17" s="9" t="s">
        <v>34</v>
      </c>
      <c r="P17" s="7">
        <v>0</v>
      </c>
    </row>
    <row r="18" spans="1:16" ht="12.75">
      <c r="A18" s="13" t="s">
        <v>43</v>
      </c>
      <c r="B18" s="6">
        <v>115458.92</v>
      </c>
      <c r="C18" s="6">
        <v>116454.411</v>
      </c>
      <c r="D18" s="6">
        <v>114581.326</v>
      </c>
      <c r="E18" s="6">
        <v>74263.103</v>
      </c>
      <c r="F18" s="6">
        <v>72520.306</v>
      </c>
      <c r="G18" s="6">
        <v>64755.915</v>
      </c>
      <c r="H18" s="6">
        <v>64948.492</v>
      </c>
      <c r="I18" s="6">
        <v>64256.426</v>
      </c>
      <c r="J18" s="6">
        <v>58802.69</v>
      </c>
      <c r="K18" s="6">
        <v>42189.95</v>
      </c>
      <c r="L18" s="6">
        <v>36064.897</v>
      </c>
      <c r="M18" s="6">
        <v>24788.266</v>
      </c>
      <c r="N18" s="6">
        <v>23157.473</v>
      </c>
      <c r="O18" s="6">
        <v>22446.431</v>
      </c>
      <c r="P18" s="6">
        <v>14193.8324137848</v>
      </c>
    </row>
    <row r="19" spans="1:16" ht="12.75">
      <c r="A19" s="12" t="s">
        <v>44</v>
      </c>
      <c r="B19" s="7">
        <v>126351.631</v>
      </c>
      <c r="C19" s="7">
        <v>128828.464</v>
      </c>
      <c r="D19" s="7">
        <v>126762.24</v>
      </c>
      <c r="E19" s="7">
        <v>76531.146</v>
      </c>
      <c r="F19" s="7">
        <v>74730.208</v>
      </c>
      <c r="G19" s="7">
        <v>66535.817</v>
      </c>
      <c r="H19" s="7">
        <v>66646.531</v>
      </c>
      <c r="I19" s="7">
        <v>65476.394</v>
      </c>
      <c r="J19" s="7">
        <v>59878.364</v>
      </c>
      <c r="K19" s="7">
        <v>43004.183</v>
      </c>
      <c r="L19" s="7">
        <v>36781.305</v>
      </c>
      <c r="M19" s="7">
        <v>25219.811</v>
      </c>
      <c r="N19" s="7">
        <v>23490.976</v>
      </c>
      <c r="O19" s="7">
        <v>22734.828</v>
      </c>
      <c r="P19" s="7">
        <v>14387.8271008378</v>
      </c>
    </row>
    <row r="20" spans="1:16" ht="12.75">
      <c r="A20" s="13" t="s">
        <v>45</v>
      </c>
      <c r="B20" s="6">
        <v>4623.197</v>
      </c>
      <c r="C20" s="6">
        <v>3525.521</v>
      </c>
      <c r="D20" s="6">
        <v>5233.243</v>
      </c>
      <c r="E20" s="6">
        <v>2895.804</v>
      </c>
      <c r="F20" s="6">
        <v>1672.28</v>
      </c>
      <c r="G20" s="6">
        <v>1523.025</v>
      </c>
      <c r="H20" s="6">
        <v>1262.264</v>
      </c>
      <c r="I20" s="6">
        <v>2310.644</v>
      </c>
      <c r="J20" s="6">
        <v>4333.9</v>
      </c>
      <c r="K20" s="6">
        <v>1476.751</v>
      </c>
      <c r="L20" s="6">
        <v>2682.717</v>
      </c>
      <c r="M20" s="6">
        <v>1265.62</v>
      </c>
      <c r="N20" s="6">
        <v>2430.132</v>
      </c>
      <c r="O20" s="6">
        <v>3711.126</v>
      </c>
      <c r="P20" s="6">
        <v>2815.77776976428</v>
      </c>
    </row>
    <row r="21" spans="1:16" ht="12.75">
      <c r="A21" s="12" t="s">
        <v>46</v>
      </c>
      <c r="B21" s="7">
        <v>2124.317</v>
      </c>
      <c r="C21" s="7">
        <v>2169.953</v>
      </c>
      <c r="D21" s="7">
        <v>2316.459</v>
      </c>
      <c r="E21" s="7">
        <v>2673.778</v>
      </c>
      <c r="F21" s="7">
        <v>2994.755</v>
      </c>
      <c r="G21" s="7">
        <v>2928.343</v>
      </c>
      <c r="H21" s="7">
        <v>3473.593</v>
      </c>
      <c r="I21" s="7">
        <v>3591.362</v>
      </c>
      <c r="J21" s="7">
        <v>3197.147</v>
      </c>
      <c r="K21" s="7">
        <v>2769.209</v>
      </c>
      <c r="L21" s="7">
        <v>2443.726</v>
      </c>
      <c r="M21" s="7">
        <v>2042.144</v>
      </c>
      <c r="N21" s="7">
        <v>1764.243</v>
      </c>
      <c r="O21" s="9" t="s">
        <v>34</v>
      </c>
      <c r="P21" s="9" t="s">
        <v>34</v>
      </c>
    </row>
    <row r="22" spans="1:16" ht="12.75">
      <c r="A22" s="13" t="s">
        <v>47</v>
      </c>
      <c r="B22" s="6">
        <v>2269.941</v>
      </c>
      <c r="C22" s="6">
        <v>2283.894</v>
      </c>
      <c r="D22" s="6">
        <v>2179.432</v>
      </c>
      <c r="E22" s="6">
        <v>2479.422</v>
      </c>
      <c r="F22" s="6">
        <v>2839.019</v>
      </c>
      <c r="G22" s="6">
        <v>2282.35</v>
      </c>
      <c r="H22" s="6">
        <v>2825.425</v>
      </c>
      <c r="I22" s="6">
        <v>3547.23</v>
      </c>
      <c r="J22" s="6">
        <v>3729.858</v>
      </c>
      <c r="K22" s="6">
        <v>3317.938</v>
      </c>
      <c r="L22" s="6">
        <v>2948.568</v>
      </c>
      <c r="M22" s="8" t="s">
        <v>34</v>
      </c>
      <c r="N22" s="8" t="s">
        <v>34</v>
      </c>
      <c r="O22" s="8" t="s">
        <v>34</v>
      </c>
      <c r="P22" s="8" t="s">
        <v>34</v>
      </c>
    </row>
    <row r="23" spans="1:16" ht="12.75">
      <c r="A23" s="12" t="s">
        <v>48</v>
      </c>
      <c r="B23" s="7">
        <v>56415.509</v>
      </c>
      <c r="C23" s="7">
        <v>59938.349</v>
      </c>
      <c r="D23" s="7">
        <v>58776.532</v>
      </c>
      <c r="E23" s="7">
        <v>37910.786</v>
      </c>
      <c r="F23" s="7">
        <v>40015.744</v>
      </c>
      <c r="G23" s="7">
        <v>36279.639</v>
      </c>
      <c r="H23" s="7">
        <v>35677.281</v>
      </c>
      <c r="I23" s="7">
        <v>33759.599</v>
      </c>
      <c r="J23" s="7">
        <v>28682.784</v>
      </c>
      <c r="K23" s="7">
        <v>21624.956</v>
      </c>
      <c r="L23" s="7">
        <v>16986.463</v>
      </c>
      <c r="M23" s="9" t="s">
        <v>34</v>
      </c>
      <c r="N23" s="9" t="s">
        <v>34</v>
      </c>
      <c r="O23" s="9" t="s">
        <v>34</v>
      </c>
      <c r="P23" s="9" t="s">
        <v>34</v>
      </c>
    </row>
    <row r="24" spans="1:16" ht="12.75">
      <c r="A24" s="13" t="s">
        <v>49</v>
      </c>
      <c r="B24" s="8" t="s">
        <v>34</v>
      </c>
      <c r="C24" s="8" t="s">
        <v>34</v>
      </c>
      <c r="D24" s="8" t="s">
        <v>34</v>
      </c>
      <c r="E24" s="8" t="s">
        <v>34</v>
      </c>
      <c r="F24" s="8" t="s">
        <v>34</v>
      </c>
      <c r="G24" s="8" t="s">
        <v>34</v>
      </c>
      <c r="H24" s="8" t="s">
        <v>34</v>
      </c>
      <c r="I24" s="8" t="s">
        <v>34</v>
      </c>
      <c r="J24" s="8" t="s">
        <v>34</v>
      </c>
      <c r="K24" s="8" t="s">
        <v>34</v>
      </c>
      <c r="L24" s="8" t="s">
        <v>34</v>
      </c>
      <c r="M24" s="8" t="s">
        <v>34</v>
      </c>
      <c r="N24" s="8" t="s">
        <v>34</v>
      </c>
      <c r="O24" s="8" t="s">
        <v>34</v>
      </c>
      <c r="P24" s="8" t="s">
        <v>34</v>
      </c>
    </row>
    <row r="25" spans="1:16" ht="12.75">
      <c r="A25" s="12" t="s">
        <v>50</v>
      </c>
      <c r="B25" s="9" t="s">
        <v>34</v>
      </c>
      <c r="C25" s="9" t="s">
        <v>34</v>
      </c>
      <c r="D25" s="9" t="s">
        <v>34</v>
      </c>
      <c r="E25" s="9" t="s">
        <v>34</v>
      </c>
      <c r="F25" s="9" t="s">
        <v>34</v>
      </c>
      <c r="G25" s="9" t="s">
        <v>34</v>
      </c>
      <c r="H25" s="9" t="s">
        <v>34</v>
      </c>
      <c r="I25" s="9" t="s">
        <v>34</v>
      </c>
      <c r="J25" s="9" t="s">
        <v>34</v>
      </c>
      <c r="K25" s="9" t="s">
        <v>34</v>
      </c>
      <c r="L25" s="9" t="s">
        <v>34</v>
      </c>
      <c r="M25" s="9" t="s">
        <v>34</v>
      </c>
      <c r="N25" s="9" t="s">
        <v>34</v>
      </c>
      <c r="O25" s="9" t="s">
        <v>34</v>
      </c>
      <c r="P25" s="9" t="s">
        <v>34</v>
      </c>
    </row>
    <row r="26" spans="1:16" ht="12.75">
      <c r="A26" s="13" t="s">
        <v>51</v>
      </c>
      <c r="B26" s="6">
        <v>60918.667</v>
      </c>
      <c r="C26" s="6">
        <v>60910.747</v>
      </c>
      <c r="D26" s="6">
        <v>58256.574</v>
      </c>
      <c r="E26" s="6">
        <v>30571.356</v>
      </c>
      <c r="F26" s="6">
        <v>27208.41</v>
      </c>
      <c r="G26" s="6">
        <v>23522.46</v>
      </c>
      <c r="H26" s="6">
        <v>23407.968</v>
      </c>
      <c r="I26" s="6">
        <v>22267.559</v>
      </c>
      <c r="J26" s="6">
        <v>19934.675</v>
      </c>
      <c r="K26" s="6">
        <v>13815.329</v>
      </c>
      <c r="L26" s="6">
        <v>11719.831</v>
      </c>
      <c r="M26" s="6">
        <v>21912.047</v>
      </c>
      <c r="N26" s="6">
        <v>19296.601</v>
      </c>
      <c r="O26" s="6">
        <v>19023.702</v>
      </c>
      <c r="P26" s="6">
        <v>11572.0493310735</v>
      </c>
    </row>
    <row r="27" spans="1:16" ht="12.75">
      <c r="A27" s="12" t="s">
        <v>52</v>
      </c>
      <c r="B27" s="9" t="s">
        <v>34</v>
      </c>
      <c r="C27" s="9" t="s">
        <v>34</v>
      </c>
      <c r="D27" s="9" t="s">
        <v>34</v>
      </c>
      <c r="E27" s="9" t="s">
        <v>34</v>
      </c>
      <c r="F27" s="9" t="s">
        <v>34</v>
      </c>
      <c r="G27" s="9" t="s">
        <v>34</v>
      </c>
      <c r="H27" s="9" t="s">
        <v>34</v>
      </c>
      <c r="I27" s="9" t="s">
        <v>34</v>
      </c>
      <c r="J27" s="9" t="s">
        <v>34</v>
      </c>
      <c r="K27" s="9" t="s">
        <v>34</v>
      </c>
      <c r="L27" s="9" t="s">
        <v>34</v>
      </c>
      <c r="M27" s="9" t="s">
        <v>34</v>
      </c>
      <c r="N27" s="9" t="s">
        <v>34</v>
      </c>
      <c r="O27" s="9" t="s">
        <v>34</v>
      </c>
      <c r="P27" s="9" t="s">
        <v>34</v>
      </c>
    </row>
    <row r="28" spans="1:16" ht="12.75">
      <c r="A28" s="13" t="s">
        <v>53</v>
      </c>
      <c r="B28" s="6">
        <v>10892.711</v>
      </c>
      <c r="C28" s="6">
        <v>12374.053</v>
      </c>
      <c r="D28" s="6">
        <v>12180.914</v>
      </c>
      <c r="E28" s="6">
        <v>2268.043</v>
      </c>
      <c r="F28" s="6">
        <v>2209.902</v>
      </c>
      <c r="G28" s="6">
        <v>1779.902</v>
      </c>
      <c r="H28" s="6">
        <v>1698.039</v>
      </c>
      <c r="I28" s="6">
        <v>1219.968</v>
      </c>
      <c r="J28" s="6">
        <v>1075.674</v>
      </c>
      <c r="K28" s="6">
        <v>814.233</v>
      </c>
      <c r="L28" s="6">
        <v>716.408</v>
      </c>
      <c r="M28" s="6">
        <v>431.545</v>
      </c>
      <c r="N28" s="6">
        <v>333.503</v>
      </c>
      <c r="O28" s="6">
        <v>288.397</v>
      </c>
      <c r="P28" s="6">
        <v>193.994687053</v>
      </c>
    </row>
    <row r="29" spans="1:16" ht="12.75">
      <c r="A29" s="12" t="s">
        <v>54</v>
      </c>
      <c r="B29" s="7">
        <v>513.227</v>
      </c>
      <c r="C29" s="7">
        <v>640.842</v>
      </c>
      <c r="D29" s="7">
        <v>746.336</v>
      </c>
      <c r="E29" s="7">
        <v>696.934</v>
      </c>
      <c r="F29" s="7">
        <v>813.492</v>
      </c>
      <c r="G29" s="7">
        <v>706.075</v>
      </c>
      <c r="H29" s="7">
        <v>587.966</v>
      </c>
      <c r="I29" s="7">
        <v>272.521</v>
      </c>
      <c r="J29" s="7">
        <v>229.67</v>
      </c>
      <c r="K29" s="7">
        <v>248.423</v>
      </c>
      <c r="L29" s="7">
        <v>123.056</v>
      </c>
      <c r="M29" s="7">
        <v>582.542</v>
      </c>
      <c r="N29" s="7">
        <v>538.71</v>
      </c>
      <c r="O29" s="7">
        <v>585.263</v>
      </c>
      <c r="P29" s="7">
        <v>457.21394828892</v>
      </c>
    </row>
    <row r="30" spans="1:16" ht="12.75">
      <c r="A30" s="13" t="s">
        <v>55</v>
      </c>
      <c r="B30" s="8" t="s">
        <v>34</v>
      </c>
      <c r="C30" s="8" t="s">
        <v>34</v>
      </c>
      <c r="D30" s="8" t="s">
        <v>34</v>
      </c>
      <c r="E30" s="6">
        <v>8347.022</v>
      </c>
      <c r="F30" s="6">
        <v>8310.022</v>
      </c>
      <c r="G30" s="6">
        <v>7658.536</v>
      </c>
      <c r="H30" s="6">
        <v>7680.76</v>
      </c>
      <c r="I30" s="6">
        <v>7575.19</v>
      </c>
      <c r="J30" s="6">
        <v>8218.834</v>
      </c>
      <c r="K30" s="6">
        <v>6339.021</v>
      </c>
      <c r="L30" s="6">
        <v>5415.872</v>
      </c>
      <c r="M30" s="6">
        <v>3224.034</v>
      </c>
      <c r="N30" s="6">
        <v>2817.697</v>
      </c>
      <c r="O30" s="6">
        <v>2429.9</v>
      </c>
      <c r="P30" s="6">
        <v>5104.31166083685</v>
      </c>
    </row>
    <row r="31" spans="1:16" ht="12.75">
      <c r="A31" s="12" t="s">
        <v>56</v>
      </c>
      <c r="B31" s="7">
        <v>2369.579</v>
      </c>
      <c r="C31" s="7">
        <v>2277.995</v>
      </c>
      <c r="D31" s="7">
        <v>1184.553</v>
      </c>
      <c r="E31" s="7">
        <v>228.946</v>
      </c>
      <c r="F31" s="7">
        <v>181.03</v>
      </c>
      <c r="G31" s="7">
        <v>177.481</v>
      </c>
      <c r="H31" s="7">
        <v>81.048</v>
      </c>
      <c r="I31" s="7">
        <v>8.641</v>
      </c>
      <c r="J31" s="7">
        <v>6.005</v>
      </c>
      <c r="K31" s="7">
        <v>316.131</v>
      </c>
      <c r="L31" s="7">
        <v>348.771</v>
      </c>
      <c r="M31" s="9" t="s">
        <v>34</v>
      </c>
      <c r="N31" s="9" t="s">
        <v>34</v>
      </c>
      <c r="O31" s="9" t="s">
        <v>34</v>
      </c>
      <c r="P31" s="9" t="s">
        <v>34</v>
      </c>
    </row>
    <row r="32" spans="1:16" ht="12.75">
      <c r="A32" s="13" t="s">
        <v>57</v>
      </c>
      <c r="B32" s="6">
        <v>1613.287</v>
      </c>
      <c r="C32" s="6">
        <v>1657.327</v>
      </c>
      <c r="D32" s="6">
        <v>1450.485</v>
      </c>
      <c r="E32" s="6">
        <v>877.935</v>
      </c>
      <c r="F32" s="6">
        <v>900.519</v>
      </c>
      <c r="G32" s="6">
        <v>962.709</v>
      </c>
      <c r="H32" s="6">
        <v>999.869</v>
      </c>
      <c r="I32" s="6">
        <v>971.824</v>
      </c>
      <c r="J32" s="6">
        <v>976.073</v>
      </c>
      <c r="K32" s="6">
        <v>753.676</v>
      </c>
      <c r="L32" s="6">
        <v>752.882</v>
      </c>
      <c r="M32" s="6">
        <v>452.289</v>
      </c>
      <c r="N32" s="6">
        <v>454.86</v>
      </c>
      <c r="O32" s="6">
        <v>448.171</v>
      </c>
      <c r="P32" s="6">
        <v>357.00119000397</v>
      </c>
    </row>
    <row r="33" spans="1:16" ht="12.75">
      <c r="A33" s="12" t="s">
        <v>58</v>
      </c>
      <c r="B33" s="7">
        <v>9271.476</v>
      </c>
      <c r="C33" s="7">
        <v>8637.735</v>
      </c>
      <c r="D33" s="7">
        <v>8133.754</v>
      </c>
      <c r="E33" s="7">
        <v>4521.334</v>
      </c>
      <c r="F33" s="7">
        <v>3508.714</v>
      </c>
      <c r="G33" s="7">
        <v>2675.574</v>
      </c>
      <c r="H33" s="7">
        <v>2124.212</v>
      </c>
      <c r="I33" s="7">
        <v>1556.609</v>
      </c>
      <c r="J33" s="7">
        <v>4242.493</v>
      </c>
      <c r="K33" s="7">
        <v>2270.779</v>
      </c>
      <c r="L33" s="7">
        <v>1591.539</v>
      </c>
      <c r="M33" s="7">
        <v>861.09</v>
      </c>
      <c r="N33" s="7">
        <v>760.852</v>
      </c>
      <c r="O33" s="7">
        <v>1078.349</v>
      </c>
      <c r="P33" s="7">
        <v>557.3125142740399</v>
      </c>
    </row>
    <row r="34" spans="1:16" ht="12.75">
      <c r="A34" s="14" t="s">
        <v>59</v>
      </c>
      <c r="B34" s="10">
        <v>157201.51</v>
      </c>
      <c r="C34" s="10">
        <v>157306.08</v>
      </c>
      <c r="D34" s="10">
        <v>155937.777</v>
      </c>
      <c r="E34" s="10">
        <v>99440.072</v>
      </c>
      <c r="F34" s="10">
        <v>96176.068</v>
      </c>
      <c r="G34" s="10">
        <v>82142.297</v>
      </c>
      <c r="H34" s="10">
        <v>79499.01</v>
      </c>
      <c r="I34" s="10">
        <v>76068.532</v>
      </c>
      <c r="J34" s="10">
        <v>72069.1</v>
      </c>
      <c r="K34" s="10">
        <v>51558.129</v>
      </c>
      <c r="L34" s="10">
        <v>45043.823</v>
      </c>
      <c r="M34" s="10">
        <v>30278.19</v>
      </c>
      <c r="N34" s="10">
        <v>27051.09</v>
      </c>
      <c r="O34" s="10">
        <v>26396.089</v>
      </c>
      <c r="P34" s="10">
        <v>18496.982919236</v>
      </c>
    </row>
    <row r="35" spans="1:16" ht="12.75">
      <c r="A35" s="58" t="s">
        <v>60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  <row r="36" spans="1:16" ht="12.75">
      <c r="A36" s="12" t="s">
        <v>61</v>
      </c>
      <c r="B36" s="7">
        <v>96916.571</v>
      </c>
      <c r="C36" s="7">
        <v>98015.724</v>
      </c>
      <c r="D36" s="7">
        <v>80998.407</v>
      </c>
      <c r="E36" s="7">
        <v>52146.781</v>
      </c>
      <c r="F36" s="7">
        <v>48843.223</v>
      </c>
      <c r="G36" s="7">
        <v>37406.93</v>
      </c>
      <c r="H36" s="7">
        <v>36442.08</v>
      </c>
      <c r="I36" s="7">
        <v>30804.452</v>
      </c>
      <c r="J36" s="7">
        <v>26075.159</v>
      </c>
      <c r="K36" s="7">
        <v>20818.599</v>
      </c>
      <c r="L36" s="7">
        <v>19626.331</v>
      </c>
      <c r="M36" s="7">
        <v>17186.001</v>
      </c>
      <c r="N36" s="7">
        <v>17234.21</v>
      </c>
      <c r="O36" s="7">
        <v>16974.409</v>
      </c>
      <c r="P36" s="7">
        <v>10304.7552077699</v>
      </c>
    </row>
    <row r="37" spans="1:16" ht="12.75">
      <c r="A37" s="13" t="s">
        <v>62</v>
      </c>
      <c r="B37" s="6">
        <v>43274.963</v>
      </c>
      <c r="C37" s="6">
        <v>36862.487</v>
      </c>
      <c r="D37" s="6">
        <v>27084.643</v>
      </c>
      <c r="E37" s="6">
        <v>18739.971</v>
      </c>
      <c r="F37" s="6">
        <v>18284.503</v>
      </c>
      <c r="G37" s="6">
        <v>12981.866</v>
      </c>
      <c r="H37" s="6">
        <v>13077.811</v>
      </c>
      <c r="I37" s="6">
        <v>12433.722</v>
      </c>
      <c r="J37" s="6">
        <v>14342.525</v>
      </c>
      <c r="K37" s="6">
        <v>10759.532</v>
      </c>
      <c r="L37" s="6">
        <v>10134.982</v>
      </c>
      <c r="M37" s="6">
        <v>9089.111</v>
      </c>
      <c r="N37" s="6">
        <v>8032.183</v>
      </c>
      <c r="O37" s="6">
        <v>7889.509</v>
      </c>
      <c r="P37" s="6">
        <v>5429.79577608693</v>
      </c>
    </row>
    <row r="38" spans="1:16" ht="12.75">
      <c r="A38" s="12" t="s">
        <v>63</v>
      </c>
      <c r="B38" s="7">
        <v>53395.928</v>
      </c>
      <c r="C38" s="7">
        <v>60798.681</v>
      </c>
      <c r="D38" s="7">
        <v>53526.063</v>
      </c>
      <c r="E38" s="7">
        <v>32819.805</v>
      </c>
      <c r="F38" s="7">
        <v>30091.528</v>
      </c>
      <c r="G38" s="7">
        <v>24149.369</v>
      </c>
      <c r="H38" s="7">
        <v>23056.339</v>
      </c>
      <c r="I38" s="7">
        <v>17495.327</v>
      </c>
      <c r="J38" s="7">
        <v>11230.059</v>
      </c>
      <c r="K38" s="7">
        <v>9161.376</v>
      </c>
      <c r="L38" s="7">
        <v>8956.579</v>
      </c>
      <c r="M38" s="7">
        <v>5812.692</v>
      </c>
      <c r="N38" s="7">
        <v>7322.615</v>
      </c>
      <c r="O38" s="7">
        <v>7164.673</v>
      </c>
      <c r="P38" s="7">
        <v>4871.0889137307195</v>
      </c>
    </row>
    <row r="39" spans="1:16" ht="12.75">
      <c r="A39" s="13" t="s">
        <v>64</v>
      </c>
      <c r="B39" s="8" t="s">
        <v>34</v>
      </c>
      <c r="C39" s="8" t="s">
        <v>34</v>
      </c>
      <c r="D39" s="8" t="s">
        <v>34</v>
      </c>
      <c r="E39" s="8" t="s">
        <v>34</v>
      </c>
      <c r="F39" s="8" t="s">
        <v>34</v>
      </c>
      <c r="G39" s="8" t="s">
        <v>34</v>
      </c>
      <c r="H39" s="8" t="s">
        <v>34</v>
      </c>
      <c r="I39" s="8" t="s">
        <v>34</v>
      </c>
      <c r="J39" s="8" t="s">
        <v>34</v>
      </c>
      <c r="K39" s="8" t="s">
        <v>34</v>
      </c>
      <c r="L39" s="8" t="s">
        <v>34</v>
      </c>
      <c r="M39" s="8" t="s">
        <v>34</v>
      </c>
      <c r="N39" s="8" t="s">
        <v>34</v>
      </c>
      <c r="O39" s="8" t="s">
        <v>34</v>
      </c>
      <c r="P39" s="8" t="s">
        <v>34</v>
      </c>
    </row>
    <row r="40" spans="1:16" ht="12.75">
      <c r="A40" s="12" t="s">
        <v>65</v>
      </c>
      <c r="B40" s="7">
        <v>245.68</v>
      </c>
      <c r="C40" s="7">
        <v>354.556</v>
      </c>
      <c r="D40" s="7">
        <v>387.701</v>
      </c>
      <c r="E40" s="7">
        <v>587.005</v>
      </c>
      <c r="F40" s="7">
        <v>467.192</v>
      </c>
      <c r="G40" s="7">
        <v>275.695</v>
      </c>
      <c r="H40" s="7">
        <v>307.93</v>
      </c>
      <c r="I40" s="7">
        <v>875.403</v>
      </c>
      <c r="J40" s="7">
        <v>502.575</v>
      </c>
      <c r="K40" s="7">
        <v>897.691</v>
      </c>
      <c r="L40" s="7">
        <v>534.771</v>
      </c>
      <c r="M40" s="7">
        <v>2284.198</v>
      </c>
      <c r="N40" s="7">
        <v>1879.412</v>
      </c>
      <c r="O40" s="7">
        <v>1920.227</v>
      </c>
      <c r="P40" s="7">
        <v>3.8705179522299997</v>
      </c>
    </row>
    <row r="41" spans="1:16" ht="12.75">
      <c r="A41" s="13" t="s">
        <v>66</v>
      </c>
      <c r="B41" s="6">
        <v>45990.229</v>
      </c>
      <c r="C41" s="6">
        <v>46687.901</v>
      </c>
      <c r="D41" s="6">
        <v>61627.476</v>
      </c>
      <c r="E41" s="6">
        <v>38121.483</v>
      </c>
      <c r="F41" s="6">
        <v>38477.446</v>
      </c>
      <c r="G41" s="6">
        <v>36153.211</v>
      </c>
      <c r="H41" s="6">
        <v>35597.152</v>
      </c>
      <c r="I41" s="6">
        <v>35752.477</v>
      </c>
      <c r="J41" s="6">
        <v>34877.173</v>
      </c>
      <c r="K41" s="6">
        <v>22873.619</v>
      </c>
      <c r="L41" s="6">
        <v>18854.327</v>
      </c>
      <c r="M41" s="6">
        <v>9553.744</v>
      </c>
      <c r="N41" s="6">
        <v>6516.582</v>
      </c>
      <c r="O41" s="6">
        <v>5367.274</v>
      </c>
      <c r="P41" s="6">
        <v>5109.48637505559</v>
      </c>
    </row>
    <row r="42" spans="1:16" ht="12.75">
      <c r="A42" s="12" t="s">
        <v>67</v>
      </c>
      <c r="B42" s="7">
        <v>24781.538</v>
      </c>
      <c r="C42" s="7">
        <v>24431.94</v>
      </c>
      <c r="D42" s="7">
        <v>35134.599</v>
      </c>
      <c r="E42" s="7">
        <v>27692.298</v>
      </c>
      <c r="F42" s="7">
        <v>29705.094</v>
      </c>
      <c r="G42" s="7">
        <v>25935.479</v>
      </c>
      <c r="H42" s="7">
        <v>19524.051</v>
      </c>
      <c r="I42" s="7">
        <v>12167.113</v>
      </c>
      <c r="J42" s="7">
        <v>11128.918</v>
      </c>
      <c r="K42" s="7">
        <v>7443.249</v>
      </c>
      <c r="L42" s="7">
        <v>8243.321</v>
      </c>
      <c r="M42" s="7">
        <v>1314.072</v>
      </c>
      <c r="N42" s="7">
        <v>1840.713</v>
      </c>
      <c r="O42" s="7">
        <v>1703.585</v>
      </c>
      <c r="P42" s="7">
        <v>3432.6505835827497</v>
      </c>
    </row>
    <row r="43" spans="1:16" ht="12.75">
      <c r="A43" s="13" t="s">
        <v>68</v>
      </c>
      <c r="B43" s="6">
        <v>21208.691</v>
      </c>
      <c r="C43" s="6">
        <v>22255.961</v>
      </c>
      <c r="D43" s="6">
        <v>26492.877</v>
      </c>
      <c r="E43" s="6">
        <v>10429.185</v>
      </c>
      <c r="F43" s="6">
        <v>8772.352</v>
      </c>
      <c r="G43" s="6">
        <v>10217.732</v>
      </c>
      <c r="H43" s="6">
        <v>16073.101</v>
      </c>
      <c r="I43" s="6">
        <v>23585.364</v>
      </c>
      <c r="J43" s="6">
        <v>23748.255</v>
      </c>
      <c r="K43" s="6">
        <v>15430.37</v>
      </c>
      <c r="L43" s="6">
        <v>10611.006</v>
      </c>
      <c r="M43" s="6">
        <v>8239.672</v>
      </c>
      <c r="N43" s="6">
        <v>4675.869</v>
      </c>
      <c r="O43" s="6">
        <v>3663.689</v>
      </c>
      <c r="P43" s="6">
        <v>1676.8357914728401</v>
      </c>
    </row>
    <row r="44" spans="1:16" ht="12.75">
      <c r="A44" s="12" t="s">
        <v>69</v>
      </c>
      <c r="B44" s="7">
        <v>21208.691</v>
      </c>
      <c r="C44" s="7">
        <v>22255.961</v>
      </c>
      <c r="D44" s="7">
        <v>26492.877</v>
      </c>
      <c r="E44" s="7">
        <v>10429.185</v>
      </c>
      <c r="F44" s="7">
        <v>8772.352</v>
      </c>
      <c r="G44" s="7">
        <v>10217.732</v>
      </c>
      <c r="H44" s="7">
        <v>16073.101</v>
      </c>
      <c r="I44" s="7">
        <v>23585.364</v>
      </c>
      <c r="J44" s="7">
        <v>23748.255</v>
      </c>
      <c r="K44" s="7">
        <v>15430.37</v>
      </c>
      <c r="L44" s="7">
        <v>10361.006</v>
      </c>
      <c r="M44" s="7">
        <v>8239.672</v>
      </c>
      <c r="N44" s="7">
        <v>4675.869</v>
      </c>
      <c r="O44" s="7">
        <v>3663.689</v>
      </c>
      <c r="P44" s="7">
        <v>1673.83073095092</v>
      </c>
    </row>
    <row r="45" spans="1:16" ht="12.75">
      <c r="A45" s="13" t="s">
        <v>70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250</v>
      </c>
      <c r="M45" s="6">
        <v>0</v>
      </c>
      <c r="N45" s="6">
        <v>0</v>
      </c>
      <c r="O45" s="6">
        <v>0</v>
      </c>
      <c r="P45" s="6">
        <v>3.0050605219200004</v>
      </c>
    </row>
    <row r="46" spans="1:16" ht="12.75">
      <c r="A46" s="12" t="s">
        <v>71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</row>
    <row r="47" spans="1:16" ht="12.75">
      <c r="A47" s="13" t="s">
        <v>72</v>
      </c>
      <c r="B47" s="6">
        <v>395.215</v>
      </c>
      <c r="C47" s="6">
        <v>664.246</v>
      </c>
      <c r="D47" s="6">
        <v>1329.565</v>
      </c>
      <c r="E47" s="6">
        <v>350.203</v>
      </c>
      <c r="F47" s="6">
        <v>367.662</v>
      </c>
      <c r="G47" s="6">
        <v>313.267</v>
      </c>
      <c r="H47" s="6">
        <v>366.904</v>
      </c>
      <c r="I47" s="6">
        <v>424.146</v>
      </c>
      <c r="J47" s="6">
        <v>499.873</v>
      </c>
      <c r="K47" s="6">
        <v>466.543</v>
      </c>
      <c r="L47" s="6">
        <v>569.399</v>
      </c>
      <c r="M47" s="6">
        <v>146.676</v>
      </c>
      <c r="N47" s="6">
        <v>138.255</v>
      </c>
      <c r="O47" s="6">
        <v>370.154</v>
      </c>
      <c r="P47" s="6">
        <v>317.64691740892</v>
      </c>
    </row>
    <row r="48" spans="1:16" ht="12.75">
      <c r="A48" s="12" t="s">
        <v>73</v>
      </c>
      <c r="B48" s="7">
        <v>0</v>
      </c>
      <c r="C48" s="7">
        <v>0</v>
      </c>
      <c r="D48" s="7">
        <v>0</v>
      </c>
      <c r="E48" s="9" t="s">
        <v>34</v>
      </c>
      <c r="F48" s="7">
        <v>0</v>
      </c>
      <c r="G48" s="7">
        <v>0</v>
      </c>
      <c r="H48" s="7">
        <v>34.991</v>
      </c>
      <c r="I48" s="7">
        <v>237.152</v>
      </c>
      <c r="J48" s="7">
        <v>214.674</v>
      </c>
      <c r="K48" s="7">
        <v>196.868</v>
      </c>
      <c r="L48" s="7">
        <v>162.701</v>
      </c>
      <c r="M48" s="7">
        <v>256.165</v>
      </c>
      <c r="N48" s="7">
        <v>219.383</v>
      </c>
      <c r="O48" s="7">
        <v>229.842</v>
      </c>
      <c r="P48" s="7">
        <v>157.28486771724002</v>
      </c>
    </row>
    <row r="49" spans="1:16" ht="12.75">
      <c r="A49" s="13" t="s">
        <v>74</v>
      </c>
      <c r="B49" s="6">
        <v>-5330.402</v>
      </c>
      <c r="C49" s="6">
        <v>-5681.542</v>
      </c>
      <c r="D49" s="6">
        <v>-4864.511</v>
      </c>
      <c r="E49" s="6">
        <v>-866.641</v>
      </c>
      <c r="F49" s="6">
        <v>-825.605</v>
      </c>
      <c r="G49" s="6">
        <v>-577.803</v>
      </c>
      <c r="H49" s="6">
        <v>-751.533</v>
      </c>
      <c r="I49" s="6">
        <v>-585.789</v>
      </c>
      <c r="J49" s="6">
        <v>-546.457</v>
      </c>
      <c r="K49" s="6">
        <v>-629.654</v>
      </c>
      <c r="L49" s="6">
        <v>-645.339</v>
      </c>
      <c r="M49" s="6">
        <v>55.878</v>
      </c>
      <c r="N49" s="6">
        <v>29.331</v>
      </c>
      <c r="O49" s="6">
        <v>105.942</v>
      </c>
      <c r="P49" s="6">
        <v>36.962244419600005</v>
      </c>
    </row>
    <row r="50" spans="1:16" ht="12.75">
      <c r="A50" s="12" t="s">
        <v>75</v>
      </c>
      <c r="B50" s="7">
        <v>813.761</v>
      </c>
      <c r="C50" s="7">
        <v>534.919</v>
      </c>
      <c r="D50" s="7">
        <v>744.797</v>
      </c>
      <c r="E50" s="7">
        <v>130.667</v>
      </c>
      <c r="F50" s="7">
        <v>97.536</v>
      </c>
      <c r="G50" s="7">
        <v>102.786</v>
      </c>
      <c r="H50" s="7">
        <v>127.522</v>
      </c>
      <c r="I50" s="7">
        <v>121.681</v>
      </c>
      <c r="J50" s="7">
        <v>164.276</v>
      </c>
      <c r="K50" s="7">
        <v>132.612</v>
      </c>
      <c r="L50" s="7">
        <v>20.072</v>
      </c>
      <c r="M50" s="7">
        <v>55.878</v>
      </c>
      <c r="N50" s="7">
        <v>29.331</v>
      </c>
      <c r="O50" s="7">
        <v>105.942</v>
      </c>
      <c r="P50" s="7">
        <v>36.962244419600005</v>
      </c>
    </row>
    <row r="51" spans="1:16" ht="12.75">
      <c r="A51" s="13" t="s">
        <v>76</v>
      </c>
      <c r="B51" s="6">
        <v>6144.163</v>
      </c>
      <c r="C51" s="6">
        <v>6216.461</v>
      </c>
      <c r="D51" s="6">
        <v>5609.308</v>
      </c>
      <c r="E51" s="6">
        <v>997.308</v>
      </c>
      <c r="F51" s="6">
        <v>923.141</v>
      </c>
      <c r="G51" s="6">
        <v>680.589</v>
      </c>
      <c r="H51" s="6">
        <v>879.055</v>
      </c>
      <c r="I51" s="6">
        <v>707.47</v>
      </c>
      <c r="J51" s="6">
        <v>710.733</v>
      </c>
      <c r="K51" s="6">
        <v>762.266</v>
      </c>
      <c r="L51" s="6">
        <v>665.411</v>
      </c>
      <c r="M51" s="8" t="s">
        <v>34</v>
      </c>
      <c r="N51" s="8" t="s">
        <v>34</v>
      </c>
      <c r="O51" s="8" t="s">
        <v>34</v>
      </c>
      <c r="P51" s="8" t="s">
        <v>34</v>
      </c>
    </row>
    <row r="52" spans="1:16" ht="12.75">
      <c r="A52" s="12" t="s">
        <v>77</v>
      </c>
      <c r="B52" s="9" t="s">
        <v>34</v>
      </c>
      <c r="C52" s="9" t="s">
        <v>34</v>
      </c>
      <c r="D52" s="9" t="s">
        <v>34</v>
      </c>
      <c r="E52" s="9" t="s">
        <v>34</v>
      </c>
      <c r="F52" s="9" t="s">
        <v>34</v>
      </c>
      <c r="G52" s="9" t="s">
        <v>34</v>
      </c>
      <c r="H52" s="9" t="s">
        <v>34</v>
      </c>
      <c r="I52" s="9" t="s">
        <v>34</v>
      </c>
      <c r="J52" s="9" t="s">
        <v>34</v>
      </c>
      <c r="K52" s="9" t="s">
        <v>34</v>
      </c>
      <c r="L52" s="9" t="s">
        <v>34</v>
      </c>
      <c r="M52" s="9" t="s">
        <v>34</v>
      </c>
      <c r="N52" s="9" t="s">
        <v>34</v>
      </c>
      <c r="O52" s="9" t="s">
        <v>34</v>
      </c>
      <c r="P52" s="9" t="s">
        <v>34</v>
      </c>
    </row>
    <row r="53" spans="1:16" ht="12.75">
      <c r="A53" s="13" t="s">
        <v>78</v>
      </c>
      <c r="B53" s="6">
        <v>8013.945</v>
      </c>
      <c r="C53" s="6">
        <v>7403.326</v>
      </c>
      <c r="D53" s="6">
        <v>7557.536</v>
      </c>
      <c r="E53" s="6">
        <v>3754.102</v>
      </c>
      <c r="F53" s="6">
        <v>3624.799</v>
      </c>
      <c r="G53" s="6">
        <v>3549.322</v>
      </c>
      <c r="H53" s="6">
        <v>3361.351</v>
      </c>
      <c r="I53" s="6">
        <v>4831.59</v>
      </c>
      <c r="J53" s="6">
        <v>6753.262</v>
      </c>
      <c r="K53" s="6">
        <v>4325.446</v>
      </c>
      <c r="L53" s="6">
        <v>3299.888</v>
      </c>
      <c r="M53" s="6">
        <v>631.859</v>
      </c>
      <c r="N53" s="6">
        <v>544.802</v>
      </c>
      <c r="O53" s="6">
        <v>624.206</v>
      </c>
      <c r="P53" s="6">
        <v>616.55427740314</v>
      </c>
    </row>
    <row r="54" spans="1:16" ht="12.75">
      <c r="A54" s="15" t="s">
        <v>79</v>
      </c>
      <c r="B54" s="11">
        <v>145985.558</v>
      </c>
      <c r="C54" s="11">
        <v>147089.655</v>
      </c>
      <c r="D54" s="11">
        <v>146648.473</v>
      </c>
      <c r="E54" s="11">
        <v>93505.928</v>
      </c>
      <c r="F54" s="11">
        <v>90487.525</v>
      </c>
      <c r="G54" s="11">
        <v>76844.927</v>
      </c>
      <c r="H54" s="11">
        <v>75050.945</v>
      </c>
      <c r="I54" s="11">
        <v>71464.028</v>
      </c>
      <c r="J54" s="11">
        <v>67873.684</v>
      </c>
      <c r="K54" s="11">
        <v>48051.421</v>
      </c>
      <c r="L54" s="11">
        <v>41867.307</v>
      </c>
      <c r="M54" s="11">
        <v>27830.323</v>
      </c>
      <c r="N54" s="11">
        <v>24682.563</v>
      </c>
      <c r="O54" s="11">
        <v>23671.827</v>
      </c>
      <c r="P54" s="11">
        <v>16542.6898897744</v>
      </c>
    </row>
    <row r="55" spans="1:16" ht="12.75">
      <c r="A55" s="58" t="s">
        <v>80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</row>
    <row r="56" spans="1:16" ht="12.75">
      <c r="A56" s="13" t="s">
        <v>81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8" t="s">
        <v>34</v>
      </c>
      <c r="J56" s="8" t="s">
        <v>34</v>
      </c>
      <c r="K56" s="8" t="s">
        <v>34</v>
      </c>
      <c r="L56" s="8" t="s">
        <v>34</v>
      </c>
      <c r="M56" s="6">
        <v>2.148</v>
      </c>
      <c r="N56" s="6">
        <v>3.183</v>
      </c>
      <c r="O56" s="6">
        <v>3.06</v>
      </c>
      <c r="P56" s="6">
        <v>2.85480749582</v>
      </c>
    </row>
    <row r="57" spans="1:16" ht="12.75">
      <c r="A57" s="12" t="s">
        <v>82</v>
      </c>
      <c r="B57" s="7">
        <v>54.793</v>
      </c>
      <c r="C57" s="7">
        <v>58.243</v>
      </c>
      <c r="D57" s="7">
        <v>459.175</v>
      </c>
      <c r="E57" s="7">
        <v>47.212</v>
      </c>
      <c r="F57" s="7">
        <v>33.866</v>
      </c>
      <c r="G57" s="7">
        <v>27.381</v>
      </c>
      <c r="H57" s="7">
        <v>14.063</v>
      </c>
      <c r="I57" s="7">
        <v>21.25</v>
      </c>
      <c r="J57" s="7">
        <v>17.503</v>
      </c>
      <c r="K57" s="7">
        <v>16.005</v>
      </c>
      <c r="L57" s="7">
        <v>13.807</v>
      </c>
      <c r="M57" s="7">
        <v>273.109</v>
      </c>
      <c r="N57" s="7">
        <v>273.237</v>
      </c>
      <c r="O57" s="7">
        <v>321.193</v>
      </c>
      <c r="P57" s="7">
        <v>311.87720120683</v>
      </c>
    </row>
    <row r="58" spans="1:16" ht="12.75">
      <c r="A58" s="13" t="s">
        <v>83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</row>
    <row r="59" spans="1:16" ht="12.75">
      <c r="A59" s="12" t="s">
        <v>84</v>
      </c>
      <c r="B59" s="7">
        <v>11161.159</v>
      </c>
      <c r="C59" s="7">
        <v>10158.182</v>
      </c>
      <c r="D59" s="7">
        <v>8830.129</v>
      </c>
      <c r="E59" s="7">
        <v>5886.932</v>
      </c>
      <c r="F59" s="7">
        <v>5654.677</v>
      </c>
      <c r="G59" s="7">
        <v>5269.989</v>
      </c>
      <c r="H59" s="7">
        <v>4434.002</v>
      </c>
      <c r="I59" s="7">
        <v>4583.254</v>
      </c>
      <c r="J59" s="7">
        <v>4177.913</v>
      </c>
      <c r="K59" s="7">
        <v>3490.703</v>
      </c>
      <c r="L59" s="7">
        <v>3162.709</v>
      </c>
      <c r="M59" s="7">
        <v>2172.61</v>
      </c>
      <c r="N59" s="7">
        <v>2092.107</v>
      </c>
      <c r="O59" s="7">
        <v>2400.009</v>
      </c>
      <c r="P59" s="7">
        <v>1639.56102075896</v>
      </c>
    </row>
    <row r="60" spans="1:16" ht="12.75">
      <c r="A60" s="13" t="s">
        <v>85</v>
      </c>
      <c r="B60" s="6">
        <v>503.058</v>
      </c>
      <c r="C60" s="6">
        <v>501.435</v>
      </c>
      <c r="D60" s="6">
        <v>369.944</v>
      </c>
      <c r="E60" s="6">
        <v>173.881</v>
      </c>
      <c r="F60" s="6">
        <v>157.954</v>
      </c>
      <c r="G60" s="6">
        <v>150</v>
      </c>
      <c r="H60" s="6">
        <v>150</v>
      </c>
      <c r="I60" s="6">
        <v>153.002</v>
      </c>
      <c r="J60" s="6">
        <v>153.002</v>
      </c>
      <c r="K60" s="6">
        <v>153.002</v>
      </c>
      <c r="L60" s="6">
        <v>153.002</v>
      </c>
      <c r="M60" s="6">
        <v>102.001</v>
      </c>
      <c r="N60" s="6">
        <v>102.001</v>
      </c>
      <c r="O60" s="6">
        <v>102.001</v>
      </c>
      <c r="P60" s="6">
        <v>74.31514670704999</v>
      </c>
    </row>
    <row r="61" spans="1:16" ht="12.75">
      <c r="A61" s="12" t="s">
        <v>86</v>
      </c>
      <c r="B61" s="7">
        <v>5710.626</v>
      </c>
      <c r="C61" s="7">
        <v>5760.506</v>
      </c>
      <c r="D61" s="7">
        <v>4560.923</v>
      </c>
      <c r="E61" s="7">
        <v>1861.702</v>
      </c>
      <c r="F61" s="7">
        <v>1465.98</v>
      </c>
      <c r="G61" s="7">
        <v>1373.27</v>
      </c>
      <c r="H61" s="7">
        <v>1373.27</v>
      </c>
      <c r="I61" s="7">
        <v>1373.27</v>
      </c>
      <c r="J61" s="7">
        <v>1373.27</v>
      </c>
      <c r="K61" s="7">
        <v>1373.27</v>
      </c>
      <c r="L61" s="7">
        <v>1373.27</v>
      </c>
      <c r="M61" s="7">
        <v>749.609</v>
      </c>
      <c r="N61" s="7">
        <v>749.609</v>
      </c>
      <c r="O61" s="7">
        <v>1116.706</v>
      </c>
      <c r="P61" s="7">
        <v>471.620208431</v>
      </c>
    </row>
    <row r="62" spans="1:16" ht="12.75">
      <c r="A62" s="13" t="s">
        <v>87</v>
      </c>
      <c r="B62" s="6">
        <v>937.416</v>
      </c>
      <c r="C62" s="6">
        <v>120.814</v>
      </c>
      <c r="D62" s="6">
        <v>-317.945</v>
      </c>
      <c r="E62" s="6">
        <v>0</v>
      </c>
      <c r="F62" s="6">
        <v>0</v>
      </c>
      <c r="G62" s="6">
        <v>0</v>
      </c>
      <c r="H62" s="6">
        <v>0</v>
      </c>
      <c r="I62" s="6">
        <v>34.9</v>
      </c>
      <c r="J62" s="6">
        <v>37.046</v>
      </c>
      <c r="K62" s="6">
        <v>37.046</v>
      </c>
      <c r="L62" s="6">
        <v>37.046</v>
      </c>
      <c r="M62" s="6">
        <v>34.9</v>
      </c>
      <c r="N62" s="6">
        <v>34.9</v>
      </c>
      <c r="O62" s="6">
        <v>34.9</v>
      </c>
      <c r="P62" s="6">
        <v>34.90077290157</v>
      </c>
    </row>
    <row r="63" spans="1:16" ht="12.75">
      <c r="A63" s="12" t="s">
        <v>88</v>
      </c>
      <c r="B63" s="9" t="s">
        <v>34</v>
      </c>
      <c r="C63" s="9" t="s">
        <v>34</v>
      </c>
      <c r="D63" s="9" t="s">
        <v>34</v>
      </c>
      <c r="E63" s="7">
        <v>1070.981</v>
      </c>
      <c r="F63" s="7">
        <v>1062.148</v>
      </c>
      <c r="G63" s="7">
        <v>822.105</v>
      </c>
      <c r="H63" s="7">
        <v>291.598</v>
      </c>
      <c r="I63" s="7">
        <v>442.962</v>
      </c>
      <c r="J63" s="7">
        <v>420.438</v>
      </c>
      <c r="K63" s="7">
        <v>272.357</v>
      </c>
      <c r="L63" s="7">
        <v>196.166</v>
      </c>
      <c r="M63" s="7">
        <v>167.538</v>
      </c>
      <c r="N63" s="7">
        <v>136.58</v>
      </c>
      <c r="O63" s="7">
        <v>112.035</v>
      </c>
      <c r="P63" s="7">
        <v>71.7307946582</v>
      </c>
    </row>
    <row r="64" spans="1:16" ht="12.75">
      <c r="A64" s="13" t="s">
        <v>89</v>
      </c>
      <c r="B64" s="8" t="s">
        <v>34</v>
      </c>
      <c r="C64" s="8" t="s">
        <v>34</v>
      </c>
      <c r="D64" s="8" t="s">
        <v>34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-0.309</v>
      </c>
      <c r="K64" s="6">
        <v>0.277</v>
      </c>
      <c r="L64" s="6">
        <v>0.205</v>
      </c>
      <c r="M64" s="6">
        <v>970.168</v>
      </c>
      <c r="N64" s="6">
        <v>822.45</v>
      </c>
      <c r="O64" s="6">
        <v>798.726</v>
      </c>
      <c r="P64" s="6">
        <v>746.73950933372</v>
      </c>
    </row>
    <row r="65" spans="1:16" ht="12.75">
      <c r="A65" s="12" t="s">
        <v>90</v>
      </c>
      <c r="B65" s="7">
        <v>4097.435</v>
      </c>
      <c r="C65" s="7">
        <v>3832.869</v>
      </c>
      <c r="D65" s="7">
        <v>4242.901</v>
      </c>
      <c r="E65" s="7">
        <v>3259.964</v>
      </c>
      <c r="F65" s="7">
        <v>3324.052</v>
      </c>
      <c r="G65" s="7">
        <v>3020.292</v>
      </c>
      <c r="H65" s="7">
        <v>2775.092</v>
      </c>
      <c r="I65" s="7">
        <v>2526.569</v>
      </c>
      <c r="J65" s="7">
        <v>2057.757</v>
      </c>
      <c r="K65" s="7">
        <v>1537.669</v>
      </c>
      <c r="L65" s="7">
        <v>1323.579</v>
      </c>
      <c r="M65" s="7">
        <v>179.434</v>
      </c>
      <c r="N65" s="7">
        <v>264.174</v>
      </c>
      <c r="O65" s="7">
        <v>226.956</v>
      </c>
      <c r="P65" s="7">
        <v>231.36561970358</v>
      </c>
    </row>
    <row r="66" spans="1:16" ht="12.75">
      <c r="A66" s="13" t="s">
        <v>91</v>
      </c>
      <c r="B66" s="8" t="s">
        <v>34</v>
      </c>
      <c r="C66" s="8" t="s">
        <v>34</v>
      </c>
      <c r="D66" s="8" t="s">
        <v>34</v>
      </c>
      <c r="E66" s="8" t="s">
        <v>34</v>
      </c>
      <c r="F66" s="8" t="s">
        <v>34</v>
      </c>
      <c r="G66" s="8" t="s">
        <v>34</v>
      </c>
      <c r="H66" s="8" t="s">
        <v>34</v>
      </c>
      <c r="I66" s="8" t="s">
        <v>34</v>
      </c>
      <c r="J66" s="8" t="s">
        <v>34</v>
      </c>
      <c r="K66" s="8" t="s">
        <v>34</v>
      </c>
      <c r="L66" s="8" t="s">
        <v>34</v>
      </c>
      <c r="M66" s="8" t="s">
        <v>34</v>
      </c>
      <c r="N66" s="8" t="s">
        <v>34</v>
      </c>
      <c r="O66" s="8" t="s">
        <v>34</v>
      </c>
      <c r="P66" s="8" t="s">
        <v>34</v>
      </c>
    </row>
    <row r="67" spans="1:16" ht="12.75">
      <c r="A67" s="12" t="s">
        <v>92</v>
      </c>
      <c r="B67" s="7">
        <v>0</v>
      </c>
      <c r="C67" s="7">
        <v>0</v>
      </c>
      <c r="D67" s="7">
        <v>0</v>
      </c>
      <c r="E67" s="9" t="s">
        <v>34</v>
      </c>
      <c r="F67" s="9" t="s">
        <v>34</v>
      </c>
      <c r="G67" s="9" t="s">
        <v>34</v>
      </c>
      <c r="H67" s="9" t="s">
        <v>34</v>
      </c>
      <c r="I67" s="9" t="s">
        <v>34</v>
      </c>
      <c r="J67" s="9" t="s">
        <v>34</v>
      </c>
      <c r="K67" s="9" t="s">
        <v>34</v>
      </c>
      <c r="L67" s="9" t="s">
        <v>34</v>
      </c>
      <c r="M67" s="9" t="s">
        <v>34</v>
      </c>
      <c r="N67" s="9" t="s">
        <v>34</v>
      </c>
      <c r="O67" s="9" t="s">
        <v>34</v>
      </c>
      <c r="P67" s="9" t="s">
        <v>34</v>
      </c>
    </row>
    <row r="68" spans="1:16" ht="12.75">
      <c r="A68" s="13" t="s">
        <v>93</v>
      </c>
      <c r="B68" s="6">
        <v>0</v>
      </c>
      <c r="C68" s="6">
        <v>0</v>
      </c>
      <c r="D68" s="6">
        <v>0</v>
      </c>
      <c r="E68" s="6">
        <v>-27.584</v>
      </c>
      <c r="F68" s="6">
        <v>-2.279</v>
      </c>
      <c r="G68" s="6">
        <v>-14.209</v>
      </c>
      <c r="H68" s="6">
        <v>0.158</v>
      </c>
      <c r="I68" s="6">
        <v>-9.943</v>
      </c>
      <c r="J68" s="6">
        <v>-0.471</v>
      </c>
      <c r="K68" s="6">
        <v>0.195</v>
      </c>
      <c r="L68" s="8" t="s">
        <v>34</v>
      </c>
      <c r="M68" s="6">
        <v>-25.84</v>
      </c>
      <c r="N68" s="6">
        <v>-4.616</v>
      </c>
      <c r="O68" s="6">
        <v>11.849</v>
      </c>
      <c r="P68" s="6">
        <v>9.2676066496</v>
      </c>
    </row>
    <row r="69" spans="1:16" ht="12.75">
      <c r="A69" s="12" t="s">
        <v>94</v>
      </c>
      <c r="B69" s="7">
        <v>0</v>
      </c>
      <c r="C69" s="7">
        <v>0</v>
      </c>
      <c r="D69" s="7">
        <v>0</v>
      </c>
      <c r="E69" s="7">
        <v>-277.573</v>
      </c>
      <c r="F69" s="7">
        <v>-327.492</v>
      </c>
      <c r="G69" s="7">
        <v>56.734</v>
      </c>
      <c r="H69" s="7">
        <v>-133.451</v>
      </c>
      <c r="I69" s="7">
        <v>91.814</v>
      </c>
      <c r="J69" s="7">
        <v>137.18</v>
      </c>
      <c r="K69" s="7">
        <v>116.887</v>
      </c>
      <c r="L69" s="7">
        <v>79.547</v>
      </c>
      <c r="M69" s="9" t="s">
        <v>34</v>
      </c>
      <c r="N69" s="9" t="s">
        <v>34</v>
      </c>
      <c r="O69" s="9" t="s">
        <v>34</v>
      </c>
      <c r="P69" s="9" t="s">
        <v>34</v>
      </c>
    </row>
    <row r="70" spans="1:16" ht="12.75">
      <c r="A70" s="13" t="s">
        <v>95</v>
      </c>
      <c r="B70" s="6">
        <v>87.376</v>
      </c>
      <c r="C70" s="6">
        <v>57.442</v>
      </c>
      <c r="D70" s="6">
        <v>25.694</v>
      </c>
      <c r="E70" s="6">
        <v>174.439</v>
      </c>
      <c r="F70" s="6">
        <v>25.686</v>
      </c>
      <c r="G70" s="6">
        <v>138.203</v>
      </c>
      <c r="H70" s="6">
        <v>22.665</v>
      </c>
      <c r="I70" s="6">
        <v>29.32</v>
      </c>
      <c r="J70" s="6">
        <v>0</v>
      </c>
      <c r="K70" s="6">
        <v>0</v>
      </c>
      <c r="L70" s="6">
        <v>0.106</v>
      </c>
      <c r="M70" s="6">
        <v>5.2</v>
      </c>
      <c r="N70" s="6">
        <v>12.991</v>
      </c>
      <c r="O70" s="6">
        <v>3.164</v>
      </c>
      <c r="P70" s="6">
        <v>0.37863762576000004</v>
      </c>
    </row>
    <row r="71" spans="1:16" ht="12.75">
      <c r="A71" s="15" t="s">
        <v>96</v>
      </c>
      <c r="B71" s="11">
        <v>11161.159</v>
      </c>
      <c r="C71" s="11">
        <v>10158.182</v>
      </c>
      <c r="D71" s="11">
        <v>8830.129</v>
      </c>
      <c r="E71" s="11">
        <v>5886.932</v>
      </c>
      <c r="F71" s="11">
        <v>5654.677</v>
      </c>
      <c r="G71" s="11">
        <v>5269.989</v>
      </c>
      <c r="H71" s="11">
        <v>4434.002</v>
      </c>
      <c r="I71" s="11">
        <v>4583.254</v>
      </c>
      <c r="J71" s="11">
        <v>4177.913</v>
      </c>
      <c r="K71" s="11">
        <v>3490.703</v>
      </c>
      <c r="L71" s="11">
        <v>3162.709</v>
      </c>
      <c r="M71" s="11">
        <v>2172.61</v>
      </c>
      <c r="N71" s="11">
        <v>2092.107</v>
      </c>
      <c r="O71" s="11">
        <v>2400.009</v>
      </c>
      <c r="P71" s="11">
        <v>1639.56102075896</v>
      </c>
    </row>
    <row r="72" spans="1:16" ht="12.75">
      <c r="A72" s="14" t="s">
        <v>97</v>
      </c>
      <c r="B72" s="10">
        <v>157201.51</v>
      </c>
      <c r="C72" s="10">
        <v>157306.08</v>
      </c>
      <c r="D72" s="10">
        <v>155937.777</v>
      </c>
      <c r="E72" s="10">
        <v>99440.072</v>
      </c>
      <c r="F72" s="10">
        <v>96176.068</v>
      </c>
      <c r="G72" s="10">
        <v>82142.297</v>
      </c>
      <c r="H72" s="10">
        <v>79499.01</v>
      </c>
      <c r="I72" s="10">
        <v>76068.532</v>
      </c>
      <c r="J72" s="10">
        <v>72069.1</v>
      </c>
      <c r="K72" s="10">
        <v>51558.129</v>
      </c>
      <c r="L72" s="10">
        <v>45043.823</v>
      </c>
      <c r="M72" s="10">
        <v>30278.19</v>
      </c>
      <c r="N72" s="10">
        <v>27051.09</v>
      </c>
      <c r="O72" s="10">
        <v>26396.089</v>
      </c>
      <c r="P72" s="10">
        <v>18496.982919236</v>
      </c>
    </row>
    <row r="73" spans="1:16" ht="12.75">
      <c r="A73" s="12" t="s">
        <v>98</v>
      </c>
      <c r="B73" s="7">
        <v>4348.5834896098</v>
      </c>
      <c r="C73" s="7">
        <v>4371.66493615883</v>
      </c>
      <c r="D73" s="7">
        <v>3267.0305270261897</v>
      </c>
      <c r="E73" s="7">
        <v>1901.96268288246</v>
      </c>
      <c r="F73" s="7">
        <v>1791.89250841453</v>
      </c>
      <c r="G73" s="7">
        <v>1692.32564679898</v>
      </c>
      <c r="H73" s="7">
        <v>1737.90318928759</v>
      </c>
      <c r="I73" s="7">
        <v>1773.73420986117</v>
      </c>
      <c r="J73" s="7">
        <v>1779.27913203863</v>
      </c>
      <c r="K73" s="7">
        <v>1779.27913203863</v>
      </c>
      <c r="L73" s="7">
        <v>1779.24339567482</v>
      </c>
      <c r="M73" s="7">
        <v>1288.38127581584</v>
      </c>
      <c r="N73" s="7">
        <v>1283.46544568863</v>
      </c>
      <c r="O73" s="7">
        <v>1289.7175173120402</v>
      </c>
      <c r="P73" s="7">
        <v>1097.7365593911</v>
      </c>
    </row>
    <row r="78" spans="1:16" ht="12.75">
      <c r="A78" s="58" t="s">
        <v>99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</row>
    <row r="79" spans="2:16" ht="33.75">
      <c r="B79" s="5" t="s">
        <v>15</v>
      </c>
      <c r="C79" s="5" t="s">
        <v>16</v>
      </c>
      <c r="D79" s="5" t="s">
        <v>17</v>
      </c>
      <c r="E79" s="5" t="s">
        <v>18</v>
      </c>
      <c r="F79" s="5" t="s">
        <v>19</v>
      </c>
      <c r="G79" s="5" t="s">
        <v>20</v>
      </c>
      <c r="H79" s="5" t="s">
        <v>21</v>
      </c>
      <c r="I79" s="5" t="s">
        <v>22</v>
      </c>
      <c r="J79" s="5" t="s">
        <v>23</v>
      </c>
      <c r="K79" s="5" t="s">
        <v>168</v>
      </c>
      <c r="L79" s="5" t="s">
        <v>25</v>
      </c>
      <c r="M79" s="5" t="s">
        <v>26</v>
      </c>
      <c r="N79" s="5" t="s">
        <v>27</v>
      </c>
      <c r="O79" s="5" t="s">
        <v>28</v>
      </c>
      <c r="P79" s="5" t="s">
        <v>29</v>
      </c>
    </row>
    <row r="80" spans="1:16" ht="12.75">
      <c r="A80" s="58" t="s">
        <v>100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1:16" ht="12.75">
      <c r="A81" s="15" t="s">
        <v>101</v>
      </c>
      <c r="B81" s="11">
        <v>2268.334</v>
      </c>
      <c r="C81" s="11">
        <v>1822.023</v>
      </c>
      <c r="D81" s="11">
        <v>1877.853</v>
      </c>
      <c r="E81" s="11">
        <v>1546.015</v>
      </c>
      <c r="F81" s="11">
        <v>1475.398</v>
      </c>
      <c r="G81" s="11">
        <v>1418.849</v>
      </c>
      <c r="H81" s="11">
        <v>1587.038</v>
      </c>
      <c r="I81" s="11">
        <v>1258.338</v>
      </c>
      <c r="J81" s="11">
        <v>991.486</v>
      </c>
      <c r="K81" s="11">
        <v>912.096</v>
      </c>
      <c r="L81" s="11">
        <v>833.567</v>
      </c>
      <c r="M81" s="11">
        <v>759.908</v>
      </c>
      <c r="N81" s="11">
        <v>714.379</v>
      </c>
      <c r="O81" s="11">
        <v>703.124</v>
      </c>
      <c r="P81" s="11">
        <v>498.22701429206995</v>
      </c>
    </row>
    <row r="82" spans="1:16" ht="12.75">
      <c r="A82" s="14" t="s">
        <v>102</v>
      </c>
      <c r="B82" s="10">
        <v>4522.125</v>
      </c>
      <c r="C82" s="10">
        <v>4870.499</v>
      </c>
      <c r="D82" s="10">
        <v>4745.486</v>
      </c>
      <c r="E82" s="10">
        <v>3402.834</v>
      </c>
      <c r="F82" s="10">
        <v>2661.069</v>
      </c>
      <c r="G82" s="10">
        <v>3185.808</v>
      </c>
      <c r="H82" s="10">
        <v>4320.734</v>
      </c>
      <c r="I82" s="10">
        <v>3549.865</v>
      </c>
      <c r="J82" s="10">
        <v>2382.518</v>
      </c>
      <c r="K82" s="10">
        <v>1678.087</v>
      </c>
      <c r="L82" s="10">
        <v>1541.212</v>
      </c>
      <c r="M82" s="10">
        <v>1236.363</v>
      </c>
      <c r="N82" s="10">
        <v>1317.711</v>
      </c>
      <c r="O82" s="10">
        <v>1380.429</v>
      </c>
      <c r="P82" s="10">
        <v>989.62653107834</v>
      </c>
    </row>
    <row r="83" spans="1:16" ht="12.75">
      <c r="A83" s="12" t="s">
        <v>103</v>
      </c>
      <c r="B83" s="7">
        <v>3640.97</v>
      </c>
      <c r="C83" s="7">
        <v>3859.745</v>
      </c>
      <c r="D83" s="7">
        <v>3673.451</v>
      </c>
      <c r="E83" s="7">
        <v>2805.126</v>
      </c>
      <c r="F83" s="7">
        <v>2226.244</v>
      </c>
      <c r="G83" s="7">
        <v>2835.615</v>
      </c>
      <c r="H83" s="7">
        <v>3865.712</v>
      </c>
      <c r="I83" s="7">
        <v>3151.763</v>
      </c>
      <c r="J83" s="7">
        <v>2089.259</v>
      </c>
      <c r="K83" s="7">
        <v>1484.188</v>
      </c>
      <c r="L83" s="7">
        <v>1329.493</v>
      </c>
      <c r="M83" s="7">
        <v>1068.422</v>
      </c>
      <c r="N83" s="7">
        <v>1112.543</v>
      </c>
      <c r="O83" s="7">
        <v>1143.219</v>
      </c>
      <c r="P83" s="7">
        <v>743.01924440758</v>
      </c>
    </row>
    <row r="84" spans="1:16" ht="12.75">
      <c r="A84" s="13" t="s">
        <v>104</v>
      </c>
      <c r="B84" s="8" t="s">
        <v>34</v>
      </c>
      <c r="C84" s="8" t="s">
        <v>34</v>
      </c>
      <c r="D84" s="8" t="s">
        <v>34</v>
      </c>
      <c r="E84" s="8" t="s">
        <v>34</v>
      </c>
      <c r="F84" s="8" t="s">
        <v>34</v>
      </c>
      <c r="G84" s="8" t="s">
        <v>34</v>
      </c>
      <c r="H84" s="8" t="s">
        <v>34</v>
      </c>
      <c r="I84" s="8" t="s">
        <v>34</v>
      </c>
      <c r="J84" s="8" t="s">
        <v>34</v>
      </c>
      <c r="K84" s="8" t="s">
        <v>34</v>
      </c>
      <c r="L84" s="8" t="s">
        <v>34</v>
      </c>
      <c r="M84" s="8" t="s">
        <v>34</v>
      </c>
      <c r="N84" s="8" t="s">
        <v>34</v>
      </c>
      <c r="O84" s="8" t="s">
        <v>34</v>
      </c>
      <c r="P84" s="8" t="s">
        <v>34</v>
      </c>
    </row>
    <row r="85" spans="1:16" ht="12.75">
      <c r="A85" s="12" t="s">
        <v>105</v>
      </c>
      <c r="B85" s="7">
        <v>40.099</v>
      </c>
      <c r="C85" s="7">
        <v>40.794</v>
      </c>
      <c r="D85" s="7">
        <v>65.034</v>
      </c>
      <c r="E85" s="7">
        <v>56.097</v>
      </c>
      <c r="F85" s="7">
        <v>38.108</v>
      </c>
      <c r="G85" s="7">
        <v>42.519</v>
      </c>
      <c r="H85" s="7">
        <v>209.137</v>
      </c>
      <c r="I85" s="7">
        <v>235.746</v>
      </c>
      <c r="J85" s="7">
        <v>183.111</v>
      </c>
      <c r="K85" s="7">
        <v>98.007</v>
      </c>
      <c r="L85" s="7">
        <v>109.929</v>
      </c>
      <c r="M85" s="7">
        <v>71.524</v>
      </c>
      <c r="N85" s="7">
        <v>123.943</v>
      </c>
      <c r="O85" s="7">
        <v>167.263</v>
      </c>
      <c r="P85" s="7">
        <v>191.55457790920002</v>
      </c>
    </row>
    <row r="86" spans="1:16" ht="12.75">
      <c r="A86" s="13" t="s">
        <v>106</v>
      </c>
      <c r="B86" s="6">
        <v>806.852</v>
      </c>
      <c r="C86" s="6">
        <v>938.309</v>
      </c>
      <c r="D86" s="6">
        <v>775.368</v>
      </c>
      <c r="E86" s="6">
        <v>417.928</v>
      </c>
      <c r="F86" s="6">
        <v>311.667</v>
      </c>
      <c r="G86" s="6">
        <v>219.319</v>
      </c>
      <c r="H86" s="6">
        <v>200.189</v>
      </c>
      <c r="I86" s="6">
        <v>114.509</v>
      </c>
      <c r="J86" s="6">
        <v>75.708</v>
      </c>
      <c r="K86" s="6">
        <v>76.268</v>
      </c>
      <c r="L86" s="6">
        <v>80.259</v>
      </c>
      <c r="M86" s="6">
        <v>70.137</v>
      </c>
      <c r="N86" s="6">
        <v>58.964</v>
      </c>
      <c r="O86" s="6">
        <v>58.423</v>
      </c>
      <c r="P86" s="6">
        <v>46.41616482156</v>
      </c>
    </row>
    <row r="87" spans="1:16" ht="12.75">
      <c r="A87" s="12" t="s">
        <v>107</v>
      </c>
      <c r="B87" s="7">
        <v>34.204</v>
      </c>
      <c r="C87" s="7">
        <v>31.651</v>
      </c>
      <c r="D87" s="7">
        <v>231.633</v>
      </c>
      <c r="E87" s="7">
        <v>123.683</v>
      </c>
      <c r="F87" s="7">
        <v>85.05</v>
      </c>
      <c r="G87" s="7">
        <v>88.355</v>
      </c>
      <c r="H87" s="7">
        <v>45.696</v>
      </c>
      <c r="I87" s="7">
        <v>47.847</v>
      </c>
      <c r="J87" s="7">
        <v>34.44</v>
      </c>
      <c r="K87" s="7">
        <v>19.624</v>
      </c>
      <c r="L87" s="7">
        <v>21.531</v>
      </c>
      <c r="M87" s="7">
        <v>26.28</v>
      </c>
      <c r="N87" s="7">
        <v>22.261</v>
      </c>
      <c r="O87" s="7">
        <v>11.524</v>
      </c>
      <c r="P87" s="7">
        <v>8.63654393999</v>
      </c>
    </row>
    <row r="88" spans="1:16" ht="12.75">
      <c r="A88" s="14" t="s">
        <v>108</v>
      </c>
      <c r="B88" s="10">
        <v>2253.791</v>
      </c>
      <c r="C88" s="10">
        <v>3048.476</v>
      </c>
      <c r="D88" s="10">
        <v>2867.633</v>
      </c>
      <c r="E88" s="10">
        <v>1856.819</v>
      </c>
      <c r="F88" s="10">
        <v>1185.671</v>
      </c>
      <c r="G88" s="10">
        <v>1766.959</v>
      </c>
      <c r="H88" s="10">
        <v>2733.696</v>
      </c>
      <c r="I88" s="10">
        <v>2291.527</v>
      </c>
      <c r="J88" s="10">
        <v>1391.032</v>
      </c>
      <c r="K88" s="10">
        <v>765.991</v>
      </c>
      <c r="L88" s="10">
        <v>707.645</v>
      </c>
      <c r="M88" s="10">
        <v>476.455</v>
      </c>
      <c r="N88" s="10">
        <v>603.332</v>
      </c>
      <c r="O88" s="10">
        <v>677.305</v>
      </c>
      <c r="P88" s="10">
        <v>491.39951678627</v>
      </c>
    </row>
    <row r="89" spans="1:16" ht="12.75">
      <c r="A89" s="12" t="s">
        <v>109</v>
      </c>
      <c r="B89" s="7">
        <v>1107.189</v>
      </c>
      <c r="C89" s="7">
        <v>1627.35</v>
      </c>
      <c r="D89" s="7">
        <v>1599.146</v>
      </c>
      <c r="E89" s="7">
        <v>1086.647</v>
      </c>
      <c r="F89" s="7">
        <v>740.379</v>
      </c>
      <c r="G89" s="7">
        <v>830.717</v>
      </c>
      <c r="H89" s="7">
        <v>1212.643</v>
      </c>
      <c r="I89" s="7">
        <v>884.663</v>
      </c>
      <c r="J89" s="7">
        <v>500.494</v>
      </c>
      <c r="K89" s="7">
        <v>325.979</v>
      </c>
      <c r="L89" s="7">
        <v>328.21</v>
      </c>
      <c r="M89" s="7">
        <v>255.341</v>
      </c>
      <c r="N89" s="7">
        <v>387.438</v>
      </c>
      <c r="O89" s="7">
        <v>476.716</v>
      </c>
      <c r="P89" s="7">
        <v>300.80655824408</v>
      </c>
    </row>
    <row r="90" spans="1:16" ht="12.75">
      <c r="A90" s="13" t="s">
        <v>110</v>
      </c>
      <c r="B90" s="6">
        <v>49.179</v>
      </c>
      <c r="C90" s="6">
        <v>70.657</v>
      </c>
      <c r="D90" s="8" t="s">
        <v>34</v>
      </c>
      <c r="E90" s="8" t="s">
        <v>34</v>
      </c>
      <c r="F90" s="8" t="s">
        <v>34</v>
      </c>
      <c r="G90" s="8" t="s">
        <v>34</v>
      </c>
      <c r="H90" s="8" t="s">
        <v>34</v>
      </c>
      <c r="I90" s="8" t="s">
        <v>34</v>
      </c>
      <c r="J90" s="8" t="s">
        <v>34</v>
      </c>
      <c r="K90" s="8" t="s">
        <v>34</v>
      </c>
      <c r="L90" s="8" t="s">
        <v>34</v>
      </c>
      <c r="M90" s="8" t="s">
        <v>34</v>
      </c>
      <c r="N90" s="8" t="s">
        <v>34</v>
      </c>
      <c r="O90" s="8" t="s">
        <v>34</v>
      </c>
      <c r="P90" s="8" t="s">
        <v>34</v>
      </c>
    </row>
    <row r="91" spans="1:16" ht="12.75">
      <c r="A91" s="12" t="s">
        <v>111</v>
      </c>
      <c r="B91" s="7">
        <v>188.918</v>
      </c>
      <c r="C91" s="7">
        <v>312.059</v>
      </c>
      <c r="D91" s="7">
        <v>423.675</v>
      </c>
      <c r="E91" s="7">
        <v>79.128</v>
      </c>
      <c r="F91" s="7">
        <v>-180.344</v>
      </c>
      <c r="G91" s="7">
        <v>195.382</v>
      </c>
      <c r="H91" s="7">
        <v>268.368</v>
      </c>
      <c r="I91" s="7">
        <v>176.036</v>
      </c>
      <c r="J91" s="7">
        <v>168.994</v>
      </c>
      <c r="K91" s="7">
        <v>81.797</v>
      </c>
      <c r="L91" s="7">
        <v>79.18</v>
      </c>
      <c r="M91" s="7">
        <v>100.247</v>
      </c>
      <c r="N91" s="7">
        <v>92.788</v>
      </c>
      <c r="O91" s="7">
        <v>103.002</v>
      </c>
      <c r="P91" s="7">
        <v>133.28044426815</v>
      </c>
    </row>
    <row r="92" spans="1:16" ht="12.75">
      <c r="A92" s="13" t="s">
        <v>112</v>
      </c>
      <c r="B92" s="6">
        <v>908.505</v>
      </c>
      <c r="C92" s="6">
        <v>1038.41</v>
      </c>
      <c r="D92" s="6">
        <v>844.812</v>
      </c>
      <c r="E92" s="6">
        <v>691.044</v>
      </c>
      <c r="F92" s="6">
        <v>625.636</v>
      </c>
      <c r="G92" s="6">
        <v>740.86</v>
      </c>
      <c r="H92" s="6">
        <v>1252.685</v>
      </c>
      <c r="I92" s="6">
        <v>1230.828</v>
      </c>
      <c r="J92" s="6">
        <v>721.544</v>
      </c>
      <c r="K92" s="6">
        <v>358.215</v>
      </c>
      <c r="L92" s="6">
        <v>300.255</v>
      </c>
      <c r="M92" s="6">
        <v>120.867</v>
      </c>
      <c r="N92" s="6">
        <v>123.106</v>
      </c>
      <c r="O92" s="6">
        <v>97.587</v>
      </c>
      <c r="P92" s="6">
        <v>57.31251427404</v>
      </c>
    </row>
    <row r="93" spans="1:16" ht="12.75">
      <c r="A93" s="12" t="s">
        <v>113</v>
      </c>
      <c r="B93" s="7">
        <v>0</v>
      </c>
      <c r="C93" s="7">
        <v>0</v>
      </c>
      <c r="D93" s="9" t="s">
        <v>34</v>
      </c>
      <c r="E93" s="9" t="s">
        <v>34</v>
      </c>
      <c r="F93" s="9" t="s">
        <v>34</v>
      </c>
      <c r="G93" s="9" t="s">
        <v>34</v>
      </c>
      <c r="H93" s="9" t="s">
        <v>34</v>
      </c>
      <c r="I93" s="9" t="s">
        <v>34</v>
      </c>
      <c r="J93" s="9" t="s">
        <v>34</v>
      </c>
      <c r="K93" s="9" t="s">
        <v>34</v>
      </c>
      <c r="L93" s="9" t="s">
        <v>34</v>
      </c>
      <c r="M93" s="9" t="s">
        <v>34</v>
      </c>
      <c r="N93" s="9" t="s">
        <v>34</v>
      </c>
      <c r="O93" s="9" t="s">
        <v>34</v>
      </c>
      <c r="P93" s="9" t="s">
        <v>34</v>
      </c>
    </row>
    <row r="94" spans="1:16" ht="12.75">
      <c r="A94" s="14" t="s">
        <v>114</v>
      </c>
      <c r="B94" s="10">
        <v>3271.459</v>
      </c>
      <c r="C94" s="10">
        <v>2968.121</v>
      </c>
      <c r="D94" s="10">
        <v>1645.535</v>
      </c>
      <c r="E94" s="10">
        <v>956.407</v>
      </c>
      <c r="F94" s="10">
        <v>823.893</v>
      </c>
      <c r="G94" s="10">
        <v>365.463</v>
      </c>
      <c r="H94" s="10">
        <v>1134.447</v>
      </c>
      <c r="I94" s="10">
        <v>2509.81</v>
      </c>
      <c r="J94" s="10">
        <v>2241.721</v>
      </c>
      <c r="K94" s="10">
        <v>1715.937</v>
      </c>
      <c r="L94" s="10">
        <v>1889.771</v>
      </c>
      <c r="M94" s="10">
        <v>386.122</v>
      </c>
      <c r="N94" s="10">
        <v>367.943</v>
      </c>
      <c r="O94" s="10">
        <v>384.176</v>
      </c>
      <c r="P94" s="10">
        <v>310.94563244503996</v>
      </c>
    </row>
    <row r="95" spans="1:16" ht="12.75">
      <c r="A95" s="12" t="s">
        <v>115</v>
      </c>
      <c r="B95" s="9" t="s">
        <v>34</v>
      </c>
      <c r="C95" s="9" t="s">
        <v>34</v>
      </c>
      <c r="D95" s="9" t="s">
        <v>34</v>
      </c>
      <c r="E95" s="9" t="s">
        <v>34</v>
      </c>
      <c r="F95" s="9" t="s">
        <v>34</v>
      </c>
      <c r="G95" s="9" t="s">
        <v>34</v>
      </c>
      <c r="H95" s="9" t="s">
        <v>34</v>
      </c>
      <c r="I95" s="9" t="s">
        <v>34</v>
      </c>
      <c r="J95" s="9" t="s">
        <v>34</v>
      </c>
      <c r="K95" s="9" t="s">
        <v>34</v>
      </c>
      <c r="L95" s="9" t="s">
        <v>34</v>
      </c>
      <c r="M95" s="9" t="s">
        <v>34</v>
      </c>
      <c r="N95" s="9" t="s">
        <v>34</v>
      </c>
      <c r="O95" s="9" t="s">
        <v>34</v>
      </c>
      <c r="P95" s="9" t="s">
        <v>34</v>
      </c>
    </row>
    <row r="96" spans="1:16" ht="12.75">
      <c r="A96" s="13" t="s">
        <v>116</v>
      </c>
      <c r="B96" s="6">
        <v>99.556</v>
      </c>
      <c r="C96" s="6">
        <v>67.871</v>
      </c>
      <c r="D96" s="6">
        <v>59.881</v>
      </c>
      <c r="E96" s="6">
        <v>69.999</v>
      </c>
      <c r="F96" s="6">
        <v>58.655</v>
      </c>
      <c r="G96" s="6">
        <v>49.224</v>
      </c>
      <c r="H96" s="6">
        <v>51.242</v>
      </c>
      <c r="I96" s="6">
        <v>56.342</v>
      </c>
      <c r="J96" s="6">
        <v>48.644</v>
      </c>
      <c r="K96" s="6">
        <v>42.059</v>
      </c>
      <c r="L96" s="6">
        <v>35.417</v>
      </c>
      <c r="M96" s="6">
        <v>30.691</v>
      </c>
      <c r="N96" s="6">
        <v>25.813</v>
      </c>
      <c r="O96" s="6">
        <v>32.985</v>
      </c>
      <c r="P96" s="6">
        <v>24.56937482721</v>
      </c>
    </row>
    <row r="97" spans="1:16" ht="12.75">
      <c r="A97" s="12" t="s">
        <v>117</v>
      </c>
      <c r="B97" s="9" t="s">
        <v>34</v>
      </c>
      <c r="C97" s="9" t="s">
        <v>34</v>
      </c>
      <c r="D97" s="7">
        <v>315.994</v>
      </c>
      <c r="E97" s="7">
        <v>4.165</v>
      </c>
      <c r="F97" s="7">
        <v>13.31</v>
      </c>
      <c r="G97" s="7">
        <v>-419.035</v>
      </c>
      <c r="H97" s="7">
        <v>24.731</v>
      </c>
      <c r="I97" s="7">
        <v>58.462</v>
      </c>
      <c r="J97" s="7">
        <v>15.622</v>
      </c>
      <c r="K97" s="7">
        <v>53.419</v>
      </c>
      <c r="L97" s="7">
        <v>12.48</v>
      </c>
      <c r="M97" s="9" t="s">
        <v>34</v>
      </c>
      <c r="N97" s="9" t="s">
        <v>34</v>
      </c>
      <c r="O97" s="9" t="s">
        <v>34</v>
      </c>
      <c r="P97" s="9" t="s">
        <v>34</v>
      </c>
    </row>
    <row r="98" spans="1:16" ht="12.75">
      <c r="A98" s="13" t="s">
        <v>118</v>
      </c>
      <c r="B98" s="8" t="s">
        <v>34</v>
      </c>
      <c r="C98" s="8" t="s">
        <v>34</v>
      </c>
      <c r="D98" s="8" t="s">
        <v>34</v>
      </c>
      <c r="E98" s="8" t="s">
        <v>34</v>
      </c>
      <c r="F98" s="8" t="s">
        <v>34</v>
      </c>
      <c r="G98" s="8" t="s">
        <v>34</v>
      </c>
      <c r="H98" s="8" t="s">
        <v>34</v>
      </c>
      <c r="I98" s="8" t="s">
        <v>34</v>
      </c>
      <c r="J98" s="8" t="s">
        <v>34</v>
      </c>
      <c r="K98" s="8" t="s">
        <v>34</v>
      </c>
      <c r="L98" s="8" t="s">
        <v>34</v>
      </c>
      <c r="M98" s="8" t="s">
        <v>34</v>
      </c>
      <c r="N98" s="8" t="s">
        <v>34</v>
      </c>
      <c r="O98" s="8" t="s">
        <v>34</v>
      </c>
      <c r="P98" s="8" t="s">
        <v>34</v>
      </c>
    </row>
    <row r="99" spans="1:16" ht="12.75">
      <c r="A99" s="12" t="s">
        <v>119</v>
      </c>
      <c r="B99" s="7">
        <v>1763.604</v>
      </c>
      <c r="C99" s="7">
        <v>1479.185</v>
      </c>
      <c r="D99" s="7">
        <v>132.205</v>
      </c>
      <c r="E99" s="7">
        <v>139.025</v>
      </c>
      <c r="F99" s="7">
        <v>62.324</v>
      </c>
      <c r="G99" s="7">
        <v>39.241</v>
      </c>
      <c r="H99" s="7">
        <v>43.142</v>
      </c>
      <c r="I99" s="7">
        <v>34.895</v>
      </c>
      <c r="J99" s="7">
        <v>20.776</v>
      </c>
      <c r="K99" s="7">
        <v>11.282</v>
      </c>
      <c r="L99" s="7">
        <v>108.676</v>
      </c>
      <c r="M99" s="7">
        <v>9.404</v>
      </c>
      <c r="N99" s="7">
        <v>3.687</v>
      </c>
      <c r="O99" s="7">
        <v>23.393</v>
      </c>
      <c r="P99" s="7">
        <v>2.76465568017</v>
      </c>
    </row>
    <row r="100" spans="1:16" ht="12.75">
      <c r="A100" s="13" t="s">
        <v>120</v>
      </c>
      <c r="B100" s="6">
        <v>1001.498</v>
      </c>
      <c r="C100" s="6">
        <v>907.771</v>
      </c>
      <c r="D100" s="6">
        <v>842.89</v>
      </c>
      <c r="E100" s="6">
        <v>641.187</v>
      </c>
      <c r="F100" s="6">
        <v>594.602</v>
      </c>
      <c r="G100" s="6">
        <v>579.275</v>
      </c>
      <c r="H100" s="6">
        <v>634.655</v>
      </c>
      <c r="I100" s="6">
        <v>685.969</v>
      </c>
      <c r="J100" s="6">
        <v>600.378</v>
      </c>
      <c r="K100" s="6">
        <v>491.234</v>
      </c>
      <c r="L100" s="6">
        <v>469.442</v>
      </c>
      <c r="M100" s="6">
        <v>329.828</v>
      </c>
      <c r="N100" s="6">
        <v>322.215</v>
      </c>
      <c r="O100" s="6">
        <v>318.996</v>
      </c>
      <c r="P100" s="6">
        <v>280.43825802652003</v>
      </c>
    </row>
    <row r="101" spans="1:16" ht="12.75">
      <c r="A101" s="12" t="s">
        <v>121</v>
      </c>
      <c r="B101" s="9" t="s">
        <v>34</v>
      </c>
      <c r="C101" s="9" t="s">
        <v>34</v>
      </c>
      <c r="D101" s="9" t="s">
        <v>34</v>
      </c>
      <c r="E101" s="9" t="s">
        <v>34</v>
      </c>
      <c r="F101" s="9" t="s">
        <v>34</v>
      </c>
      <c r="G101" s="9" t="s">
        <v>34</v>
      </c>
      <c r="H101" s="9" t="s">
        <v>34</v>
      </c>
      <c r="I101" s="9" t="s">
        <v>34</v>
      </c>
      <c r="J101" s="9" t="s">
        <v>34</v>
      </c>
      <c r="K101" s="9" t="s">
        <v>34</v>
      </c>
      <c r="L101" s="9" t="s">
        <v>34</v>
      </c>
      <c r="M101" s="9" t="s">
        <v>34</v>
      </c>
      <c r="N101" s="9" t="s">
        <v>34</v>
      </c>
      <c r="O101" s="9" t="s">
        <v>34</v>
      </c>
      <c r="P101" s="9" t="s">
        <v>34</v>
      </c>
    </row>
    <row r="102" spans="1:16" ht="12.75">
      <c r="A102" s="13" t="s">
        <v>122</v>
      </c>
      <c r="B102" s="6">
        <v>1001.498</v>
      </c>
      <c r="C102" s="6">
        <v>907.771</v>
      </c>
      <c r="D102" s="6">
        <v>842.89</v>
      </c>
      <c r="E102" s="6">
        <v>641.187</v>
      </c>
      <c r="F102" s="6">
        <v>594.602</v>
      </c>
      <c r="G102" s="6">
        <v>579.275</v>
      </c>
      <c r="H102" s="6">
        <v>634.655</v>
      </c>
      <c r="I102" s="6">
        <v>685.969</v>
      </c>
      <c r="J102" s="6">
        <v>600.378</v>
      </c>
      <c r="K102" s="6">
        <v>491.234</v>
      </c>
      <c r="L102" s="6">
        <v>469.442</v>
      </c>
      <c r="M102" s="6">
        <v>329.828</v>
      </c>
      <c r="N102" s="6">
        <v>322.215</v>
      </c>
      <c r="O102" s="6">
        <v>318.996</v>
      </c>
      <c r="P102" s="6">
        <v>280.43825802652003</v>
      </c>
    </row>
    <row r="103" spans="1:16" ht="12.75">
      <c r="A103" s="12" t="s">
        <v>123</v>
      </c>
      <c r="B103" s="7">
        <v>406.801</v>
      </c>
      <c r="C103" s="7">
        <v>513.294</v>
      </c>
      <c r="D103" s="7">
        <v>294.565</v>
      </c>
      <c r="E103" s="7">
        <v>102.031</v>
      </c>
      <c r="F103" s="7">
        <v>95.002</v>
      </c>
      <c r="G103" s="7">
        <v>116.758</v>
      </c>
      <c r="H103" s="7">
        <v>380.677</v>
      </c>
      <c r="I103" s="7">
        <v>1674.142</v>
      </c>
      <c r="J103" s="7">
        <v>1556.301</v>
      </c>
      <c r="K103" s="7">
        <v>1117.943</v>
      </c>
      <c r="L103" s="7">
        <v>1263.756</v>
      </c>
      <c r="M103" s="7">
        <v>16.199</v>
      </c>
      <c r="N103" s="7">
        <v>16.228</v>
      </c>
      <c r="O103" s="7">
        <v>8.802</v>
      </c>
      <c r="P103" s="7">
        <v>3.17334391115</v>
      </c>
    </row>
    <row r="104" spans="1:16" ht="12.75">
      <c r="A104" s="14" t="s">
        <v>124</v>
      </c>
      <c r="B104" s="10">
        <v>2636.406</v>
      </c>
      <c r="C104" s="10">
        <v>3022.615</v>
      </c>
      <c r="D104" s="10">
        <v>2363.594</v>
      </c>
      <c r="E104" s="10">
        <v>1713.217</v>
      </c>
      <c r="F104" s="10">
        <v>1705.959</v>
      </c>
      <c r="G104" s="10">
        <v>1073.198</v>
      </c>
      <c r="H104" s="10">
        <v>1676.17</v>
      </c>
      <c r="I104" s="10">
        <v>2727.612</v>
      </c>
      <c r="J104" s="10">
        <v>2428.12</v>
      </c>
      <c r="K104" s="10">
        <v>1936.972</v>
      </c>
      <c r="L104" s="10">
        <v>2110.866</v>
      </c>
      <c r="M104" s="10">
        <v>689.84</v>
      </c>
      <c r="N104" s="10">
        <v>917.436</v>
      </c>
      <c r="O104" s="10">
        <v>689.121</v>
      </c>
      <c r="P104" s="10">
        <v>509.10533338141</v>
      </c>
    </row>
    <row r="105" spans="1:16" ht="12.75">
      <c r="A105" s="12" t="s">
        <v>125</v>
      </c>
      <c r="B105" s="7">
        <v>1202.604</v>
      </c>
      <c r="C105" s="7">
        <v>1135.175</v>
      </c>
      <c r="D105" s="7">
        <v>996.546</v>
      </c>
      <c r="E105" s="7">
        <v>742.6</v>
      </c>
      <c r="F105" s="7">
        <v>679.721</v>
      </c>
      <c r="G105" s="7">
        <v>715.323</v>
      </c>
      <c r="H105" s="7">
        <v>651.14</v>
      </c>
      <c r="I105" s="7">
        <v>698.893</v>
      </c>
      <c r="J105" s="7">
        <v>605.682</v>
      </c>
      <c r="K105" s="7">
        <v>535.37</v>
      </c>
      <c r="L105" s="7">
        <v>534.04</v>
      </c>
      <c r="M105" s="7">
        <v>378.435</v>
      </c>
      <c r="N105" s="7">
        <v>380.927</v>
      </c>
      <c r="O105" s="7">
        <v>361.483</v>
      </c>
      <c r="P105" s="7">
        <v>285.98559974998</v>
      </c>
    </row>
    <row r="106" spans="1:16" ht="12.75">
      <c r="A106" s="13" t="s">
        <v>126</v>
      </c>
      <c r="B106" s="6">
        <v>14.085</v>
      </c>
      <c r="C106" s="6">
        <v>24.682</v>
      </c>
      <c r="D106" s="6">
        <v>159.735</v>
      </c>
      <c r="E106" s="6">
        <v>127.835</v>
      </c>
      <c r="F106" s="6">
        <v>103.077</v>
      </c>
      <c r="G106" s="6">
        <v>80.492</v>
      </c>
      <c r="H106" s="6">
        <v>76.947</v>
      </c>
      <c r="I106" s="6">
        <v>64.444</v>
      </c>
      <c r="J106" s="6">
        <v>62.652</v>
      </c>
      <c r="K106" s="6">
        <v>52.547</v>
      </c>
      <c r="L106" s="6">
        <v>53.762</v>
      </c>
      <c r="M106" s="6">
        <v>0</v>
      </c>
      <c r="N106" s="6">
        <v>0</v>
      </c>
      <c r="O106" s="6">
        <v>0</v>
      </c>
      <c r="P106" s="6">
        <v>0</v>
      </c>
    </row>
    <row r="107" spans="1:16" ht="12.75">
      <c r="A107" s="12" t="s">
        <v>127</v>
      </c>
      <c r="B107" s="7">
        <v>138.741</v>
      </c>
      <c r="C107" s="9" t="s">
        <v>34</v>
      </c>
      <c r="D107" s="9" t="s">
        <v>34</v>
      </c>
      <c r="E107" s="7">
        <v>130.921</v>
      </c>
      <c r="F107" s="7">
        <v>95.991</v>
      </c>
      <c r="G107" s="7">
        <v>90.667</v>
      </c>
      <c r="H107" s="7">
        <v>91.468</v>
      </c>
      <c r="I107" s="7">
        <v>89.905</v>
      </c>
      <c r="J107" s="7">
        <v>83.2</v>
      </c>
      <c r="K107" s="9" t="s">
        <v>34</v>
      </c>
      <c r="L107" s="9" t="s">
        <v>34</v>
      </c>
      <c r="M107" s="7">
        <v>48.629</v>
      </c>
      <c r="N107" s="7">
        <v>57.301</v>
      </c>
      <c r="O107" s="7">
        <v>49.816</v>
      </c>
      <c r="P107" s="7">
        <v>33.12177707259</v>
      </c>
    </row>
    <row r="108" spans="1:16" ht="12.75">
      <c r="A108" s="13" t="s">
        <v>128</v>
      </c>
      <c r="B108" s="6">
        <v>99.383</v>
      </c>
      <c r="C108" s="6">
        <v>98.619</v>
      </c>
      <c r="D108" s="6">
        <v>73.212</v>
      </c>
      <c r="E108" s="6">
        <v>61.962</v>
      </c>
      <c r="F108" s="6">
        <v>54.271</v>
      </c>
      <c r="G108" s="6">
        <v>49.298</v>
      </c>
      <c r="H108" s="6">
        <v>53.021</v>
      </c>
      <c r="I108" s="6">
        <v>47.016</v>
      </c>
      <c r="J108" s="6">
        <v>43.866</v>
      </c>
      <c r="K108" s="6">
        <v>36.219</v>
      </c>
      <c r="L108" s="6">
        <v>36.932</v>
      </c>
      <c r="M108" s="8" t="s">
        <v>34</v>
      </c>
      <c r="N108" s="8" t="s">
        <v>34</v>
      </c>
      <c r="O108" s="8" t="s">
        <v>34</v>
      </c>
      <c r="P108" s="8" t="s">
        <v>34</v>
      </c>
    </row>
    <row r="109" spans="1:16" ht="12.75">
      <c r="A109" s="12" t="s">
        <v>129</v>
      </c>
      <c r="B109" s="7">
        <v>-154.384</v>
      </c>
      <c r="C109" s="7">
        <v>101.054</v>
      </c>
      <c r="D109" s="7">
        <v>62.738</v>
      </c>
      <c r="E109" s="7">
        <v>13.997</v>
      </c>
      <c r="F109" s="7">
        <v>57.854</v>
      </c>
      <c r="G109" s="7">
        <v>-381.876</v>
      </c>
      <c r="H109" s="7">
        <v>214.265</v>
      </c>
      <c r="I109" s="7">
        <v>-21.169</v>
      </c>
      <c r="J109" s="7">
        <v>-92.463</v>
      </c>
      <c r="K109" s="7">
        <v>-23.018</v>
      </c>
      <c r="L109" s="7">
        <v>31.542</v>
      </c>
      <c r="M109" s="7">
        <v>11.957</v>
      </c>
      <c r="N109" s="7">
        <v>127.113</v>
      </c>
      <c r="O109" s="7">
        <v>35.063</v>
      </c>
      <c r="P109" s="7">
        <v>16.26939766567</v>
      </c>
    </row>
    <row r="110" spans="1:16" ht="12.75">
      <c r="A110" s="13" t="s">
        <v>130</v>
      </c>
      <c r="B110" s="6">
        <v>1335.977</v>
      </c>
      <c r="C110" s="6">
        <v>1524.344</v>
      </c>
      <c r="D110" s="6">
        <v>914.438</v>
      </c>
      <c r="E110" s="6">
        <v>635.902</v>
      </c>
      <c r="F110" s="6">
        <v>715.045</v>
      </c>
      <c r="G110" s="6">
        <v>519.294</v>
      </c>
      <c r="H110" s="6">
        <v>589.329</v>
      </c>
      <c r="I110" s="6">
        <v>1848.523</v>
      </c>
      <c r="J110" s="6">
        <v>1725.183</v>
      </c>
      <c r="K110" s="6">
        <v>1264.803</v>
      </c>
      <c r="L110" s="6">
        <v>1371.614</v>
      </c>
      <c r="M110" s="6">
        <v>250.819</v>
      </c>
      <c r="N110" s="6">
        <v>352.095</v>
      </c>
      <c r="O110" s="6">
        <v>242.759</v>
      </c>
      <c r="P110" s="6">
        <v>173.72855889318</v>
      </c>
    </row>
    <row r="111" spans="1:16" ht="12.75">
      <c r="A111" s="15" t="s">
        <v>131</v>
      </c>
      <c r="B111" s="11">
        <v>1763.848</v>
      </c>
      <c r="C111" s="11">
        <v>1038.836</v>
      </c>
      <c r="D111" s="11">
        <v>1329.691</v>
      </c>
      <c r="E111" s="11">
        <v>512.633</v>
      </c>
      <c r="F111" s="11">
        <v>395.905</v>
      </c>
      <c r="G111" s="11">
        <v>225.521</v>
      </c>
      <c r="H111" s="11">
        <v>570.896</v>
      </c>
      <c r="I111" s="11">
        <v>189.741</v>
      </c>
      <c r="J111" s="11">
        <v>241.777</v>
      </c>
      <c r="K111" s="11">
        <v>144.1</v>
      </c>
      <c r="L111" s="11">
        <v>154.767</v>
      </c>
      <c r="M111" s="11">
        <v>154.318</v>
      </c>
      <c r="N111" s="11">
        <v>101.083</v>
      </c>
      <c r="O111" s="11">
        <v>73.336</v>
      </c>
      <c r="P111" s="11">
        <v>56.03836861274</v>
      </c>
    </row>
    <row r="112" spans="1:16" ht="12.75">
      <c r="A112" s="14" t="s">
        <v>132</v>
      </c>
      <c r="B112" s="10">
        <v>1139.539</v>
      </c>
      <c r="C112" s="10">
        <v>728.693</v>
      </c>
      <c r="D112" s="10">
        <v>-169.897</v>
      </c>
      <c r="E112" s="10">
        <v>276.572</v>
      </c>
      <c r="F112" s="10">
        <v>197.427</v>
      </c>
      <c r="G112" s="10">
        <v>485.593</v>
      </c>
      <c r="H112" s="10">
        <v>474.419</v>
      </c>
      <c r="I112" s="10">
        <v>850.795</v>
      </c>
      <c r="J112" s="10">
        <v>563.31</v>
      </c>
      <c r="K112" s="10">
        <v>546.961</v>
      </c>
      <c r="L112" s="10">
        <v>457.705</v>
      </c>
      <c r="M112" s="10">
        <v>301.872</v>
      </c>
      <c r="N112" s="10">
        <v>63.803</v>
      </c>
      <c r="O112" s="10">
        <v>324.843</v>
      </c>
      <c r="P112" s="10">
        <v>244.02894474295</v>
      </c>
    </row>
    <row r="113" spans="1:16" ht="12.75">
      <c r="A113" s="12" t="s">
        <v>133</v>
      </c>
      <c r="B113" s="9" t="s">
        <v>34</v>
      </c>
      <c r="C113" s="7">
        <v>30.295</v>
      </c>
      <c r="D113" s="7">
        <v>933.306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12.589</v>
      </c>
      <c r="M113" s="7">
        <v>32.992</v>
      </c>
      <c r="N113" s="7">
        <v>39.11</v>
      </c>
      <c r="O113" s="7">
        <v>32.832</v>
      </c>
      <c r="P113" s="7">
        <v>8.49831115599</v>
      </c>
    </row>
    <row r="114" spans="1:16" ht="12.75">
      <c r="A114" s="13" t="s">
        <v>134</v>
      </c>
      <c r="B114" s="6">
        <v>890.195</v>
      </c>
      <c r="C114" s="6">
        <v>629.108</v>
      </c>
      <c r="D114" s="6">
        <v>896.538</v>
      </c>
      <c r="E114" s="6">
        <v>109.421</v>
      </c>
      <c r="F114" s="6">
        <v>78.778</v>
      </c>
      <c r="G114" s="6">
        <v>60.057</v>
      </c>
      <c r="H114" s="6">
        <v>135.222</v>
      </c>
      <c r="I114" s="6">
        <v>19.693</v>
      </c>
      <c r="J114" s="6">
        <v>10.469</v>
      </c>
      <c r="K114" s="6">
        <v>4.371</v>
      </c>
      <c r="L114" s="6">
        <v>0.142</v>
      </c>
      <c r="M114" s="6">
        <v>43.802</v>
      </c>
      <c r="N114" s="6">
        <v>17.12</v>
      </c>
      <c r="O114" s="6">
        <v>35.676</v>
      </c>
      <c r="P114" s="6">
        <v>43.57938768887</v>
      </c>
    </row>
    <row r="115" spans="1:16" ht="12.75">
      <c r="A115" s="12" t="s">
        <v>135</v>
      </c>
      <c r="B115" s="7">
        <v>236.948</v>
      </c>
      <c r="C115" s="7">
        <v>43.893</v>
      </c>
      <c r="D115" s="7">
        <v>-157.156</v>
      </c>
      <c r="E115" s="7">
        <v>-17.335</v>
      </c>
      <c r="F115" s="7">
        <v>274.825</v>
      </c>
      <c r="G115" s="7">
        <v>73.897</v>
      </c>
      <c r="H115" s="7">
        <v>-143.008</v>
      </c>
      <c r="I115" s="7">
        <v>137.884</v>
      </c>
      <c r="J115" s="7">
        <v>58.45</v>
      </c>
      <c r="K115" s="7">
        <v>37.903</v>
      </c>
      <c r="L115" s="7">
        <v>71.692</v>
      </c>
      <c r="M115" s="7">
        <v>33.107</v>
      </c>
      <c r="N115" s="7">
        <v>2.727</v>
      </c>
      <c r="O115" s="7">
        <v>4.81</v>
      </c>
      <c r="P115" s="7">
        <v>74.51949082255</v>
      </c>
    </row>
    <row r="116" spans="1:16" ht="12.75">
      <c r="A116" s="13" t="s">
        <v>136</v>
      </c>
      <c r="B116" s="6">
        <v>0.101</v>
      </c>
      <c r="C116" s="6">
        <v>11.107</v>
      </c>
      <c r="D116" s="6">
        <v>-11.735</v>
      </c>
      <c r="E116" s="6">
        <v>37.65</v>
      </c>
      <c r="F116" s="6">
        <v>70.867</v>
      </c>
      <c r="G116" s="6">
        <v>71.913</v>
      </c>
      <c r="H116" s="6">
        <v>63.623</v>
      </c>
      <c r="I116" s="6">
        <v>20.854</v>
      </c>
      <c r="J116" s="6">
        <v>18.49</v>
      </c>
      <c r="K116" s="6">
        <v>12.668</v>
      </c>
      <c r="L116" s="6">
        <v>5.324</v>
      </c>
      <c r="M116" s="6">
        <v>46.404</v>
      </c>
      <c r="N116" s="6">
        <v>45.496</v>
      </c>
      <c r="O116" s="6">
        <v>34.898</v>
      </c>
      <c r="P116" s="6">
        <v>37.3048213191</v>
      </c>
    </row>
    <row r="117" spans="1:16" ht="12.75">
      <c r="A117" s="12" t="s">
        <v>137</v>
      </c>
      <c r="B117" s="9" t="s">
        <v>34</v>
      </c>
      <c r="C117" s="9" t="s">
        <v>34</v>
      </c>
      <c r="D117" s="9" t="s">
        <v>34</v>
      </c>
      <c r="E117" s="9" t="s">
        <v>34</v>
      </c>
      <c r="F117" s="9" t="s">
        <v>34</v>
      </c>
      <c r="G117" s="9" t="s">
        <v>34</v>
      </c>
      <c r="H117" s="9" t="s">
        <v>34</v>
      </c>
      <c r="I117" s="9" t="s">
        <v>34</v>
      </c>
      <c r="J117" s="9" t="s">
        <v>34</v>
      </c>
      <c r="K117" s="9" t="s">
        <v>34</v>
      </c>
      <c r="L117" s="9" t="s">
        <v>34</v>
      </c>
      <c r="M117" s="9" t="s">
        <v>34</v>
      </c>
      <c r="N117" s="7">
        <v>-126.263</v>
      </c>
      <c r="O117" s="7">
        <v>0</v>
      </c>
      <c r="P117" s="7">
        <v>0</v>
      </c>
    </row>
    <row r="118" spans="1:16" ht="12.75">
      <c r="A118" s="14" t="s">
        <v>138</v>
      </c>
      <c r="B118" s="10">
        <v>486.393</v>
      </c>
      <c r="C118" s="10">
        <v>184.88</v>
      </c>
      <c r="D118" s="10">
        <v>-302.02</v>
      </c>
      <c r="E118" s="10">
        <v>187.466</v>
      </c>
      <c r="F118" s="10">
        <v>464.341</v>
      </c>
      <c r="G118" s="10">
        <v>571.346</v>
      </c>
      <c r="H118" s="10">
        <v>259.812</v>
      </c>
      <c r="I118" s="10">
        <v>989.84</v>
      </c>
      <c r="J118" s="10">
        <v>629.781</v>
      </c>
      <c r="K118" s="10">
        <v>593.161</v>
      </c>
      <c r="L118" s="10">
        <v>547.168</v>
      </c>
      <c r="M118" s="10">
        <v>370.573</v>
      </c>
      <c r="N118" s="10">
        <v>260.279</v>
      </c>
      <c r="O118" s="10">
        <v>361.707</v>
      </c>
      <c r="P118" s="10">
        <v>320.77218035171</v>
      </c>
    </row>
    <row r="119" spans="1:16" ht="12.75">
      <c r="A119" s="12" t="s">
        <v>139</v>
      </c>
      <c r="B119" s="7">
        <v>109.748</v>
      </c>
      <c r="C119" s="7">
        <v>17.962</v>
      </c>
      <c r="D119" s="7">
        <v>-398.055</v>
      </c>
      <c r="E119" s="7">
        <v>-48.406</v>
      </c>
      <c r="F119" s="7">
        <v>81.419</v>
      </c>
      <c r="G119" s="7">
        <v>45.037</v>
      </c>
      <c r="H119" s="7">
        <v>12.323</v>
      </c>
      <c r="I119" s="7">
        <v>202.228</v>
      </c>
      <c r="J119" s="7">
        <v>273.307</v>
      </c>
      <c r="K119" s="7">
        <v>176.974</v>
      </c>
      <c r="L119" s="7">
        <v>172.981</v>
      </c>
      <c r="M119" s="7">
        <v>124.263</v>
      </c>
      <c r="N119" s="7">
        <v>29.104</v>
      </c>
      <c r="O119" s="7">
        <v>135.822</v>
      </c>
      <c r="P119" s="7">
        <v>111.46370487902</v>
      </c>
    </row>
    <row r="120" spans="1:16" ht="12.75">
      <c r="A120" s="13" t="s">
        <v>140</v>
      </c>
      <c r="B120" s="6">
        <v>109.748</v>
      </c>
      <c r="C120" s="6">
        <v>17.962</v>
      </c>
      <c r="D120" s="6">
        <v>-398.055</v>
      </c>
      <c r="E120" s="6">
        <v>-48.406</v>
      </c>
      <c r="F120" s="6">
        <v>81.419</v>
      </c>
      <c r="G120" s="6">
        <v>45.037</v>
      </c>
      <c r="H120" s="6">
        <v>12.323</v>
      </c>
      <c r="I120" s="6">
        <v>202.228</v>
      </c>
      <c r="J120" s="6">
        <v>273.307</v>
      </c>
      <c r="K120" s="6">
        <v>176.974</v>
      </c>
      <c r="L120" s="6">
        <v>172.981</v>
      </c>
      <c r="M120" s="8" t="s">
        <v>34</v>
      </c>
      <c r="N120" s="8" t="s">
        <v>34</v>
      </c>
      <c r="O120" s="8" t="s">
        <v>34</v>
      </c>
      <c r="P120" s="8" t="s">
        <v>34</v>
      </c>
    </row>
    <row r="121" spans="1:16" ht="12.75">
      <c r="A121" s="12" t="s">
        <v>141</v>
      </c>
      <c r="B121" s="9" t="s">
        <v>34</v>
      </c>
      <c r="C121" s="9" t="s">
        <v>34</v>
      </c>
      <c r="D121" s="9" t="s">
        <v>34</v>
      </c>
      <c r="E121" s="9" t="s">
        <v>34</v>
      </c>
      <c r="F121" s="9" t="s">
        <v>34</v>
      </c>
      <c r="G121" s="9" t="s">
        <v>34</v>
      </c>
      <c r="H121" s="9" t="s">
        <v>34</v>
      </c>
      <c r="I121" s="9" t="s">
        <v>34</v>
      </c>
      <c r="J121" s="9" t="s">
        <v>34</v>
      </c>
      <c r="K121" s="9" t="s">
        <v>34</v>
      </c>
      <c r="L121" s="9" t="s">
        <v>34</v>
      </c>
      <c r="M121" s="9" t="s">
        <v>34</v>
      </c>
      <c r="N121" s="9" t="s">
        <v>34</v>
      </c>
      <c r="O121" s="9" t="s">
        <v>34</v>
      </c>
      <c r="P121" s="9" t="s">
        <v>34</v>
      </c>
    </row>
    <row r="122" spans="1:16" ht="12.75">
      <c r="A122" s="13" t="s">
        <v>142</v>
      </c>
      <c r="B122" s="8" t="s">
        <v>34</v>
      </c>
      <c r="C122" s="8" t="s">
        <v>34</v>
      </c>
      <c r="D122" s="8" t="s">
        <v>34</v>
      </c>
      <c r="E122" s="8" t="s">
        <v>34</v>
      </c>
      <c r="F122" s="8" t="s">
        <v>34</v>
      </c>
      <c r="G122" s="8" t="s">
        <v>34</v>
      </c>
      <c r="H122" s="8" t="s">
        <v>34</v>
      </c>
      <c r="I122" s="8" t="s">
        <v>34</v>
      </c>
      <c r="J122" s="8" t="s">
        <v>34</v>
      </c>
      <c r="K122" s="8" t="s">
        <v>34</v>
      </c>
      <c r="L122" s="8" t="s">
        <v>34</v>
      </c>
      <c r="M122" s="8" t="s">
        <v>34</v>
      </c>
      <c r="N122" s="8" t="s">
        <v>34</v>
      </c>
      <c r="O122" s="8" t="s">
        <v>34</v>
      </c>
      <c r="P122" s="8" t="s">
        <v>34</v>
      </c>
    </row>
    <row r="123" spans="1:16" ht="12.75">
      <c r="A123" s="12" t="s">
        <v>143</v>
      </c>
      <c r="B123" s="9" t="s">
        <v>34</v>
      </c>
      <c r="C123" s="9" t="s">
        <v>34</v>
      </c>
      <c r="D123" s="9" t="s">
        <v>34</v>
      </c>
      <c r="E123" s="9" t="s">
        <v>34</v>
      </c>
      <c r="F123" s="9" t="s">
        <v>34</v>
      </c>
      <c r="G123" s="9" t="s">
        <v>34</v>
      </c>
      <c r="H123" s="9" t="s">
        <v>34</v>
      </c>
      <c r="I123" s="9" t="s">
        <v>34</v>
      </c>
      <c r="J123" s="9" t="s">
        <v>34</v>
      </c>
      <c r="K123" s="9" t="s">
        <v>34</v>
      </c>
      <c r="L123" s="9" t="s">
        <v>34</v>
      </c>
      <c r="M123" s="9" t="s">
        <v>34</v>
      </c>
      <c r="N123" s="9" t="s">
        <v>34</v>
      </c>
      <c r="O123" s="9" t="s">
        <v>34</v>
      </c>
      <c r="P123" s="9" t="s">
        <v>34</v>
      </c>
    </row>
    <row r="124" spans="1:16" ht="12.75">
      <c r="A124" s="13" t="s">
        <v>144</v>
      </c>
      <c r="B124" s="8" t="s">
        <v>34</v>
      </c>
      <c r="C124" s="8" t="s">
        <v>34</v>
      </c>
      <c r="D124" s="8" t="s">
        <v>34</v>
      </c>
      <c r="E124" s="8" t="s">
        <v>34</v>
      </c>
      <c r="F124" s="8" t="s">
        <v>34</v>
      </c>
      <c r="G124" s="8" t="s">
        <v>34</v>
      </c>
      <c r="H124" s="8" t="s">
        <v>34</v>
      </c>
      <c r="I124" s="8" t="s">
        <v>34</v>
      </c>
      <c r="J124" s="8" t="s">
        <v>34</v>
      </c>
      <c r="K124" s="8" t="s">
        <v>34</v>
      </c>
      <c r="L124" s="8" t="s">
        <v>34</v>
      </c>
      <c r="M124" s="8" t="s">
        <v>34</v>
      </c>
      <c r="N124" s="8" t="s">
        <v>34</v>
      </c>
      <c r="O124" s="8" t="s">
        <v>34</v>
      </c>
      <c r="P124" s="8" t="s">
        <v>34</v>
      </c>
    </row>
    <row r="125" spans="1:16" ht="12.75">
      <c r="A125" s="12" t="s">
        <v>82</v>
      </c>
      <c r="B125" s="7">
        <v>4.968</v>
      </c>
      <c r="C125" s="7">
        <v>21.003</v>
      </c>
      <c r="D125" s="7">
        <v>14.144</v>
      </c>
      <c r="E125" s="7">
        <v>3.97</v>
      </c>
      <c r="F125" s="7">
        <v>2.882</v>
      </c>
      <c r="G125" s="7">
        <v>3.82</v>
      </c>
      <c r="H125" s="7">
        <v>2.021</v>
      </c>
      <c r="I125" s="7">
        <v>5.277</v>
      </c>
      <c r="J125" s="7">
        <v>2.907</v>
      </c>
      <c r="K125" s="7">
        <v>1.839</v>
      </c>
      <c r="L125" s="7">
        <v>1.038</v>
      </c>
      <c r="M125" s="7">
        <v>11.415</v>
      </c>
      <c r="N125" s="7">
        <v>10.759</v>
      </c>
      <c r="O125" s="7">
        <v>9.375</v>
      </c>
      <c r="P125" s="7">
        <v>9.93473008546</v>
      </c>
    </row>
    <row r="126" spans="1:16" ht="12.75">
      <c r="A126" s="13" t="s">
        <v>145</v>
      </c>
      <c r="B126" s="8" t="s">
        <v>34</v>
      </c>
      <c r="C126" s="8" t="s">
        <v>34</v>
      </c>
      <c r="D126" s="8" t="s">
        <v>34</v>
      </c>
      <c r="E126" s="8" t="s">
        <v>34</v>
      </c>
      <c r="F126" s="8" t="s">
        <v>34</v>
      </c>
      <c r="G126" s="8" t="s">
        <v>34</v>
      </c>
      <c r="H126" s="8" t="s">
        <v>34</v>
      </c>
      <c r="I126" s="8" t="s">
        <v>34</v>
      </c>
      <c r="J126" s="8" t="s">
        <v>34</v>
      </c>
      <c r="K126" s="8" t="s">
        <v>34</v>
      </c>
      <c r="L126" s="8" t="s">
        <v>34</v>
      </c>
      <c r="M126" s="8" t="s">
        <v>34</v>
      </c>
      <c r="N126" s="8" t="s">
        <v>34</v>
      </c>
      <c r="O126" s="8" t="s">
        <v>34</v>
      </c>
      <c r="P126" s="8" t="s">
        <v>34</v>
      </c>
    </row>
    <row r="127" spans="1:16" ht="12.75">
      <c r="A127" s="12" t="s">
        <v>146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</row>
    <row r="128" spans="1:16" ht="12.75">
      <c r="A128" s="13" t="s">
        <v>147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428.366</v>
      </c>
      <c r="I128" s="6">
        <v>0</v>
      </c>
      <c r="J128" s="8" t="s">
        <v>34</v>
      </c>
      <c r="K128" s="8" t="s">
        <v>34</v>
      </c>
      <c r="L128" s="8" t="s">
        <v>34</v>
      </c>
      <c r="M128" s="6">
        <v>0</v>
      </c>
      <c r="N128" s="6">
        <v>0</v>
      </c>
      <c r="O128" s="6">
        <v>0</v>
      </c>
      <c r="P128" s="8" t="s">
        <v>34</v>
      </c>
    </row>
    <row r="129" spans="1:16" ht="12.75">
      <c r="A129" s="15" t="s">
        <v>148</v>
      </c>
      <c r="B129" s="11">
        <v>371.677</v>
      </c>
      <c r="C129" s="11">
        <v>145.915</v>
      </c>
      <c r="D129" s="11">
        <v>81.891</v>
      </c>
      <c r="E129" s="11">
        <v>231.902</v>
      </c>
      <c r="F129" s="11">
        <v>380.04</v>
      </c>
      <c r="G129" s="11">
        <v>522.489</v>
      </c>
      <c r="H129" s="11">
        <v>673.835</v>
      </c>
      <c r="I129" s="11">
        <v>782.335</v>
      </c>
      <c r="J129" s="11">
        <v>353.567</v>
      </c>
      <c r="K129" s="11">
        <v>414.348</v>
      </c>
      <c r="L129" s="11">
        <v>373.149</v>
      </c>
      <c r="M129" s="11">
        <v>234.895</v>
      </c>
      <c r="N129" s="11">
        <v>220.416</v>
      </c>
      <c r="O129" s="11">
        <v>216.51</v>
      </c>
      <c r="P129" s="11">
        <v>199.37374538723</v>
      </c>
    </row>
    <row r="130" spans="1:16" ht="12.75">
      <c r="A130" s="13" t="s">
        <v>149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554.831</v>
      </c>
      <c r="K130" s="6">
        <v>0</v>
      </c>
      <c r="L130" s="6">
        <v>0.047</v>
      </c>
      <c r="M130" s="6">
        <v>0</v>
      </c>
      <c r="N130" s="8" t="s">
        <v>34</v>
      </c>
      <c r="O130" s="8" t="s">
        <v>34</v>
      </c>
      <c r="P130" s="6">
        <v>0</v>
      </c>
    </row>
    <row r="131" spans="1:16" ht="12.75">
      <c r="A131" s="15" t="s">
        <v>150</v>
      </c>
      <c r="B131" s="11">
        <v>371.677</v>
      </c>
      <c r="C131" s="11">
        <v>145.915</v>
      </c>
      <c r="D131" s="11">
        <v>81.891</v>
      </c>
      <c r="E131" s="11">
        <v>231.902</v>
      </c>
      <c r="F131" s="11">
        <v>380.04</v>
      </c>
      <c r="G131" s="11">
        <v>522.489</v>
      </c>
      <c r="H131" s="11">
        <v>673.835</v>
      </c>
      <c r="I131" s="11">
        <v>782.335</v>
      </c>
      <c r="J131" s="11">
        <v>908.398</v>
      </c>
      <c r="K131" s="11">
        <v>414.348</v>
      </c>
      <c r="L131" s="11">
        <v>373.196</v>
      </c>
      <c r="M131" s="11">
        <v>234.895</v>
      </c>
      <c r="N131" s="11">
        <v>220.416</v>
      </c>
      <c r="O131" s="11">
        <v>216.51</v>
      </c>
      <c r="P131" s="11">
        <v>199.37374538723</v>
      </c>
    </row>
    <row r="132" spans="1:16" ht="12.75">
      <c r="A132" s="13" t="s">
        <v>151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</row>
    <row r="133" spans="1:16" ht="12.75">
      <c r="A133" s="15" t="s">
        <v>152</v>
      </c>
      <c r="B133" s="11">
        <v>371.677</v>
      </c>
      <c r="C133" s="11">
        <v>145.915</v>
      </c>
      <c r="D133" s="11">
        <v>81.891</v>
      </c>
      <c r="E133" s="11">
        <v>231.902</v>
      </c>
      <c r="F133" s="11">
        <v>380.04</v>
      </c>
      <c r="G133" s="11">
        <v>522.489</v>
      </c>
      <c r="H133" s="11">
        <v>673.835</v>
      </c>
      <c r="I133" s="11">
        <v>782.335</v>
      </c>
      <c r="J133" s="11">
        <v>353.567</v>
      </c>
      <c r="K133" s="11">
        <v>414.348</v>
      </c>
      <c r="L133" s="11">
        <v>373.149</v>
      </c>
      <c r="M133" s="11">
        <v>234.895</v>
      </c>
      <c r="N133" s="11">
        <v>220.416</v>
      </c>
      <c r="O133" s="11">
        <v>216.51</v>
      </c>
      <c r="P133" s="11">
        <v>199.37374538723</v>
      </c>
    </row>
    <row r="134" spans="1:16" ht="12.75">
      <c r="A134" s="13" t="s">
        <v>153</v>
      </c>
      <c r="B134" s="6">
        <v>0.08524</v>
      </c>
      <c r="C134" s="6">
        <v>0.0335694</v>
      </c>
      <c r="D134" s="6">
        <v>0.02524</v>
      </c>
      <c r="E134" s="6">
        <v>0.11915</v>
      </c>
      <c r="F134" s="6">
        <v>0.22429</v>
      </c>
      <c r="G134" s="6">
        <v>0.30269</v>
      </c>
      <c r="H134" s="6">
        <v>0.38524</v>
      </c>
      <c r="I134" s="6">
        <v>0.44027</v>
      </c>
      <c r="J134" s="6">
        <v>0.51079</v>
      </c>
      <c r="K134" s="6">
        <v>0.25453</v>
      </c>
      <c r="L134" s="6">
        <v>0.20982</v>
      </c>
      <c r="M134" s="6">
        <v>0.18166</v>
      </c>
      <c r="N134" s="6">
        <v>0.1706</v>
      </c>
      <c r="O134" s="6">
        <v>0.16765</v>
      </c>
      <c r="P134" s="6">
        <v>0.1816</v>
      </c>
    </row>
    <row r="135" spans="1:16" ht="12.75">
      <c r="A135" s="12" t="s">
        <v>154</v>
      </c>
      <c r="B135" s="7">
        <v>0.08524</v>
      </c>
      <c r="C135" s="7">
        <v>0.0335694</v>
      </c>
      <c r="D135" s="7">
        <v>0.02524</v>
      </c>
      <c r="E135" s="7">
        <v>0.11915</v>
      </c>
      <c r="F135" s="7">
        <v>0.22429</v>
      </c>
      <c r="G135" s="7">
        <v>0.30269</v>
      </c>
      <c r="H135" s="7">
        <v>0.14446</v>
      </c>
      <c r="I135" s="7">
        <v>0.44027</v>
      </c>
      <c r="J135" s="7">
        <v>0.1995</v>
      </c>
      <c r="K135" s="7">
        <v>0.23218</v>
      </c>
      <c r="L135" s="7">
        <v>0.20979</v>
      </c>
      <c r="M135" s="9" t="s">
        <v>34</v>
      </c>
      <c r="N135" s="9" t="s">
        <v>34</v>
      </c>
      <c r="O135" s="9" t="s">
        <v>34</v>
      </c>
      <c r="P135" s="9" t="s">
        <v>34</v>
      </c>
    </row>
    <row r="136" spans="1:16" ht="12.75">
      <c r="A136" s="13" t="s">
        <v>155</v>
      </c>
      <c r="B136" s="8" t="s">
        <v>34</v>
      </c>
      <c r="C136" s="6">
        <v>0.00923</v>
      </c>
      <c r="D136" s="6">
        <v>0.00852</v>
      </c>
      <c r="E136" s="6">
        <v>0.03505</v>
      </c>
      <c r="F136" s="6">
        <v>0.10514</v>
      </c>
      <c r="G136" s="6">
        <v>0.01051</v>
      </c>
      <c r="H136" s="6">
        <v>0.19262</v>
      </c>
      <c r="I136" s="6">
        <v>0.19262</v>
      </c>
      <c r="J136" s="6">
        <v>0.14274</v>
      </c>
      <c r="K136" s="6">
        <v>0.11523</v>
      </c>
      <c r="L136" s="6">
        <v>0.08599</v>
      </c>
      <c r="M136" s="6">
        <v>0.07898</v>
      </c>
      <c r="N136" s="6">
        <v>0.0796</v>
      </c>
      <c r="O136" s="6">
        <v>0.06477</v>
      </c>
      <c r="P136" s="6">
        <v>0.06781</v>
      </c>
    </row>
    <row r="137" spans="1:16" ht="12.75">
      <c r="A137" s="12" t="s">
        <v>156</v>
      </c>
      <c r="B137" s="7">
        <v>4647567190.75536</v>
      </c>
      <c r="C137" s="7">
        <v>4657258404.61828</v>
      </c>
      <c r="D137" s="7">
        <v>3104707225.47712</v>
      </c>
      <c r="E137" s="7">
        <v>2181165645.29004</v>
      </c>
      <c r="F137" s="7">
        <v>1958797795.45643</v>
      </c>
      <c r="G137" s="7">
        <v>1858073093.69304</v>
      </c>
      <c r="H137" s="7">
        <v>1756849016.41452</v>
      </c>
      <c r="I137" s="7">
        <v>1775693693.23511</v>
      </c>
      <c r="J137" s="9" t="s">
        <v>34</v>
      </c>
      <c r="K137" s="9" t="s">
        <v>34</v>
      </c>
      <c r="L137" s="9" t="s">
        <v>34</v>
      </c>
      <c r="M137" s="9" t="s">
        <v>34</v>
      </c>
      <c r="N137" s="9" t="s">
        <v>34</v>
      </c>
      <c r="O137" s="9" t="s">
        <v>34</v>
      </c>
      <c r="P137" s="9" t="s">
        <v>34</v>
      </c>
    </row>
    <row r="139" s="22" customFormat="1" ht="12.75">
      <c r="A139" s="23" t="s">
        <v>194</v>
      </c>
    </row>
    <row r="140" spans="1:16" s="23" customFormat="1" ht="12.75">
      <c r="A140" s="23" t="s">
        <v>175</v>
      </c>
      <c r="B140" s="23">
        <v>2014</v>
      </c>
      <c r="C140" s="23">
        <v>2013</v>
      </c>
      <c r="D140" s="23">
        <v>2012</v>
      </c>
      <c r="E140" s="23">
        <v>2011</v>
      </c>
      <c r="F140" s="23">
        <v>2010</v>
      </c>
      <c r="G140" s="23">
        <v>2009</v>
      </c>
      <c r="H140" s="23">
        <v>2008</v>
      </c>
      <c r="I140" s="23">
        <v>2007</v>
      </c>
      <c r="J140" s="23">
        <v>2006</v>
      </c>
      <c r="K140" s="23">
        <v>2005</v>
      </c>
      <c r="L140" s="23">
        <v>2004</v>
      </c>
      <c r="M140" s="23">
        <v>2003</v>
      </c>
      <c r="N140" s="23">
        <v>2002</v>
      </c>
      <c r="O140" s="23">
        <v>2001</v>
      </c>
      <c r="P140" s="23">
        <v>2000</v>
      </c>
    </row>
    <row r="141" spans="1:16" s="22" customFormat="1" ht="12.75">
      <c r="A141" s="22" t="s">
        <v>174</v>
      </c>
      <c r="B141" s="24">
        <f>B7/1000</f>
        <v>1.189787</v>
      </c>
      <c r="C141" s="24">
        <f aca="true" t="shared" si="0" ref="C141:P142">C7/1000</f>
        <v>3.2018980000000004</v>
      </c>
      <c r="D141" s="24">
        <f t="shared" si="0"/>
        <v>2.48359</v>
      </c>
      <c r="E141" s="24">
        <f t="shared" si="0"/>
        <v>1.2906780000000002</v>
      </c>
      <c r="F141" s="24">
        <f t="shared" si="0"/>
        <v>1.2535999999999998</v>
      </c>
      <c r="G141" s="24">
        <f t="shared" si="0"/>
        <v>1.820157</v>
      </c>
      <c r="H141" s="24">
        <f t="shared" si="0"/>
        <v>2.357573</v>
      </c>
      <c r="I141" s="24">
        <f t="shared" si="0"/>
        <v>1.2207629999999998</v>
      </c>
      <c r="J141" s="24">
        <f t="shared" si="0"/>
        <v>0.904751</v>
      </c>
      <c r="K141" s="24">
        <f t="shared" si="0"/>
        <v>0.553449</v>
      </c>
      <c r="L141" s="24">
        <f t="shared" si="0"/>
        <v>0.532544</v>
      </c>
      <c r="M141" s="24">
        <f t="shared" si="0"/>
        <v>0.43111700000000003</v>
      </c>
      <c r="N141" s="24">
        <f t="shared" si="0"/>
        <v>0.356282</v>
      </c>
      <c r="O141" s="24">
        <f t="shared" si="0"/>
        <v>0.497531</v>
      </c>
      <c r="P141" s="24">
        <f t="shared" si="0"/>
        <v>0.31720216845167</v>
      </c>
    </row>
    <row r="142" spans="1:16" s="22" customFormat="1" ht="12.75">
      <c r="A142" s="22" t="s">
        <v>176</v>
      </c>
      <c r="B142" s="24">
        <f>B8/1000</f>
        <v>26.785234</v>
      </c>
      <c r="C142" s="24">
        <f t="shared" si="0"/>
        <v>24.435872</v>
      </c>
      <c r="D142" s="24">
        <f t="shared" si="0"/>
        <v>27.357733</v>
      </c>
      <c r="E142" s="24">
        <f t="shared" si="0"/>
        <v>17.561142</v>
      </c>
      <c r="F142" s="24">
        <f t="shared" si="0"/>
        <v>16.998407</v>
      </c>
      <c r="G142" s="24">
        <f t="shared" si="0"/>
        <v>11.044386000000001</v>
      </c>
      <c r="H142" s="24">
        <f t="shared" si="0"/>
        <v>8.39985</v>
      </c>
      <c r="I142" s="24">
        <f t="shared" si="0"/>
        <v>7.781747999999999</v>
      </c>
      <c r="J142" s="24">
        <f t="shared" si="0"/>
        <v>6.907418</v>
      </c>
      <c r="K142" s="24">
        <f t="shared" si="0"/>
        <v>5.225720999999999</v>
      </c>
      <c r="L142" s="24">
        <f t="shared" si="0"/>
        <v>5.630134</v>
      </c>
      <c r="M142" s="24">
        <f t="shared" si="0"/>
        <v>3.162886</v>
      </c>
      <c r="N142" s="24">
        <f t="shared" si="0"/>
        <v>1.782913</v>
      </c>
      <c r="O142" s="24">
        <f t="shared" si="0"/>
        <v>1.340344</v>
      </c>
      <c r="P142" s="24">
        <f t="shared" si="0"/>
        <v>2.61442068443258</v>
      </c>
    </row>
    <row r="143" spans="1:16" s="22" customFormat="1" ht="12.75">
      <c r="A143" s="22" t="s">
        <v>177</v>
      </c>
      <c r="B143" s="24">
        <f>B18/1000</f>
        <v>115.45891999999999</v>
      </c>
      <c r="C143" s="24">
        <f aca="true" t="shared" si="1" ref="C143:P143">C18/1000</f>
        <v>116.454411</v>
      </c>
      <c r="D143" s="24">
        <f t="shared" si="1"/>
        <v>114.581326</v>
      </c>
      <c r="E143" s="24">
        <f t="shared" si="1"/>
        <v>74.263103</v>
      </c>
      <c r="F143" s="24">
        <f t="shared" si="1"/>
        <v>72.52030599999999</v>
      </c>
      <c r="G143" s="24">
        <f t="shared" si="1"/>
        <v>64.755915</v>
      </c>
      <c r="H143" s="24">
        <f t="shared" si="1"/>
        <v>64.948492</v>
      </c>
      <c r="I143" s="24">
        <f t="shared" si="1"/>
        <v>64.256426</v>
      </c>
      <c r="J143" s="24">
        <f t="shared" si="1"/>
        <v>58.802690000000005</v>
      </c>
      <c r="K143" s="24">
        <f t="shared" si="1"/>
        <v>42.189949999999996</v>
      </c>
      <c r="L143" s="24">
        <f t="shared" si="1"/>
        <v>36.064896999999995</v>
      </c>
      <c r="M143" s="24">
        <f t="shared" si="1"/>
        <v>24.788266</v>
      </c>
      <c r="N143" s="24">
        <f t="shared" si="1"/>
        <v>23.157473000000003</v>
      </c>
      <c r="O143" s="24">
        <f t="shared" si="1"/>
        <v>22.446431</v>
      </c>
      <c r="P143" s="24">
        <f t="shared" si="1"/>
        <v>14.193832413784799</v>
      </c>
    </row>
    <row r="144" spans="1:16" s="22" customFormat="1" ht="12.75">
      <c r="A144" s="22" t="s">
        <v>179</v>
      </c>
      <c r="B144" s="24">
        <f>B145-SUM(B141:B143)</f>
        <v>13.767569000000009</v>
      </c>
      <c r="C144" s="24">
        <f aca="true" t="shared" si="2" ref="C144:P144">C145-SUM(C141:C143)</f>
        <v>13.213898999999998</v>
      </c>
      <c r="D144" s="24">
        <f t="shared" si="2"/>
        <v>11.515128000000004</v>
      </c>
      <c r="E144" s="24">
        <f t="shared" si="2"/>
        <v>6.325148999999996</v>
      </c>
      <c r="F144" s="24">
        <f t="shared" si="2"/>
        <v>5.403755000000004</v>
      </c>
      <c r="G144" s="24">
        <f t="shared" si="2"/>
        <v>4.521839</v>
      </c>
      <c r="H144" s="24">
        <f t="shared" si="2"/>
        <v>3.793094999999994</v>
      </c>
      <c r="I144" s="24">
        <f t="shared" si="2"/>
        <v>2.8095950000000016</v>
      </c>
      <c r="J144" s="24">
        <f t="shared" si="2"/>
        <v>5.454240999999996</v>
      </c>
      <c r="K144" s="24">
        <f t="shared" si="2"/>
        <v>3.5890090000000043</v>
      </c>
      <c r="L144" s="24">
        <f t="shared" si="2"/>
        <v>2.8162480000000016</v>
      </c>
      <c r="M144" s="24">
        <f t="shared" si="2"/>
        <v>1.8959209999999977</v>
      </c>
      <c r="N144" s="24">
        <f t="shared" si="2"/>
        <v>1.7544219999999946</v>
      </c>
      <c r="O144" s="24">
        <f t="shared" si="2"/>
        <v>2.111782999999999</v>
      </c>
      <c r="P144" s="24">
        <f t="shared" si="2"/>
        <v>1.3715276525669502</v>
      </c>
    </row>
    <row r="145" spans="1:16" s="22" customFormat="1" ht="12.75">
      <c r="A145" s="22" t="s">
        <v>178</v>
      </c>
      <c r="B145" s="24">
        <f>B34/1000</f>
        <v>157.20151</v>
      </c>
      <c r="C145" s="24">
        <f aca="true" t="shared" si="3" ref="C145:P145">C34/1000</f>
        <v>157.30607999999998</v>
      </c>
      <c r="D145" s="24">
        <f t="shared" si="3"/>
        <v>155.937777</v>
      </c>
      <c r="E145" s="24">
        <f t="shared" si="3"/>
        <v>99.440072</v>
      </c>
      <c r="F145" s="24">
        <f t="shared" si="3"/>
        <v>96.176068</v>
      </c>
      <c r="G145" s="24">
        <f t="shared" si="3"/>
        <v>82.142297</v>
      </c>
      <c r="H145" s="24">
        <f t="shared" si="3"/>
        <v>79.49901</v>
      </c>
      <c r="I145" s="24">
        <f t="shared" si="3"/>
        <v>76.068532</v>
      </c>
      <c r="J145" s="24">
        <f t="shared" si="3"/>
        <v>72.0691</v>
      </c>
      <c r="K145" s="24">
        <f t="shared" si="3"/>
        <v>51.558129</v>
      </c>
      <c r="L145" s="24">
        <f t="shared" si="3"/>
        <v>45.043822999999996</v>
      </c>
      <c r="M145" s="24">
        <f t="shared" si="3"/>
        <v>30.27819</v>
      </c>
      <c r="N145" s="24">
        <f t="shared" si="3"/>
        <v>27.05109</v>
      </c>
      <c r="O145" s="24">
        <f t="shared" si="3"/>
        <v>26.396089</v>
      </c>
      <c r="P145" s="24">
        <f t="shared" si="3"/>
        <v>18.496982919236</v>
      </c>
    </row>
    <row r="146" s="22" customFormat="1" ht="12.75"/>
    <row r="147" spans="1:16" s="22" customFormat="1" ht="12.75">
      <c r="A147" s="22" t="s">
        <v>180</v>
      </c>
      <c r="B147" s="24">
        <f>B36/1000</f>
        <v>96.91657099999999</v>
      </c>
      <c r="C147" s="24">
        <f aca="true" t="shared" si="4" ref="C147:P147">C36/1000</f>
        <v>98.015724</v>
      </c>
      <c r="D147" s="24">
        <f t="shared" si="4"/>
        <v>80.998407</v>
      </c>
      <c r="E147" s="24">
        <f t="shared" si="4"/>
        <v>52.146781000000004</v>
      </c>
      <c r="F147" s="24">
        <f t="shared" si="4"/>
        <v>48.843222999999995</v>
      </c>
      <c r="G147" s="24">
        <f t="shared" si="4"/>
        <v>37.40693</v>
      </c>
      <c r="H147" s="24">
        <f t="shared" si="4"/>
        <v>36.442080000000004</v>
      </c>
      <c r="I147" s="24">
        <f t="shared" si="4"/>
        <v>30.804452</v>
      </c>
      <c r="J147" s="24">
        <f t="shared" si="4"/>
        <v>26.075159</v>
      </c>
      <c r="K147" s="24">
        <f t="shared" si="4"/>
        <v>20.818599</v>
      </c>
      <c r="L147" s="24">
        <f t="shared" si="4"/>
        <v>19.626330999999997</v>
      </c>
      <c r="M147" s="24">
        <f t="shared" si="4"/>
        <v>17.186001</v>
      </c>
      <c r="N147" s="24">
        <f t="shared" si="4"/>
        <v>17.234209999999997</v>
      </c>
      <c r="O147" s="24">
        <f t="shared" si="4"/>
        <v>16.974409</v>
      </c>
      <c r="P147" s="24">
        <f t="shared" si="4"/>
        <v>10.304755207769901</v>
      </c>
    </row>
    <row r="148" spans="1:16" ht="12.75">
      <c r="A148" s="22" t="s">
        <v>181</v>
      </c>
      <c r="B148" s="24">
        <f>B41/1000</f>
        <v>45.990229</v>
      </c>
      <c r="C148" s="24">
        <f aca="true" t="shared" si="5" ref="C148:P148">C41/1000</f>
        <v>46.687901</v>
      </c>
      <c r="D148" s="24">
        <f t="shared" si="5"/>
        <v>61.627476</v>
      </c>
      <c r="E148" s="24">
        <f t="shared" si="5"/>
        <v>38.121483</v>
      </c>
      <c r="F148" s="24">
        <f t="shared" si="5"/>
        <v>38.477446</v>
      </c>
      <c r="G148" s="24">
        <f t="shared" si="5"/>
        <v>36.153211000000006</v>
      </c>
      <c r="H148" s="24">
        <f t="shared" si="5"/>
        <v>35.597152</v>
      </c>
      <c r="I148" s="24">
        <f t="shared" si="5"/>
        <v>35.752477</v>
      </c>
      <c r="J148" s="24">
        <f t="shared" si="5"/>
        <v>34.877173</v>
      </c>
      <c r="K148" s="24">
        <f t="shared" si="5"/>
        <v>22.873618999999998</v>
      </c>
      <c r="L148" s="24">
        <f t="shared" si="5"/>
        <v>18.854327</v>
      </c>
      <c r="M148" s="24">
        <f t="shared" si="5"/>
        <v>9.553744</v>
      </c>
      <c r="N148" s="24">
        <f t="shared" si="5"/>
        <v>6.5165820000000005</v>
      </c>
      <c r="O148" s="24">
        <f t="shared" si="5"/>
        <v>5.367274</v>
      </c>
      <c r="P148" s="24">
        <f t="shared" si="5"/>
        <v>5.10948637505559</v>
      </c>
    </row>
    <row r="149" spans="1:16" ht="12.75">
      <c r="A149" s="13" t="s">
        <v>78</v>
      </c>
      <c r="B149" s="24">
        <f>B53/1000</f>
        <v>8.013945</v>
      </c>
      <c r="C149" s="24">
        <f aca="true" t="shared" si="6" ref="C149:P149">C53/1000</f>
        <v>7.403326</v>
      </c>
      <c r="D149" s="24">
        <f t="shared" si="6"/>
        <v>7.557536</v>
      </c>
      <c r="E149" s="24">
        <f t="shared" si="6"/>
        <v>3.754102</v>
      </c>
      <c r="F149" s="24">
        <f t="shared" si="6"/>
        <v>3.624799</v>
      </c>
      <c r="G149" s="24">
        <f t="shared" si="6"/>
        <v>3.549322</v>
      </c>
      <c r="H149" s="24">
        <f t="shared" si="6"/>
        <v>3.361351</v>
      </c>
      <c r="I149" s="24">
        <f t="shared" si="6"/>
        <v>4.83159</v>
      </c>
      <c r="J149" s="24">
        <f t="shared" si="6"/>
        <v>6.753261999999999</v>
      </c>
      <c r="K149" s="24">
        <f t="shared" si="6"/>
        <v>4.325446</v>
      </c>
      <c r="L149" s="24">
        <f t="shared" si="6"/>
        <v>3.2998879999999997</v>
      </c>
      <c r="M149" s="24">
        <f t="shared" si="6"/>
        <v>0.6318590000000001</v>
      </c>
      <c r="N149" s="24">
        <f t="shared" si="6"/>
        <v>0.544802</v>
      </c>
      <c r="O149" s="24">
        <f t="shared" si="6"/>
        <v>0.624206</v>
      </c>
      <c r="P149" s="24">
        <f t="shared" si="6"/>
        <v>0.61655427740314</v>
      </c>
    </row>
    <row r="150" spans="1:16" ht="12.75">
      <c r="A150" s="22" t="s">
        <v>182</v>
      </c>
      <c r="B150" s="24">
        <f>B71/1000</f>
        <v>11.161159</v>
      </c>
      <c r="C150" s="24">
        <f aca="true" t="shared" si="7" ref="C150:P150">C71/1000</f>
        <v>10.158182</v>
      </c>
      <c r="D150" s="24">
        <f t="shared" si="7"/>
        <v>8.830129000000001</v>
      </c>
      <c r="E150" s="24">
        <f t="shared" si="7"/>
        <v>5.886932</v>
      </c>
      <c r="F150" s="24">
        <f t="shared" si="7"/>
        <v>5.6546769999999995</v>
      </c>
      <c r="G150" s="24">
        <f t="shared" si="7"/>
        <v>5.269989</v>
      </c>
      <c r="H150" s="24">
        <f t="shared" si="7"/>
        <v>4.434002</v>
      </c>
      <c r="I150" s="24">
        <f t="shared" si="7"/>
        <v>4.583254</v>
      </c>
      <c r="J150" s="24">
        <f t="shared" si="7"/>
        <v>4.177912999999999</v>
      </c>
      <c r="K150" s="24">
        <f t="shared" si="7"/>
        <v>3.490703</v>
      </c>
      <c r="L150" s="24">
        <f t="shared" si="7"/>
        <v>3.162709</v>
      </c>
      <c r="M150" s="24">
        <f t="shared" si="7"/>
        <v>2.17261</v>
      </c>
      <c r="N150" s="24">
        <f t="shared" si="7"/>
        <v>2.092107</v>
      </c>
      <c r="O150" s="24">
        <f t="shared" si="7"/>
        <v>2.400009</v>
      </c>
      <c r="P150" s="24">
        <f t="shared" si="7"/>
        <v>1.63956102075896</v>
      </c>
    </row>
    <row r="151" spans="1:16" ht="12.75">
      <c r="A151" s="22" t="s">
        <v>179</v>
      </c>
      <c r="B151" s="24">
        <f>B145-SUM(B147:B150)</f>
        <v>-4.880393999999967</v>
      </c>
      <c r="C151" s="24">
        <f aca="true" t="shared" si="8" ref="C151:P151">C145-SUM(C147:C150)</f>
        <v>-4.9590530000000115</v>
      </c>
      <c r="D151" s="24">
        <f t="shared" si="8"/>
        <v>-3.0757709999999747</v>
      </c>
      <c r="E151" s="24">
        <f t="shared" si="8"/>
        <v>-0.46922600000000614</v>
      </c>
      <c r="F151" s="24">
        <f t="shared" si="8"/>
        <v>-0.42407699999999693</v>
      </c>
      <c r="G151" s="24">
        <f t="shared" si="8"/>
        <v>-0.23715500000001555</v>
      </c>
      <c r="H151" s="24">
        <f t="shared" si="8"/>
        <v>-0.33557500000000573</v>
      </c>
      <c r="I151" s="24">
        <f t="shared" si="8"/>
        <v>0.09675900000000581</v>
      </c>
      <c r="J151" s="24">
        <f t="shared" si="8"/>
        <v>0.18559300000001144</v>
      </c>
      <c r="K151" s="24">
        <f t="shared" si="8"/>
        <v>0.0497620000000083</v>
      </c>
      <c r="L151" s="24">
        <f t="shared" si="8"/>
        <v>0.10056799999999555</v>
      </c>
      <c r="M151" s="24">
        <f t="shared" si="8"/>
        <v>0.733976000000002</v>
      </c>
      <c r="N151" s="24">
        <f t="shared" si="8"/>
        <v>0.6633890000000022</v>
      </c>
      <c r="O151" s="24">
        <f t="shared" si="8"/>
        <v>1.030190999999995</v>
      </c>
      <c r="P151" s="24">
        <f t="shared" si="8"/>
        <v>0.8266260382484099</v>
      </c>
    </row>
    <row r="153" ht="12.75">
      <c r="A153" s="22"/>
    </row>
    <row r="154" spans="1:16" s="23" customFormat="1" ht="12.75">
      <c r="A154" s="23" t="s">
        <v>183</v>
      </c>
      <c r="B154" s="23">
        <v>2014</v>
      </c>
      <c r="C154" s="23">
        <v>2013</v>
      </c>
      <c r="D154" s="23">
        <v>2012</v>
      </c>
      <c r="E154" s="23">
        <v>2011</v>
      </c>
      <c r="F154" s="23">
        <v>2010</v>
      </c>
      <c r="G154" s="23">
        <v>2009</v>
      </c>
      <c r="H154" s="23">
        <v>2008</v>
      </c>
      <c r="I154" s="23">
        <v>2007</v>
      </c>
      <c r="J154" s="23">
        <v>2006</v>
      </c>
      <c r="K154" s="23">
        <v>2005</v>
      </c>
      <c r="L154" s="23">
        <v>2004</v>
      </c>
      <c r="M154" s="23">
        <v>2003</v>
      </c>
      <c r="N154" s="23">
        <v>2002</v>
      </c>
      <c r="O154" s="23">
        <v>2001</v>
      </c>
      <c r="P154" s="23">
        <v>2000</v>
      </c>
    </row>
    <row r="155" spans="1:16" s="22" customFormat="1" ht="12.75">
      <c r="A155" s="22" t="s">
        <v>174</v>
      </c>
      <c r="B155" s="24">
        <f aca="true" t="shared" si="9" ref="B155:P155">B141/B$145*100</f>
        <v>0.7568546892456693</v>
      </c>
      <c r="C155" s="24">
        <f t="shared" si="9"/>
        <v>2.0354572436106735</v>
      </c>
      <c r="D155" s="24">
        <f t="shared" si="9"/>
        <v>1.592680136770194</v>
      </c>
      <c r="E155" s="24">
        <f t="shared" si="9"/>
        <v>1.297945560618661</v>
      </c>
      <c r="F155" s="24">
        <f t="shared" si="9"/>
        <v>1.3034427649922222</v>
      </c>
      <c r="G155" s="24">
        <f t="shared" si="9"/>
        <v>2.21585841457538</v>
      </c>
      <c r="H155" s="24">
        <f t="shared" si="9"/>
        <v>2.965537558266449</v>
      </c>
      <c r="I155" s="24">
        <f t="shared" si="9"/>
        <v>1.604819979962279</v>
      </c>
      <c r="J155" s="24">
        <f t="shared" si="9"/>
        <v>1.255393781801077</v>
      </c>
      <c r="K155" s="24">
        <f t="shared" si="9"/>
        <v>1.073446633410611</v>
      </c>
      <c r="L155" s="24">
        <f t="shared" si="9"/>
        <v>1.182279754540373</v>
      </c>
      <c r="M155" s="24">
        <f t="shared" si="9"/>
        <v>1.423853275245317</v>
      </c>
      <c r="N155" s="24">
        <f t="shared" si="9"/>
        <v>1.3170707723792277</v>
      </c>
      <c r="O155" s="24">
        <f t="shared" si="9"/>
        <v>1.8848663527388472</v>
      </c>
      <c r="P155" s="24">
        <f t="shared" si="9"/>
        <v>1.7148859889025172</v>
      </c>
    </row>
    <row r="156" spans="1:16" s="22" customFormat="1" ht="12.75">
      <c r="A156" s="22" t="s">
        <v>176</v>
      </c>
      <c r="B156" s="24">
        <f aca="true" t="shared" si="10" ref="B156:P156">B142/B$145*100</f>
        <v>17.03878925844923</v>
      </c>
      <c r="C156" s="24">
        <f t="shared" si="10"/>
        <v>15.533965375019202</v>
      </c>
      <c r="D156" s="24">
        <f t="shared" si="10"/>
        <v>17.544006030046198</v>
      </c>
      <c r="E156" s="24">
        <f t="shared" si="10"/>
        <v>17.660025427173867</v>
      </c>
      <c r="F156" s="24">
        <f t="shared" si="10"/>
        <v>17.674258631575583</v>
      </c>
      <c r="G156" s="24">
        <f t="shared" si="10"/>
        <v>13.445431164409733</v>
      </c>
      <c r="H156" s="24">
        <f t="shared" si="10"/>
        <v>10.565980632966374</v>
      </c>
      <c r="I156" s="24">
        <f t="shared" si="10"/>
        <v>10.229917411841205</v>
      </c>
      <c r="J156" s="24">
        <f t="shared" si="10"/>
        <v>9.5844377132502</v>
      </c>
      <c r="K156" s="24">
        <f t="shared" si="10"/>
        <v>10.13559083961328</v>
      </c>
      <c r="L156" s="24">
        <f t="shared" si="10"/>
        <v>12.499236576788787</v>
      </c>
      <c r="M156" s="24">
        <f t="shared" si="10"/>
        <v>10.446086770708552</v>
      </c>
      <c r="N156" s="24">
        <f t="shared" si="10"/>
        <v>6.590910015086268</v>
      </c>
      <c r="O156" s="24">
        <f t="shared" si="10"/>
        <v>5.077812853260193</v>
      </c>
      <c r="P156" s="24">
        <f t="shared" si="10"/>
        <v>14.1343087997</v>
      </c>
    </row>
    <row r="157" spans="1:16" s="22" customFormat="1" ht="12.75">
      <c r="A157" s="22" t="s">
        <v>177</v>
      </c>
      <c r="B157" s="24">
        <f aca="true" t="shared" si="11" ref="B157:P157">B143/B$145*100</f>
        <v>73.44644463020742</v>
      </c>
      <c r="C157" s="24">
        <f t="shared" si="11"/>
        <v>74.03045769114583</v>
      </c>
      <c r="D157" s="24">
        <f t="shared" si="11"/>
        <v>73.47887612890621</v>
      </c>
      <c r="E157" s="24">
        <f t="shared" si="11"/>
        <v>74.68126430962359</v>
      </c>
      <c r="F157" s="24">
        <f t="shared" si="11"/>
        <v>75.40369190389443</v>
      </c>
      <c r="G157" s="24">
        <f t="shared" si="11"/>
        <v>78.83382540422507</v>
      </c>
      <c r="H157" s="24">
        <f t="shared" si="11"/>
        <v>81.69723371397959</v>
      </c>
      <c r="I157" s="24">
        <f t="shared" si="11"/>
        <v>84.47175765137679</v>
      </c>
      <c r="J157" s="24">
        <f t="shared" si="11"/>
        <v>81.59209702910124</v>
      </c>
      <c r="K157" s="24">
        <f t="shared" si="11"/>
        <v>81.82987012581468</v>
      </c>
      <c r="L157" s="24">
        <f t="shared" si="11"/>
        <v>80.0662434891461</v>
      </c>
      <c r="M157" s="24">
        <f t="shared" si="11"/>
        <v>81.86838777350958</v>
      </c>
      <c r="N157" s="24">
        <f t="shared" si="11"/>
        <v>85.60643212528592</v>
      </c>
      <c r="O157" s="24">
        <f t="shared" si="11"/>
        <v>85.03695755837161</v>
      </c>
      <c r="P157" s="24">
        <f t="shared" si="11"/>
        <v>76.73593296679684</v>
      </c>
    </row>
    <row r="158" spans="1:16" s="22" customFormat="1" ht="12.75">
      <c r="A158" s="22" t="s">
        <v>179</v>
      </c>
      <c r="B158" s="24">
        <f aca="true" t="shared" si="12" ref="B158:P158">B144/B$145*100</f>
        <v>8.757911422097669</v>
      </c>
      <c r="C158" s="24">
        <f t="shared" si="12"/>
        <v>8.400119690224306</v>
      </c>
      <c r="D158" s="24">
        <f t="shared" si="12"/>
        <v>7.384437704277396</v>
      </c>
      <c r="E158" s="24">
        <f t="shared" si="12"/>
        <v>6.36076470258388</v>
      </c>
      <c r="F158" s="24">
        <f t="shared" si="12"/>
        <v>5.618606699537772</v>
      </c>
      <c r="G158" s="24">
        <f t="shared" si="12"/>
        <v>5.504885016789827</v>
      </c>
      <c r="H158" s="24">
        <f t="shared" si="12"/>
        <v>4.7712480947875875</v>
      </c>
      <c r="I158" s="24">
        <f t="shared" si="12"/>
        <v>3.6935049568197287</v>
      </c>
      <c r="J158" s="24">
        <f t="shared" si="12"/>
        <v>7.568071475847479</v>
      </c>
      <c r="K158" s="24">
        <f t="shared" si="12"/>
        <v>6.961092401161424</v>
      </c>
      <c r="L158" s="24">
        <f t="shared" si="12"/>
        <v>6.252240179524731</v>
      </c>
      <c r="M158" s="24">
        <f t="shared" si="12"/>
        <v>6.261672180536544</v>
      </c>
      <c r="N158" s="24">
        <f t="shared" si="12"/>
        <v>6.4855870872485895</v>
      </c>
      <c r="O158" s="24">
        <f t="shared" si="12"/>
        <v>8.000363235629337</v>
      </c>
      <c r="P158" s="24">
        <f t="shared" si="12"/>
        <v>7.414872244600633</v>
      </c>
    </row>
    <row r="159" spans="1:16" s="22" customFormat="1" ht="12.75">
      <c r="A159" s="22" t="s">
        <v>178</v>
      </c>
      <c r="B159" s="24">
        <f aca="true" t="shared" si="13" ref="B159:P159">B145/B$145*100</f>
        <v>100</v>
      </c>
      <c r="C159" s="24">
        <f t="shared" si="13"/>
        <v>100</v>
      </c>
      <c r="D159" s="24">
        <f t="shared" si="13"/>
        <v>100</v>
      </c>
      <c r="E159" s="24">
        <f t="shared" si="13"/>
        <v>100</v>
      </c>
      <c r="F159" s="24">
        <f t="shared" si="13"/>
        <v>100</v>
      </c>
      <c r="G159" s="24">
        <f t="shared" si="13"/>
        <v>100</v>
      </c>
      <c r="H159" s="24">
        <f t="shared" si="13"/>
        <v>100</v>
      </c>
      <c r="I159" s="24">
        <f t="shared" si="13"/>
        <v>100</v>
      </c>
      <c r="J159" s="24">
        <f t="shared" si="13"/>
        <v>100</v>
      </c>
      <c r="K159" s="24">
        <f t="shared" si="13"/>
        <v>100</v>
      </c>
      <c r="L159" s="24">
        <f t="shared" si="13"/>
        <v>100</v>
      </c>
      <c r="M159" s="24">
        <f t="shared" si="13"/>
        <v>100</v>
      </c>
      <c r="N159" s="24">
        <f t="shared" si="13"/>
        <v>100</v>
      </c>
      <c r="O159" s="24">
        <f t="shared" si="13"/>
        <v>100</v>
      </c>
      <c r="P159" s="24">
        <f t="shared" si="13"/>
        <v>100</v>
      </c>
    </row>
    <row r="160" s="22" customFormat="1" ht="12.75"/>
    <row r="161" spans="1:16" s="22" customFormat="1" ht="12.75">
      <c r="A161" s="22" t="s">
        <v>180</v>
      </c>
      <c r="B161" s="24">
        <f aca="true" t="shared" si="14" ref="B161:P161">B147/B$145*100</f>
        <v>61.65117052628819</v>
      </c>
      <c r="C161" s="24">
        <f t="shared" si="14"/>
        <v>62.30892283375189</v>
      </c>
      <c r="D161" s="24">
        <f t="shared" si="14"/>
        <v>51.94277394373783</v>
      </c>
      <c r="E161" s="24">
        <f t="shared" si="14"/>
        <v>52.440409536308465</v>
      </c>
      <c r="F161" s="24">
        <f t="shared" si="14"/>
        <v>50.78521509113888</v>
      </c>
      <c r="G161" s="24">
        <f t="shared" si="14"/>
        <v>45.5391818419687</v>
      </c>
      <c r="H161" s="24">
        <f t="shared" si="14"/>
        <v>45.839665173188955</v>
      </c>
      <c r="I161" s="24">
        <f t="shared" si="14"/>
        <v>40.495657258115614</v>
      </c>
      <c r="J161" s="24">
        <f t="shared" si="14"/>
        <v>36.18077511721389</v>
      </c>
      <c r="K161" s="24">
        <f t="shared" si="14"/>
        <v>40.37888768228963</v>
      </c>
      <c r="L161" s="24">
        <f t="shared" si="14"/>
        <v>43.57163689236591</v>
      </c>
      <c r="M161" s="24">
        <f t="shared" si="14"/>
        <v>56.76033144649665</v>
      </c>
      <c r="N161" s="24">
        <f t="shared" si="14"/>
        <v>63.7098542055052</v>
      </c>
      <c r="O161" s="24">
        <f t="shared" si="14"/>
        <v>64.30653041062257</v>
      </c>
      <c r="P161" s="24">
        <f t="shared" si="14"/>
        <v>55.71046506754048</v>
      </c>
    </row>
    <row r="162" spans="1:16" ht="12.75">
      <c r="A162" s="22" t="s">
        <v>181</v>
      </c>
      <c r="B162" s="24">
        <f aca="true" t="shared" si="15" ref="B162:P162">B148/B$145*100</f>
        <v>29.25558984770566</v>
      </c>
      <c r="C162" s="24">
        <f t="shared" si="15"/>
        <v>29.679654467265348</v>
      </c>
      <c r="D162" s="24">
        <f t="shared" si="15"/>
        <v>39.52055568933755</v>
      </c>
      <c r="E162" s="24">
        <f t="shared" si="15"/>
        <v>38.336137769489945</v>
      </c>
      <c r="F162" s="24">
        <f t="shared" si="15"/>
        <v>40.007297865410756</v>
      </c>
      <c r="G162" s="24">
        <f t="shared" si="15"/>
        <v>44.012904825391</v>
      </c>
      <c r="H162" s="24">
        <f t="shared" si="15"/>
        <v>44.77684942240162</v>
      </c>
      <c r="I162" s="24">
        <f t="shared" si="15"/>
        <v>47.00035094669632</v>
      </c>
      <c r="J162" s="24">
        <f t="shared" si="15"/>
        <v>48.39407318809309</v>
      </c>
      <c r="K162" s="24">
        <f t="shared" si="15"/>
        <v>44.364718898158614</v>
      </c>
      <c r="L162" s="24">
        <f t="shared" si="15"/>
        <v>41.85774151541268</v>
      </c>
      <c r="M162" s="24">
        <f t="shared" si="15"/>
        <v>31.553220321293974</v>
      </c>
      <c r="N162" s="24">
        <f t="shared" si="15"/>
        <v>24.08990543449451</v>
      </c>
      <c r="O162" s="24">
        <f t="shared" si="15"/>
        <v>20.333595632292344</v>
      </c>
      <c r="P162" s="24">
        <f t="shared" si="15"/>
        <v>27.62335023698358</v>
      </c>
    </row>
    <row r="163" spans="1:16" ht="12.75">
      <c r="A163" s="13" t="s">
        <v>78</v>
      </c>
      <c r="B163" s="24">
        <f aca="true" t="shared" si="16" ref="B163:P163">B149/B$145*100</f>
        <v>5.097880421123181</v>
      </c>
      <c r="C163" s="24">
        <f t="shared" si="16"/>
        <v>4.706319043739442</v>
      </c>
      <c r="D163" s="24">
        <f t="shared" si="16"/>
        <v>4.846507463037645</v>
      </c>
      <c r="E163" s="24">
        <f t="shared" si="16"/>
        <v>3.7752406293511136</v>
      </c>
      <c r="F163" s="24">
        <f t="shared" si="16"/>
        <v>3.76891993546669</v>
      </c>
      <c r="G163" s="24">
        <f t="shared" si="16"/>
        <v>4.320943204205745</v>
      </c>
      <c r="H163" s="24">
        <f t="shared" si="16"/>
        <v>4.228167118055936</v>
      </c>
      <c r="I163" s="24">
        <f t="shared" si="16"/>
        <v>6.351627766393599</v>
      </c>
      <c r="J163" s="24">
        <f t="shared" si="16"/>
        <v>9.370537442537785</v>
      </c>
      <c r="K163" s="24">
        <f t="shared" si="16"/>
        <v>8.38945493929774</v>
      </c>
      <c r="L163" s="24">
        <f t="shared" si="16"/>
        <v>7.325950108630877</v>
      </c>
      <c r="M163" s="24">
        <f t="shared" si="16"/>
        <v>2.0868453497385415</v>
      </c>
      <c r="N163" s="24">
        <f t="shared" si="16"/>
        <v>2.0139742982630278</v>
      </c>
      <c r="O163" s="24">
        <f t="shared" si="16"/>
        <v>2.364766992564694</v>
      </c>
      <c r="P163" s="24">
        <f t="shared" si="16"/>
        <v>3.333269431534979</v>
      </c>
    </row>
    <row r="164" spans="1:16" ht="12.75">
      <c r="A164" s="22" t="s">
        <v>182</v>
      </c>
      <c r="B164" s="24">
        <f aca="true" t="shared" si="17" ref="B164:P164">B150/B$145*100</f>
        <v>7.099905719735133</v>
      </c>
      <c r="C164" s="24">
        <f t="shared" si="17"/>
        <v>6.457590196132281</v>
      </c>
      <c r="D164" s="24">
        <f t="shared" si="17"/>
        <v>5.662597716780328</v>
      </c>
      <c r="E164" s="24">
        <f t="shared" si="17"/>
        <v>5.920080186587154</v>
      </c>
      <c r="F164" s="24">
        <f t="shared" si="17"/>
        <v>5.87950528399643</v>
      </c>
      <c r="G164" s="24">
        <f t="shared" si="17"/>
        <v>6.415682531984709</v>
      </c>
      <c r="H164" s="24">
        <f t="shared" si="17"/>
        <v>5.57743046108373</v>
      </c>
      <c r="I164" s="24">
        <f t="shared" si="17"/>
        <v>6.025164255831833</v>
      </c>
      <c r="J164" s="24">
        <f t="shared" si="17"/>
        <v>5.797093345136819</v>
      </c>
      <c r="K164" s="24">
        <f t="shared" si="17"/>
        <v>6.770422177267138</v>
      </c>
      <c r="L164" s="24">
        <f t="shared" si="17"/>
        <v>7.021404466490335</v>
      </c>
      <c r="M164" s="24">
        <f t="shared" si="17"/>
        <v>7.175494968490521</v>
      </c>
      <c r="N164" s="24">
        <f t="shared" si="17"/>
        <v>7.733910167760339</v>
      </c>
      <c r="O164" s="24">
        <f t="shared" si="17"/>
        <v>9.092290149499041</v>
      </c>
      <c r="P164" s="24">
        <f t="shared" si="17"/>
        <v>8.863937583322807</v>
      </c>
    </row>
    <row r="165" spans="1:16" ht="12.75">
      <c r="A165" s="22" t="s">
        <v>179</v>
      </c>
      <c r="B165" s="24">
        <f aca="true" t="shared" si="18" ref="B165:P165">B151/B$145*100</f>
        <v>-3.104546514852158</v>
      </c>
      <c r="C165" s="24">
        <f t="shared" si="18"/>
        <v>-3.1524865408889546</v>
      </c>
      <c r="D165" s="24">
        <f t="shared" si="18"/>
        <v>-1.9724348128933338</v>
      </c>
      <c r="E165" s="24">
        <f t="shared" si="18"/>
        <v>-0.47186812173668397</v>
      </c>
      <c r="F165" s="24">
        <f t="shared" si="18"/>
        <v>-0.4409381760127654</v>
      </c>
      <c r="G165" s="24">
        <f t="shared" si="18"/>
        <v>-0.2887124035501656</v>
      </c>
      <c r="H165" s="24">
        <f t="shared" si="18"/>
        <v>-0.42211217473023344</v>
      </c>
      <c r="I165" s="24">
        <f t="shared" si="18"/>
        <v>0.12719977296263033</v>
      </c>
      <c r="J165" s="24">
        <f t="shared" si="18"/>
        <v>0.257520907018419</v>
      </c>
      <c r="K165" s="24">
        <f t="shared" si="18"/>
        <v>0.0965163029868836</v>
      </c>
      <c r="L165" s="24">
        <f t="shared" si="18"/>
        <v>0.22326701710020386</v>
      </c>
      <c r="M165" s="24">
        <f t="shared" si="18"/>
        <v>2.424107913980334</v>
      </c>
      <c r="N165" s="24">
        <f t="shared" si="18"/>
        <v>2.452355893976924</v>
      </c>
      <c r="O165" s="24">
        <f t="shared" si="18"/>
        <v>3.9028168150213274</v>
      </c>
      <c r="P165" s="24">
        <f t="shared" si="18"/>
        <v>4.468977680618158</v>
      </c>
    </row>
    <row r="167" spans="1:16" ht="12.75">
      <c r="A167" s="26" t="s">
        <v>184</v>
      </c>
      <c r="B167" s="25">
        <f>B82/1000/B$145*100</f>
        <v>2.876642215459635</v>
      </c>
      <c r="C167" s="25">
        <f aca="true" t="shared" si="19" ref="C167:P167">C82/1000/C$145*100</f>
        <v>3.096192467576587</v>
      </c>
      <c r="D167" s="25">
        <f t="shared" si="19"/>
        <v>3.0431920290873453</v>
      </c>
      <c r="E167" s="25">
        <f t="shared" si="19"/>
        <v>3.421994706520325</v>
      </c>
      <c r="F167" s="25">
        <f t="shared" si="19"/>
        <v>2.7668723158863178</v>
      </c>
      <c r="G167" s="25">
        <f t="shared" si="19"/>
        <v>3.878401403846791</v>
      </c>
      <c r="H167" s="25">
        <f t="shared" si="19"/>
        <v>5.434953215140668</v>
      </c>
      <c r="I167" s="25">
        <f t="shared" si="19"/>
        <v>4.666666894531367</v>
      </c>
      <c r="J167" s="25">
        <f t="shared" si="19"/>
        <v>3.305880051228612</v>
      </c>
      <c r="K167" s="25">
        <f t="shared" si="19"/>
        <v>3.2547476654942225</v>
      </c>
      <c r="L167" s="25">
        <f t="shared" si="19"/>
        <v>3.42158346550647</v>
      </c>
      <c r="M167" s="25">
        <f t="shared" si="19"/>
        <v>4.083345140512033</v>
      </c>
      <c r="N167" s="25">
        <f t="shared" si="19"/>
        <v>4.871193730086293</v>
      </c>
      <c r="O167" s="25">
        <f t="shared" si="19"/>
        <v>5.229672471554403</v>
      </c>
      <c r="P167" s="25">
        <f t="shared" si="19"/>
        <v>5.350205141018834</v>
      </c>
    </row>
    <row r="168" spans="1:16" ht="12.75">
      <c r="A168" s="26" t="s">
        <v>185</v>
      </c>
      <c r="B168" s="25">
        <f>-B88/1000/B$145*100</f>
        <v>-1.433695516029076</v>
      </c>
      <c r="C168" s="25">
        <f aca="true" t="shared" si="20" ref="C168:P168">-C88/1000/C$145*100</f>
        <v>-1.937926366228184</v>
      </c>
      <c r="D168" s="25">
        <f t="shared" si="20"/>
        <v>-1.8389597794510044</v>
      </c>
      <c r="E168" s="25">
        <f t="shared" si="20"/>
        <v>-1.8672743921585255</v>
      </c>
      <c r="F168" s="25">
        <f t="shared" si="20"/>
        <v>-1.2328129280560733</v>
      </c>
      <c r="G168" s="25">
        <f t="shared" si="20"/>
        <v>-2.151095190337811</v>
      </c>
      <c r="H168" s="25">
        <f t="shared" si="20"/>
        <v>-3.4386541417308214</v>
      </c>
      <c r="I168" s="25">
        <f t="shared" si="20"/>
        <v>-3.012450667511238</v>
      </c>
      <c r="J168" s="25">
        <f t="shared" si="20"/>
        <v>-1.930136494003671</v>
      </c>
      <c r="K168" s="25">
        <f t="shared" si="20"/>
        <v>-1.4856842458344444</v>
      </c>
      <c r="L168" s="25">
        <f t="shared" si="20"/>
        <v>-1.5710145206813373</v>
      </c>
      <c r="M168" s="25">
        <f t="shared" si="20"/>
        <v>-1.5735914200947942</v>
      </c>
      <c r="N168" s="25">
        <f t="shared" si="20"/>
        <v>-2.230342659020394</v>
      </c>
      <c r="O168" s="25">
        <f t="shared" si="20"/>
        <v>-2.5659293693092184</v>
      </c>
      <c r="P168" s="25">
        <f t="shared" si="20"/>
        <v>-2.6566468646907673</v>
      </c>
    </row>
    <row r="169" spans="1:16" ht="12.75">
      <c r="A169" s="26" t="s">
        <v>186</v>
      </c>
      <c r="B169" s="25">
        <f>B94/1000/B$145*100</f>
        <v>2.0810607989706966</v>
      </c>
      <c r="C169" s="25">
        <f aca="true" t="shared" si="21" ref="C169:P169">C94/1000/C$145*100</f>
        <v>1.8868444245765965</v>
      </c>
      <c r="D169" s="25">
        <f t="shared" si="21"/>
        <v>1.0552510313135988</v>
      </c>
      <c r="E169" s="25">
        <f t="shared" si="21"/>
        <v>0.961792344639493</v>
      </c>
      <c r="F169" s="25">
        <f t="shared" si="21"/>
        <v>0.856650741845674</v>
      </c>
      <c r="G169" s="25">
        <f t="shared" si="21"/>
        <v>0.44491451219096056</v>
      </c>
      <c r="H169" s="25">
        <f t="shared" si="21"/>
        <v>1.4269951286185827</v>
      </c>
      <c r="I169" s="25">
        <f t="shared" si="21"/>
        <v>3.2994063826550506</v>
      </c>
      <c r="J169" s="25">
        <f t="shared" si="21"/>
        <v>3.110516157410041</v>
      </c>
      <c r="K169" s="25">
        <f t="shared" si="21"/>
        <v>3.3281599493263223</v>
      </c>
      <c r="L169" s="25">
        <f t="shared" si="21"/>
        <v>4.195405438832312</v>
      </c>
      <c r="M169" s="25">
        <f t="shared" si="21"/>
        <v>1.275247959009439</v>
      </c>
      <c r="N169" s="25">
        <f t="shared" si="21"/>
        <v>1.360178092638781</v>
      </c>
      <c r="O169" s="25">
        <f t="shared" si="21"/>
        <v>1.4554277340101405</v>
      </c>
      <c r="P169" s="25">
        <f t="shared" si="21"/>
        <v>1.6810613590482966</v>
      </c>
    </row>
    <row r="170" spans="1:16" ht="12.75">
      <c r="A170" s="26" t="s">
        <v>187</v>
      </c>
      <c r="B170" s="25">
        <f>-B104/1000/B$145*100</f>
        <v>-1.677086944012179</v>
      </c>
      <c r="C170" s="25">
        <f aca="true" t="shared" si="22" ref="C170:P170">-C104/1000/C$145*100</f>
        <v>-1.921486442227789</v>
      </c>
      <c r="D170" s="25">
        <f t="shared" si="22"/>
        <v>-1.5157289307773059</v>
      </c>
      <c r="E170" s="25">
        <f t="shared" si="22"/>
        <v>-1.7228637968001472</v>
      </c>
      <c r="F170" s="25">
        <f t="shared" si="22"/>
        <v>-1.7737874249548233</v>
      </c>
      <c r="G170" s="25">
        <f t="shared" si="22"/>
        <v>-1.30651082231119</v>
      </c>
      <c r="H170" s="25">
        <f t="shared" si="22"/>
        <v>-2.1084161928557354</v>
      </c>
      <c r="I170" s="25">
        <f t="shared" si="22"/>
        <v>-3.5857297732523614</v>
      </c>
      <c r="J170" s="25">
        <f t="shared" si="22"/>
        <v>-3.3691554355472726</v>
      </c>
      <c r="K170" s="25">
        <f t="shared" si="22"/>
        <v>-3.7568702308805655</v>
      </c>
      <c r="L170" s="25">
        <f t="shared" si="22"/>
        <v>-4.686249655141395</v>
      </c>
      <c r="M170" s="25">
        <f t="shared" si="22"/>
        <v>-2.2783396233394404</v>
      </c>
      <c r="N170" s="25">
        <f t="shared" si="22"/>
        <v>-3.391493651457298</v>
      </c>
      <c r="O170" s="25">
        <f t="shared" si="22"/>
        <v>-2.610693576612808</v>
      </c>
      <c r="P170" s="25">
        <f t="shared" si="22"/>
        <v>-2.7523695924050626</v>
      </c>
    </row>
    <row r="171" spans="1:16" ht="12.75">
      <c r="A171" s="15" t="s">
        <v>131</v>
      </c>
      <c r="B171" s="25">
        <f>-B111/1000/B$145*100</f>
        <v>-1.1220299346997364</v>
      </c>
      <c r="C171" s="25">
        <f aca="true" t="shared" si="23" ref="C171:P171">-C111/1000/C$145*100</f>
        <v>-0.6603915118856183</v>
      </c>
      <c r="D171" s="25">
        <f t="shared" si="23"/>
        <v>-0.8527061406037614</v>
      </c>
      <c r="E171" s="25">
        <f t="shared" si="23"/>
        <v>-0.5155195382400769</v>
      </c>
      <c r="F171" s="25">
        <f t="shared" si="23"/>
        <v>-0.41164606563038103</v>
      </c>
      <c r="G171" s="25">
        <f t="shared" si="23"/>
        <v>-0.27454917653447164</v>
      </c>
      <c r="H171" s="25">
        <f t="shared" si="23"/>
        <v>-0.7181171186911636</v>
      </c>
      <c r="I171" s="25">
        <f t="shared" si="23"/>
        <v>-0.24943428644054813</v>
      </c>
      <c r="J171" s="25">
        <f t="shared" si="23"/>
        <v>-0.3354794218326578</v>
      </c>
      <c r="K171" s="25">
        <f t="shared" si="23"/>
        <v>-0.27949035931850824</v>
      </c>
      <c r="L171" s="25">
        <f t="shared" si="23"/>
        <v>-0.3435920614464718</v>
      </c>
      <c r="M171" s="25">
        <f t="shared" si="23"/>
        <v>-0.5096671894852368</v>
      </c>
      <c r="N171" s="25">
        <f t="shared" si="23"/>
        <v>-0.3736744064656914</v>
      </c>
      <c r="O171" s="25">
        <f t="shared" si="23"/>
        <v>-0.27782903747596854</v>
      </c>
      <c r="P171" s="25">
        <f t="shared" si="23"/>
        <v>-0.30295950889624657</v>
      </c>
    </row>
    <row r="172" spans="1:16" ht="12.75">
      <c r="A172" s="27" t="s">
        <v>179</v>
      </c>
      <c r="B172" s="25">
        <f>B173-SUM(B167:B171)</f>
        <v>-0.48845714013815766</v>
      </c>
      <c r="C172" s="25">
        <f aca="true" t="shared" si="24" ref="C172:P172">C173-SUM(C167:C171)</f>
        <v>-0.37047391938061197</v>
      </c>
      <c r="D172" s="25">
        <f t="shared" si="24"/>
        <v>0.16146696768673255</v>
      </c>
      <c r="E172" s="25">
        <f t="shared" si="24"/>
        <v>-0.04492152821450074</v>
      </c>
      <c r="F172" s="25">
        <f t="shared" si="24"/>
        <v>0.18987363883497543</v>
      </c>
      <c r="G172" s="25">
        <f t="shared" si="24"/>
        <v>0.04491717586129795</v>
      </c>
      <c r="H172" s="25">
        <f t="shared" si="24"/>
        <v>0.25084085952768365</v>
      </c>
      <c r="I172" s="25">
        <f t="shared" si="24"/>
        <v>-0.0899977930427256</v>
      </c>
      <c r="J172" s="25">
        <f t="shared" si="24"/>
        <v>-0.29103041386669315</v>
      </c>
      <c r="K172" s="25">
        <f t="shared" si="24"/>
        <v>-0.2572106524656851</v>
      </c>
      <c r="L172" s="25">
        <f t="shared" si="24"/>
        <v>-0.18771941271503556</v>
      </c>
      <c r="M172" s="25">
        <f t="shared" si="24"/>
        <v>-0.2212054287260906</v>
      </c>
      <c r="N172" s="25">
        <f t="shared" si="24"/>
        <v>0.5789526410950535</v>
      </c>
      <c r="O172" s="25">
        <f t="shared" si="24"/>
        <v>-0.4104130729366756</v>
      </c>
      <c r="P172" s="25">
        <f t="shared" si="24"/>
        <v>-0.24141882787430613</v>
      </c>
    </row>
    <row r="173" spans="1:16" ht="12.75">
      <c r="A173" s="27" t="s">
        <v>188</v>
      </c>
      <c r="B173" s="28">
        <f>B133/1000/B$145*100</f>
        <v>0.23643347955118243</v>
      </c>
      <c r="C173" s="28">
        <f aca="true" t="shared" si="25" ref="C173:P173">C133/1000/C$145*100</f>
        <v>0.09275865243098043</v>
      </c>
      <c r="D173" s="28">
        <f t="shared" si="25"/>
        <v>0.05251517725560497</v>
      </c>
      <c r="E173" s="28">
        <f t="shared" si="25"/>
        <v>0.23320779574656786</v>
      </c>
      <c r="F173" s="28">
        <f t="shared" si="25"/>
        <v>0.3951502779256894</v>
      </c>
      <c r="G173" s="28">
        <f t="shared" si="25"/>
        <v>0.6360779027155766</v>
      </c>
      <c r="H173" s="28">
        <f t="shared" si="25"/>
        <v>0.847601750009214</v>
      </c>
      <c r="I173" s="28">
        <f t="shared" si="25"/>
        <v>1.0284607569395448</v>
      </c>
      <c r="J173" s="28">
        <f t="shared" si="25"/>
        <v>0.4905944433883592</v>
      </c>
      <c r="K173" s="28">
        <f t="shared" si="25"/>
        <v>0.8036521263213411</v>
      </c>
      <c r="L173" s="28">
        <f t="shared" si="25"/>
        <v>0.8284132543545427</v>
      </c>
      <c r="M173" s="28">
        <f t="shared" si="25"/>
        <v>0.77578943787591</v>
      </c>
      <c r="N173" s="28">
        <f t="shared" si="25"/>
        <v>0.8148137468767432</v>
      </c>
      <c r="O173" s="28">
        <f t="shared" si="25"/>
        <v>0.8202351492298726</v>
      </c>
      <c r="P173" s="28">
        <f t="shared" si="25"/>
        <v>1.077871706200748</v>
      </c>
    </row>
    <row r="175" spans="1:16" ht="12.75">
      <c r="A175" s="27" t="s">
        <v>189</v>
      </c>
      <c r="B175" s="29">
        <f>B173/B164</f>
        <v>0.0333009322777321</v>
      </c>
      <c r="C175" s="29">
        <f aca="true" t="shared" si="26" ref="C175:P175">C173/C164</f>
        <v>0.014364282900227617</v>
      </c>
      <c r="D175" s="29">
        <f t="shared" si="26"/>
        <v>0.009274043448289374</v>
      </c>
      <c r="E175" s="29">
        <f t="shared" si="26"/>
        <v>0.03939267516594382</v>
      </c>
      <c r="F175" s="29">
        <f t="shared" si="26"/>
        <v>0.06720808279588739</v>
      </c>
      <c r="G175" s="29">
        <f t="shared" si="26"/>
        <v>0.09914422971281345</v>
      </c>
      <c r="H175" s="29">
        <f t="shared" si="26"/>
        <v>0.15196993596304195</v>
      </c>
      <c r="I175" s="29">
        <f t="shared" si="26"/>
        <v>0.1706942272891705</v>
      </c>
      <c r="J175" s="29">
        <f t="shared" si="26"/>
        <v>0.08462765979090518</v>
      </c>
      <c r="K175" s="29">
        <f t="shared" si="26"/>
        <v>0.11870044515388449</v>
      </c>
      <c r="L175" s="29">
        <f t="shared" si="26"/>
        <v>0.11798398145387386</v>
      </c>
      <c r="M175" s="29">
        <f t="shared" si="26"/>
        <v>0.10811650503311684</v>
      </c>
      <c r="N175" s="29">
        <f t="shared" si="26"/>
        <v>0.10535598800634957</v>
      </c>
      <c r="O175" s="29">
        <f t="shared" si="26"/>
        <v>0.09021216170439361</v>
      </c>
      <c r="P175" s="29">
        <f t="shared" si="26"/>
        <v>0.12160190615835635</v>
      </c>
    </row>
    <row r="177" ht="12.75">
      <c r="A177" s="55" t="s">
        <v>201</v>
      </c>
    </row>
    <row r="178" spans="1:16" ht="12.75">
      <c r="A178" s="26" t="s">
        <v>184</v>
      </c>
      <c r="B178" s="54">
        <f aca="true" t="shared" si="27" ref="B178:P178">B167*B$145*10</f>
        <v>4522.125</v>
      </c>
      <c r="C178" s="54">
        <f t="shared" si="27"/>
        <v>4870.498999999999</v>
      </c>
      <c r="D178" s="54">
        <f t="shared" si="27"/>
        <v>4745.486</v>
      </c>
      <c r="E178" s="54">
        <f t="shared" si="27"/>
        <v>3402.8340000000003</v>
      </c>
      <c r="F178" s="54">
        <f t="shared" si="27"/>
        <v>2661.069</v>
      </c>
      <c r="G178" s="54">
        <f t="shared" si="27"/>
        <v>3185.808</v>
      </c>
      <c r="H178" s="54">
        <f t="shared" si="27"/>
        <v>4320.734000000001</v>
      </c>
      <c r="I178" s="54">
        <f t="shared" si="27"/>
        <v>3549.865</v>
      </c>
      <c r="J178" s="54">
        <f t="shared" si="27"/>
        <v>2382.518</v>
      </c>
      <c r="K178" s="54">
        <f t="shared" si="27"/>
        <v>1678.0869999999995</v>
      </c>
      <c r="L178" s="54">
        <f t="shared" si="27"/>
        <v>1541.2120000000002</v>
      </c>
      <c r="M178" s="54">
        <f t="shared" si="27"/>
        <v>1236.3630000000003</v>
      </c>
      <c r="N178" s="54">
        <f t="shared" si="27"/>
        <v>1317.7109999999998</v>
      </c>
      <c r="O178" s="54">
        <f t="shared" si="27"/>
        <v>1380.429</v>
      </c>
      <c r="P178" s="54">
        <f t="shared" si="27"/>
        <v>989.62653107834</v>
      </c>
    </row>
    <row r="179" spans="1:16" ht="12.75">
      <c r="A179" s="26" t="s">
        <v>185</v>
      </c>
      <c r="B179" s="54">
        <f aca="true" t="shared" si="28" ref="B179:P179">B168*B$145*10</f>
        <v>-2253.791</v>
      </c>
      <c r="C179" s="54">
        <f t="shared" si="28"/>
        <v>-3048.476</v>
      </c>
      <c r="D179" s="54">
        <f t="shared" si="28"/>
        <v>-2867.632999999999</v>
      </c>
      <c r="E179" s="54">
        <f t="shared" si="28"/>
        <v>-1856.8190000000002</v>
      </c>
      <c r="F179" s="54">
        <f t="shared" si="28"/>
        <v>-1185.6710000000003</v>
      </c>
      <c r="G179" s="54">
        <f t="shared" si="28"/>
        <v>-1766.9589999999998</v>
      </c>
      <c r="H179" s="54">
        <f t="shared" si="28"/>
        <v>-2733.696</v>
      </c>
      <c r="I179" s="54">
        <f t="shared" si="28"/>
        <v>-2291.527</v>
      </c>
      <c r="J179" s="54">
        <f t="shared" si="28"/>
        <v>-1391.0319999999997</v>
      </c>
      <c r="K179" s="54">
        <f t="shared" si="28"/>
        <v>-765.991</v>
      </c>
      <c r="L179" s="54">
        <f t="shared" si="28"/>
        <v>-707.6449999999999</v>
      </c>
      <c r="M179" s="54">
        <f t="shared" si="28"/>
        <v>-476.455</v>
      </c>
      <c r="N179" s="54">
        <f t="shared" si="28"/>
        <v>-603.3319999999999</v>
      </c>
      <c r="O179" s="54">
        <f t="shared" si="28"/>
        <v>-677.305</v>
      </c>
      <c r="P179" s="54">
        <f t="shared" si="28"/>
        <v>-491.39951678626994</v>
      </c>
    </row>
    <row r="180" spans="1:16" ht="12.75">
      <c r="A180" s="26" t="s">
        <v>186</v>
      </c>
      <c r="B180" s="54">
        <f aca="true" t="shared" si="29" ref="B180:P180">B169*B$145*10</f>
        <v>3271.459</v>
      </c>
      <c r="C180" s="54">
        <f t="shared" si="29"/>
        <v>2968.1210000000005</v>
      </c>
      <c r="D180" s="54">
        <f t="shared" si="29"/>
        <v>1645.5349999999999</v>
      </c>
      <c r="E180" s="54">
        <f t="shared" si="29"/>
        <v>956.4069999999999</v>
      </c>
      <c r="F180" s="54">
        <f t="shared" si="29"/>
        <v>823.8929999999999</v>
      </c>
      <c r="G180" s="54">
        <f t="shared" si="29"/>
        <v>365.463</v>
      </c>
      <c r="H180" s="54">
        <f t="shared" si="29"/>
        <v>1134.447</v>
      </c>
      <c r="I180" s="54">
        <f t="shared" si="29"/>
        <v>2509.8099999999995</v>
      </c>
      <c r="J180" s="54">
        <f t="shared" si="29"/>
        <v>2241.721</v>
      </c>
      <c r="K180" s="54">
        <f t="shared" si="29"/>
        <v>1715.937</v>
      </c>
      <c r="L180" s="54">
        <f t="shared" si="29"/>
        <v>1889.7709999999997</v>
      </c>
      <c r="M180" s="54">
        <f t="shared" si="29"/>
        <v>386.122</v>
      </c>
      <c r="N180" s="54">
        <f t="shared" si="29"/>
        <v>367.943</v>
      </c>
      <c r="O180" s="54">
        <f t="shared" si="29"/>
        <v>384.17599999999993</v>
      </c>
      <c r="P180" s="54">
        <f t="shared" si="29"/>
        <v>310.94563244503996</v>
      </c>
    </row>
    <row r="181" spans="1:16" ht="12.75">
      <c r="A181" s="26" t="s">
        <v>187</v>
      </c>
      <c r="B181" s="54">
        <f aca="true" t="shared" si="30" ref="B181:P181">B170*B$145*10</f>
        <v>-2636.406</v>
      </c>
      <c r="C181" s="54">
        <f t="shared" si="30"/>
        <v>-3022.615</v>
      </c>
      <c r="D181" s="54">
        <f t="shared" si="30"/>
        <v>-2363.5939999999996</v>
      </c>
      <c r="E181" s="54">
        <f t="shared" si="30"/>
        <v>-1713.217</v>
      </c>
      <c r="F181" s="54">
        <f t="shared" si="30"/>
        <v>-1705.959</v>
      </c>
      <c r="G181" s="54">
        <f t="shared" si="30"/>
        <v>-1073.198</v>
      </c>
      <c r="H181" s="54">
        <f t="shared" si="30"/>
        <v>-1676.1700000000005</v>
      </c>
      <c r="I181" s="54">
        <f t="shared" si="30"/>
        <v>-2727.612</v>
      </c>
      <c r="J181" s="54">
        <f t="shared" si="30"/>
        <v>-2428.1199999999994</v>
      </c>
      <c r="K181" s="54">
        <f t="shared" si="30"/>
        <v>-1936.9719999999998</v>
      </c>
      <c r="L181" s="54">
        <f t="shared" si="30"/>
        <v>-2110.866</v>
      </c>
      <c r="M181" s="54">
        <f t="shared" si="30"/>
        <v>-689.8400000000001</v>
      </c>
      <c r="N181" s="54">
        <f t="shared" si="30"/>
        <v>-917.436</v>
      </c>
      <c r="O181" s="54">
        <f t="shared" si="30"/>
        <v>-689.121</v>
      </c>
      <c r="P181" s="54">
        <f t="shared" si="30"/>
        <v>-509.10533338140993</v>
      </c>
    </row>
    <row r="182" spans="1:16" ht="12.75">
      <c r="A182" s="15" t="s">
        <v>131</v>
      </c>
      <c r="B182" s="54">
        <f aca="true" t="shared" si="31" ref="B182:P182">B171*B$145*10</f>
        <v>-1763.848</v>
      </c>
      <c r="C182" s="54">
        <f t="shared" si="31"/>
        <v>-1038.836</v>
      </c>
      <c r="D182" s="54">
        <f t="shared" si="31"/>
        <v>-1329.691</v>
      </c>
      <c r="E182" s="54">
        <f t="shared" si="31"/>
        <v>-512.633</v>
      </c>
      <c r="F182" s="54">
        <f t="shared" si="31"/>
        <v>-395.9049999999999</v>
      </c>
      <c r="G182" s="54">
        <f t="shared" si="31"/>
        <v>-225.521</v>
      </c>
      <c r="H182" s="54">
        <f t="shared" si="31"/>
        <v>-570.896</v>
      </c>
      <c r="I182" s="54">
        <f t="shared" si="31"/>
        <v>-189.74100000000004</v>
      </c>
      <c r="J182" s="54">
        <f t="shared" si="31"/>
        <v>-241.777</v>
      </c>
      <c r="K182" s="54">
        <f t="shared" si="31"/>
        <v>-144.1</v>
      </c>
      <c r="L182" s="54">
        <f t="shared" si="31"/>
        <v>-154.767</v>
      </c>
      <c r="M182" s="54">
        <f t="shared" si="31"/>
        <v>-154.31800000000004</v>
      </c>
      <c r="N182" s="54">
        <f t="shared" si="31"/>
        <v>-101.083</v>
      </c>
      <c r="O182" s="54">
        <f t="shared" si="31"/>
        <v>-73.33600000000001</v>
      </c>
      <c r="P182" s="54">
        <f t="shared" si="31"/>
        <v>-56.03836861274</v>
      </c>
    </row>
    <row r="183" spans="1:16" ht="12.75">
      <c r="A183" s="27" t="s">
        <v>179</v>
      </c>
      <c r="B183" s="54">
        <f aca="true" t="shared" si="32" ref="B183:P183">B172*B$145*10</f>
        <v>-767.862</v>
      </c>
      <c r="C183" s="54">
        <f t="shared" si="32"/>
        <v>-582.7780000000009</v>
      </c>
      <c r="D183" s="54">
        <f t="shared" si="32"/>
        <v>251.78799999999907</v>
      </c>
      <c r="E183" s="54">
        <f t="shared" si="32"/>
        <v>-44.669999999999845</v>
      </c>
      <c r="F183" s="54">
        <f t="shared" si="32"/>
        <v>182.61300000000037</v>
      </c>
      <c r="G183" s="54">
        <f t="shared" si="32"/>
        <v>36.895999999999674</v>
      </c>
      <c r="H183" s="54">
        <f t="shared" si="32"/>
        <v>199.41599999999914</v>
      </c>
      <c r="I183" s="54">
        <f t="shared" si="32"/>
        <v>-68.4599999999995</v>
      </c>
      <c r="J183" s="54">
        <f t="shared" si="32"/>
        <v>-209.74300000000096</v>
      </c>
      <c r="K183" s="54">
        <f t="shared" si="32"/>
        <v>-132.6129999999996</v>
      </c>
      <c r="L183" s="54">
        <f t="shared" si="32"/>
        <v>-84.55600000000011</v>
      </c>
      <c r="M183" s="54">
        <f t="shared" si="32"/>
        <v>-66.97700000000029</v>
      </c>
      <c r="N183" s="54">
        <f t="shared" si="32"/>
        <v>156.6129999999999</v>
      </c>
      <c r="O183" s="54">
        <f t="shared" si="32"/>
        <v>-108.33299999999981</v>
      </c>
      <c r="P183" s="54">
        <f t="shared" si="32"/>
        <v>-44.65519935573017</v>
      </c>
    </row>
    <row r="184" spans="1:16" ht="12.75">
      <c r="A184" s="27" t="s">
        <v>188</v>
      </c>
      <c r="B184" s="54">
        <f aca="true" t="shared" si="33" ref="B184:P184">B173*B$145*10</f>
        <v>371.677</v>
      </c>
      <c r="C184" s="54">
        <f t="shared" si="33"/>
        <v>145.915</v>
      </c>
      <c r="D184" s="54">
        <f t="shared" si="33"/>
        <v>81.89099999999999</v>
      </c>
      <c r="E184" s="54">
        <f t="shared" si="33"/>
        <v>231.90200000000002</v>
      </c>
      <c r="F184" s="54">
        <f t="shared" si="33"/>
        <v>380.0400000000001</v>
      </c>
      <c r="G184" s="54">
        <f t="shared" si="33"/>
        <v>522.489</v>
      </c>
      <c r="H184" s="54">
        <f t="shared" si="33"/>
        <v>673.835</v>
      </c>
      <c r="I184" s="54">
        <f t="shared" si="33"/>
        <v>782.3349999999999</v>
      </c>
      <c r="J184" s="54">
        <f t="shared" si="33"/>
        <v>353.567</v>
      </c>
      <c r="K184" s="54">
        <f t="shared" si="33"/>
        <v>414.348</v>
      </c>
      <c r="L184" s="54">
        <f t="shared" si="33"/>
        <v>373.149</v>
      </c>
      <c r="M184" s="54">
        <f t="shared" si="33"/>
        <v>234.89499999999998</v>
      </c>
      <c r="N184" s="54">
        <f t="shared" si="33"/>
        <v>220.416</v>
      </c>
      <c r="O184" s="54">
        <f t="shared" si="33"/>
        <v>216.51</v>
      </c>
      <c r="P184" s="54">
        <f t="shared" si="33"/>
        <v>199.37374538722997</v>
      </c>
    </row>
  </sheetData>
  <sheetProtection/>
  <mergeCells count="9">
    <mergeCell ref="A78:P78"/>
    <mergeCell ref="A80:P80"/>
    <mergeCell ref="A55:P55"/>
    <mergeCell ref="A35:P35"/>
    <mergeCell ref="A1:E1"/>
    <mergeCell ref="E2:F2"/>
    <mergeCell ref="E3:F3"/>
    <mergeCell ref="A4:P4"/>
    <mergeCell ref="A6:P6"/>
  </mergeCells>
  <printOptions/>
  <pageMargins left="0.75" right="0.75" top="1" bottom="1" header="0.5" footer="0.5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7"/>
  <sheetViews>
    <sheetView zoomScalePageLayoutView="0" workbookViewId="0" topLeftCell="A1">
      <pane ySplit="2040" topLeftCell="A225" activePane="bottomLeft" state="split"/>
      <selection pane="topLeft" activeCell="A1" sqref="A1:S16384"/>
      <selection pane="bottomLeft" activeCell="B239" sqref="B239"/>
    </sheetView>
  </sheetViews>
  <sheetFormatPr defaultColWidth="9.140625" defaultRowHeight="12.75"/>
  <cols>
    <col min="1" max="3" width="9.140625" style="22" customWidth="1"/>
    <col min="4" max="4" width="24.28125" style="22" customWidth="1"/>
    <col min="5" max="19" width="7.57421875" style="22" customWidth="1"/>
    <col min="20" max="16384" width="9.140625" style="22" customWidth="1"/>
  </cols>
  <sheetData>
    <row r="1" spans="1:4" ht="12.75">
      <c r="A1" s="22">
        <v>1</v>
      </c>
      <c r="D1" s="22" t="s">
        <v>190</v>
      </c>
    </row>
    <row r="2" spans="1:19" ht="12.75">
      <c r="A2" s="22">
        <v>2</v>
      </c>
      <c r="D2" s="22" t="s">
        <v>175</v>
      </c>
      <c r="E2" s="22">
        <v>2014</v>
      </c>
      <c r="F2" s="22">
        <v>2013</v>
      </c>
      <c r="G2" s="22">
        <v>2012</v>
      </c>
      <c r="H2" s="22">
        <v>2011</v>
      </c>
      <c r="I2" s="22">
        <v>2010</v>
      </c>
      <c r="J2" s="22">
        <v>2009</v>
      </c>
      <c r="K2" s="22">
        <v>2008</v>
      </c>
      <c r="L2" s="22">
        <v>2007</v>
      </c>
      <c r="M2" s="22">
        <v>2006</v>
      </c>
      <c r="N2" s="22">
        <v>2005</v>
      </c>
      <c r="O2" s="22">
        <v>2004</v>
      </c>
      <c r="P2" s="22">
        <v>2003</v>
      </c>
      <c r="Q2" s="22">
        <v>2002</v>
      </c>
      <c r="R2" s="22">
        <v>2001</v>
      </c>
      <c r="S2" s="22">
        <v>2000</v>
      </c>
    </row>
    <row r="3" spans="1:19" ht="12.75">
      <c r="A3" s="22">
        <v>3</v>
      </c>
      <c r="B3" s="22" t="s">
        <v>190</v>
      </c>
      <c r="C3" s="22" t="s">
        <v>196</v>
      </c>
      <c r="D3" s="22" t="s">
        <v>174</v>
      </c>
      <c r="E3" s="24">
        <v>69.428</v>
      </c>
      <c r="F3" s="24">
        <v>77.103</v>
      </c>
      <c r="G3" s="24">
        <v>118.488</v>
      </c>
      <c r="H3" s="24">
        <v>96.524</v>
      </c>
      <c r="I3" s="24">
        <v>77.785278</v>
      </c>
      <c r="J3" s="24">
        <v>34.889413</v>
      </c>
      <c r="K3" s="24">
        <v>45.781345</v>
      </c>
      <c r="L3" s="24">
        <v>33.51786</v>
      </c>
      <c r="M3" s="24">
        <v>20.383774000000003</v>
      </c>
      <c r="N3" s="24">
        <v>19.739733</v>
      </c>
      <c r="O3" s="24">
        <v>9.733353</v>
      </c>
      <c r="P3" s="24">
        <v>8.907440000000001</v>
      </c>
      <c r="Q3" s="24">
        <v>6.2415780000000005</v>
      </c>
      <c r="R3" s="24">
        <v>9.782199</v>
      </c>
      <c r="S3" s="24">
        <v>8.371672</v>
      </c>
    </row>
    <row r="4" spans="1:19" ht="12.75">
      <c r="A4" s="22">
        <v>4</v>
      </c>
      <c r="B4" s="22" t="s">
        <v>190</v>
      </c>
      <c r="C4" s="22" t="s">
        <v>196</v>
      </c>
      <c r="D4" s="22" t="s">
        <v>176</v>
      </c>
      <c r="E4" s="24">
        <v>314.157</v>
      </c>
      <c r="F4" s="24">
        <v>238.77</v>
      </c>
      <c r="G4" s="24">
        <v>306.475</v>
      </c>
      <c r="H4" s="24">
        <v>319.821</v>
      </c>
      <c r="I4" s="24">
        <v>335.054574</v>
      </c>
      <c r="J4" s="24">
        <v>310.770238</v>
      </c>
      <c r="K4" s="24">
        <v>262.452251</v>
      </c>
      <c r="L4" s="24">
        <v>290.407032</v>
      </c>
      <c r="M4" s="24">
        <v>242.185497</v>
      </c>
      <c r="N4" s="24">
        <v>296.908984</v>
      </c>
      <c r="O4" s="24">
        <v>216.086604</v>
      </c>
      <c r="P4" s="24">
        <v>106.839287</v>
      </c>
      <c r="Q4" s="24">
        <v>86.27426200000001</v>
      </c>
      <c r="R4" s="24">
        <v>91.29874000000001</v>
      </c>
      <c r="S4" s="24">
        <v>86.681536</v>
      </c>
    </row>
    <row r="5" spans="1:19" ht="12.75">
      <c r="A5" s="22">
        <v>5</v>
      </c>
      <c r="B5" s="22" t="s">
        <v>190</v>
      </c>
      <c r="C5" s="22" t="s">
        <v>196</v>
      </c>
      <c r="D5" s="22" t="s">
        <v>177</v>
      </c>
      <c r="E5" s="24">
        <v>781.635</v>
      </c>
      <c r="F5" s="24">
        <v>714.484</v>
      </c>
      <c r="G5" s="24">
        <v>756.858</v>
      </c>
      <c r="H5" s="24">
        <v>750.44</v>
      </c>
      <c r="I5" s="24">
        <v>725.971804</v>
      </c>
      <c r="J5" s="24">
        <v>693.298476</v>
      </c>
      <c r="K5" s="24">
        <v>675.81798</v>
      </c>
      <c r="L5" s="24">
        <v>507.808033</v>
      </c>
      <c r="M5" s="24">
        <v>516.008394</v>
      </c>
      <c r="N5" s="24">
        <v>434.386491</v>
      </c>
      <c r="O5" s="24">
        <v>379.21105200000005</v>
      </c>
      <c r="P5" s="24">
        <v>188.731603</v>
      </c>
      <c r="Q5" s="24">
        <v>181.896491</v>
      </c>
      <c r="R5" s="24">
        <v>200.3197920000001</v>
      </c>
      <c r="S5" s="24">
        <v>195.23227200000008</v>
      </c>
    </row>
    <row r="6" spans="1:19" ht="12.75">
      <c r="A6" s="22">
        <v>6</v>
      </c>
      <c r="B6" s="22" t="s">
        <v>190</v>
      </c>
      <c r="C6" s="22" t="s">
        <v>196</v>
      </c>
      <c r="D6" s="22" t="s">
        <v>179</v>
      </c>
      <c r="E6" s="24">
        <v>78.91200000000003</v>
      </c>
      <c r="F6" s="24">
        <v>64.21299999999997</v>
      </c>
      <c r="G6" s="24">
        <v>66.83699999999999</v>
      </c>
      <c r="H6" s="24">
        <v>66.98000000000002</v>
      </c>
      <c r="I6" s="24">
        <v>61.6003589999998</v>
      </c>
      <c r="J6" s="24">
        <v>55.74406999999974</v>
      </c>
      <c r="K6" s="24">
        <v>50.935825999999906</v>
      </c>
      <c r="L6" s="24">
        <v>70.32928400000003</v>
      </c>
      <c r="M6" s="24">
        <v>46.13874299999998</v>
      </c>
      <c r="N6" s="24">
        <v>49.16229300000009</v>
      </c>
      <c r="O6" s="24">
        <v>51.11304299999995</v>
      </c>
      <c r="P6" s="24">
        <v>41.94112999999999</v>
      </c>
      <c r="Q6" s="24">
        <v>44.61804700000005</v>
      </c>
      <c r="R6" s="24">
        <v>54.50289499999985</v>
      </c>
      <c r="S6" s="24">
        <v>57.68789399999997</v>
      </c>
    </row>
    <row r="7" spans="1:19" ht="12.75">
      <c r="A7" s="22">
        <v>7</v>
      </c>
      <c r="B7" s="22" t="s">
        <v>190</v>
      </c>
      <c r="C7" s="22" t="s">
        <v>196</v>
      </c>
      <c r="D7" s="22" t="s">
        <v>178</v>
      </c>
      <c r="E7" s="24">
        <v>1244.132</v>
      </c>
      <c r="F7" s="24">
        <v>1094.57</v>
      </c>
      <c r="G7" s="24">
        <v>1248.658</v>
      </c>
      <c r="H7" s="24">
        <v>1233.765</v>
      </c>
      <c r="I7" s="24">
        <v>1200.4120149999999</v>
      </c>
      <c r="J7" s="24">
        <v>1094.7021969999998</v>
      </c>
      <c r="K7" s="24">
        <v>1034.987402</v>
      </c>
      <c r="L7" s="24">
        <v>902.062209</v>
      </c>
      <c r="M7" s="24">
        <v>824.716408</v>
      </c>
      <c r="N7" s="24">
        <v>800.1975010000001</v>
      </c>
      <c r="O7" s="24">
        <v>656.144052</v>
      </c>
      <c r="P7" s="24">
        <v>346.41946</v>
      </c>
      <c r="Q7" s="24">
        <v>319.03037800000004</v>
      </c>
      <c r="R7" s="24">
        <v>355.903626</v>
      </c>
      <c r="S7" s="24">
        <v>347.97337400000004</v>
      </c>
    </row>
    <row r="8" spans="1:19" ht="12.75">
      <c r="A8" s="22">
        <v>8</v>
      </c>
      <c r="B8" s="22" t="s">
        <v>190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ht="12.75">
      <c r="A9" s="22">
        <v>9</v>
      </c>
      <c r="B9" s="22" t="s">
        <v>190</v>
      </c>
      <c r="C9" s="22" t="s">
        <v>196</v>
      </c>
      <c r="D9" s="22" t="s">
        <v>180</v>
      </c>
      <c r="E9" s="24">
        <v>642.083</v>
      </c>
      <c r="F9" s="24">
        <v>599.337</v>
      </c>
      <c r="G9" s="24">
        <v>617.742</v>
      </c>
      <c r="H9" s="24">
        <v>563.692</v>
      </c>
      <c r="I9" s="24">
        <v>570.723478</v>
      </c>
      <c r="J9" s="24">
        <v>468.282788</v>
      </c>
      <c r="K9" s="24">
        <v>337.097978</v>
      </c>
      <c r="L9" s="24">
        <v>293.252678</v>
      </c>
      <c r="M9" s="24">
        <v>284.206673</v>
      </c>
      <c r="N9" s="24">
        <v>270.962586</v>
      </c>
      <c r="O9" s="24">
        <v>243.18793100000002</v>
      </c>
      <c r="P9" s="24">
        <v>142.987106</v>
      </c>
      <c r="Q9" s="24">
        <v>148.621092</v>
      </c>
      <c r="R9" s="24">
        <v>165.598981</v>
      </c>
      <c r="S9" s="24">
        <v>156.146644</v>
      </c>
    </row>
    <row r="10" spans="1:19" ht="12.75">
      <c r="A10" s="22">
        <v>10</v>
      </c>
      <c r="B10" s="22" t="s">
        <v>190</v>
      </c>
      <c r="C10" s="22" t="s">
        <v>196</v>
      </c>
      <c r="D10" s="22" t="s">
        <v>181</v>
      </c>
      <c r="E10" s="24">
        <v>361.818</v>
      </c>
      <c r="F10" s="24">
        <v>289.678</v>
      </c>
      <c r="G10" s="24">
        <v>367.752</v>
      </c>
      <c r="H10" s="24">
        <v>433.728</v>
      </c>
      <c r="I10" s="24">
        <v>409.54675</v>
      </c>
      <c r="J10" s="24">
        <v>429.55281</v>
      </c>
      <c r="K10" s="24">
        <v>489.445342</v>
      </c>
      <c r="L10" s="24">
        <v>445.17488000000003</v>
      </c>
      <c r="M10" s="24">
        <v>395.212404</v>
      </c>
      <c r="N10" s="24">
        <v>362.33775</v>
      </c>
      <c r="O10" s="24">
        <v>269.706021</v>
      </c>
      <c r="P10" s="24">
        <v>147.591071</v>
      </c>
      <c r="Q10" s="24">
        <v>113.754718</v>
      </c>
      <c r="R10" s="24">
        <v>124.463187</v>
      </c>
      <c r="S10" s="24">
        <v>126.314646</v>
      </c>
    </row>
    <row r="11" spans="1:19" ht="12.75">
      <c r="A11" s="22">
        <v>11</v>
      </c>
      <c r="B11" s="22" t="s">
        <v>190</v>
      </c>
      <c r="C11" s="22" t="s">
        <v>196</v>
      </c>
      <c r="D11" s="22" t="s">
        <v>78</v>
      </c>
      <c r="E11" s="24">
        <v>152.778</v>
      </c>
      <c r="F11" s="24">
        <v>130.692</v>
      </c>
      <c r="G11" s="24">
        <v>184.08</v>
      </c>
      <c r="H11" s="24">
        <v>150.262</v>
      </c>
      <c r="I11" s="24">
        <v>130.422267</v>
      </c>
      <c r="J11" s="24">
        <v>115.485147</v>
      </c>
      <c r="K11" s="24">
        <v>136.614272</v>
      </c>
      <c r="L11" s="24">
        <v>92.56313899999999</v>
      </c>
      <c r="M11" s="24">
        <v>81.37822100000001</v>
      </c>
      <c r="N11" s="24">
        <v>107.540928</v>
      </c>
      <c r="O11" s="24">
        <v>89.81526</v>
      </c>
      <c r="P11" s="24">
        <v>10.429976</v>
      </c>
      <c r="Q11" s="24">
        <v>10.811902</v>
      </c>
      <c r="R11" s="24">
        <v>11.254425</v>
      </c>
      <c r="S11" s="24">
        <v>12.332144</v>
      </c>
    </row>
    <row r="12" spans="1:19" ht="12.75">
      <c r="A12" s="22">
        <v>12</v>
      </c>
      <c r="B12" s="22" t="s">
        <v>190</v>
      </c>
      <c r="C12" s="22" t="s">
        <v>196</v>
      </c>
      <c r="D12" s="22" t="s">
        <v>182</v>
      </c>
      <c r="E12" s="24">
        <v>80.805</v>
      </c>
      <c r="F12" s="24">
        <v>70.328</v>
      </c>
      <c r="G12" s="24">
        <v>71.86</v>
      </c>
      <c r="H12" s="24">
        <v>76.414</v>
      </c>
      <c r="I12" s="24">
        <v>75.018</v>
      </c>
      <c r="J12" s="24">
        <v>68.667</v>
      </c>
      <c r="K12" s="24">
        <v>57.587</v>
      </c>
      <c r="L12" s="24">
        <v>55.199</v>
      </c>
      <c r="M12" s="24">
        <v>44.852</v>
      </c>
      <c r="N12" s="24">
        <v>39.778476000000005</v>
      </c>
      <c r="O12" s="24">
        <v>34.415</v>
      </c>
      <c r="P12" s="24">
        <v>19.068990000000003</v>
      </c>
      <c r="Q12" s="24">
        <v>18.242062999999998</v>
      </c>
      <c r="R12" s="24">
        <v>19.772504</v>
      </c>
      <c r="S12" s="24">
        <v>19.127969</v>
      </c>
    </row>
    <row r="13" spans="1:19" ht="12.75">
      <c r="A13" s="22">
        <v>13</v>
      </c>
      <c r="B13" s="22" t="s">
        <v>190</v>
      </c>
      <c r="C13" s="22" t="s">
        <v>196</v>
      </c>
      <c r="D13" s="22" t="s">
        <v>179</v>
      </c>
      <c r="E13" s="24">
        <v>6.648000000000138</v>
      </c>
      <c r="F13" s="24">
        <v>4.5349999999998545</v>
      </c>
      <c r="G13" s="24">
        <v>7.22400000000016</v>
      </c>
      <c r="H13" s="24">
        <v>9.669000000000096</v>
      </c>
      <c r="I13" s="24">
        <v>14.701519999999846</v>
      </c>
      <c r="J13" s="24">
        <v>12.714451999999937</v>
      </c>
      <c r="K13" s="24">
        <v>14.242809999999963</v>
      </c>
      <c r="L13" s="24">
        <v>15.872512000000029</v>
      </c>
      <c r="M13" s="24">
        <v>19.067109999999957</v>
      </c>
      <c r="N13" s="24">
        <v>19.577761000000123</v>
      </c>
      <c r="O13" s="24">
        <v>19.019840000000045</v>
      </c>
      <c r="P13" s="24">
        <v>26.342317000000037</v>
      </c>
      <c r="Q13" s="24">
        <v>27.600603000000092</v>
      </c>
      <c r="R13" s="24">
        <v>34.81452899999988</v>
      </c>
      <c r="S13" s="24">
        <v>34.05197099999998</v>
      </c>
    </row>
    <row r="14" spans="1:2" ht="12.75">
      <c r="A14" s="22">
        <v>14</v>
      </c>
      <c r="B14" s="22" t="s">
        <v>190</v>
      </c>
    </row>
    <row r="15" spans="1:2" ht="12.75">
      <c r="A15" s="22">
        <v>15</v>
      </c>
      <c r="B15" s="22" t="s">
        <v>190</v>
      </c>
    </row>
    <row r="16" spans="1:19" ht="12.75">
      <c r="A16" s="22">
        <v>16</v>
      </c>
      <c r="B16" s="22" t="s">
        <v>190</v>
      </c>
      <c r="C16" s="22" t="s">
        <v>183</v>
      </c>
      <c r="D16" s="22" t="s">
        <v>183</v>
      </c>
      <c r="E16" s="22">
        <v>2014</v>
      </c>
      <c r="F16" s="22">
        <v>2013</v>
      </c>
      <c r="G16" s="22">
        <v>2012</v>
      </c>
      <c r="H16" s="22">
        <v>2011</v>
      </c>
      <c r="I16" s="22">
        <v>2010</v>
      </c>
      <c r="J16" s="22">
        <v>2009</v>
      </c>
      <c r="K16" s="22">
        <v>2008</v>
      </c>
      <c r="L16" s="22">
        <v>2007</v>
      </c>
      <c r="M16" s="22">
        <v>2006</v>
      </c>
      <c r="N16" s="22">
        <v>2005</v>
      </c>
      <c r="O16" s="22">
        <v>2004</v>
      </c>
      <c r="P16" s="22">
        <v>2003</v>
      </c>
      <c r="Q16" s="22">
        <v>2002</v>
      </c>
      <c r="R16" s="22">
        <v>2001</v>
      </c>
      <c r="S16" s="22">
        <v>2000</v>
      </c>
    </row>
    <row r="17" spans="1:19" ht="12.75">
      <c r="A17" s="22">
        <v>17</v>
      </c>
      <c r="B17" s="22" t="s">
        <v>190</v>
      </c>
      <c r="C17" s="22" t="s">
        <v>183</v>
      </c>
      <c r="D17" s="22" t="s">
        <v>174</v>
      </c>
      <c r="E17" s="24">
        <v>5.580436802525777</v>
      </c>
      <c r="F17" s="24">
        <v>7.044136053427373</v>
      </c>
      <c r="G17" s="24">
        <v>9.489227634788708</v>
      </c>
      <c r="H17" s="24">
        <v>7.823532034058349</v>
      </c>
      <c r="I17" s="24">
        <v>6.479881659631674</v>
      </c>
      <c r="J17" s="24">
        <v>3.187114550022229</v>
      </c>
      <c r="K17" s="24">
        <v>4.42337219868885</v>
      </c>
      <c r="L17" s="24">
        <v>3.715692738880717</v>
      </c>
      <c r="M17" s="24">
        <v>2.4716100955760303</v>
      </c>
      <c r="N17" s="24">
        <v>2.466857616442369</v>
      </c>
      <c r="O17" s="24">
        <v>1.4834170896362862</v>
      </c>
      <c r="P17" s="24">
        <v>2.571287421324426</v>
      </c>
      <c r="Q17" s="24">
        <v>1.9564212157877954</v>
      </c>
      <c r="R17" s="24">
        <v>2.748552778161356</v>
      </c>
      <c r="S17" s="24">
        <v>2.405836947743019</v>
      </c>
    </row>
    <row r="18" spans="1:19" ht="12.75">
      <c r="A18" s="22">
        <v>18</v>
      </c>
      <c r="B18" s="22" t="s">
        <v>190</v>
      </c>
      <c r="C18" s="22" t="s">
        <v>183</v>
      </c>
      <c r="D18" s="22" t="s">
        <v>176</v>
      </c>
      <c r="E18" s="24">
        <v>25.2510987580096</v>
      </c>
      <c r="F18" s="24">
        <v>21.814045698310753</v>
      </c>
      <c r="G18" s="24">
        <v>24.544350815035028</v>
      </c>
      <c r="H18" s="24">
        <v>25.922359606570133</v>
      </c>
      <c r="I18" s="24">
        <v>27.91163115774046</v>
      </c>
      <c r="J18" s="24">
        <v>28.388564383231984</v>
      </c>
      <c r="K18" s="24">
        <v>25.358014067885243</v>
      </c>
      <c r="L18" s="24">
        <v>32.19368122315387</v>
      </c>
      <c r="M18" s="24">
        <v>29.36591228823957</v>
      </c>
      <c r="N18" s="24">
        <v>37.104462789368284</v>
      </c>
      <c r="O18" s="24">
        <v>32.93279933596045</v>
      </c>
      <c r="P18" s="24">
        <v>30.841017707261592</v>
      </c>
      <c r="Q18" s="24">
        <v>27.042647957493248</v>
      </c>
      <c r="R18" s="24">
        <v>25.65265800354617</v>
      </c>
      <c r="S18" s="24">
        <v>24.910393287734706</v>
      </c>
    </row>
    <row r="19" spans="1:19" ht="12.75">
      <c r="A19" s="22">
        <v>19</v>
      </c>
      <c r="B19" s="22" t="s">
        <v>190</v>
      </c>
      <c r="C19" s="22" t="s">
        <v>183</v>
      </c>
      <c r="D19" s="22" t="s">
        <v>177</v>
      </c>
      <c r="E19" s="24">
        <v>62.82572910269971</v>
      </c>
      <c r="F19" s="24">
        <v>65.27531359346594</v>
      </c>
      <c r="G19" s="24">
        <v>60.61371488429978</v>
      </c>
      <c r="H19" s="24">
        <v>60.82519766730293</v>
      </c>
      <c r="I19" s="24">
        <v>60.47688584656494</v>
      </c>
      <c r="J19" s="24">
        <v>63.3321535208356</v>
      </c>
      <c r="K19" s="24">
        <v>65.29721798488133</v>
      </c>
      <c r="L19" s="24">
        <v>56.29412560835924</v>
      </c>
      <c r="M19" s="24">
        <v>62.56797961027106</v>
      </c>
      <c r="N19" s="24">
        <v>54.28490972005672</v>
      </c>
      <c r="O19" s="24">
        <v>57.793871764001004</v>
      </c>
      <c r="P19" s="24">
        <v>54.480658505731746</v>
      </c>
      <c r="Q19" s="24">
        <v>57.01541406191731</v>
      </c>
      <c r="R19" s="24">
        <v>56.28484155988905</v>
      </c>
      <c r="S19" s="24">
        <v>56.10552030340116</v>
      </c>
    </row>
    <row r="20" spans="1:19" ht="12.75">
      <c r="A20" s="22">
        <v>20</v>
      </c>
      <c r="B20" s="22" t="s">
        <v>190</v>
      </c>
      <c r="C20" s="22" t="s">
        <v>183</v>
      </c>
      <c r="D20" s="22" t="s">
        <v>179</v>
      </c>
      <c r="E20" s="24">
        <v>6.342735336764911</v>
      </c>
      <c r="F20" s="24">
        <v>5.8665046547959445</v>
      </c>
      <c r="G20" s="24">
        <v>5.352706665876485</v>
      </c>
      <c r="H20" s="24">
        <v>5.4289106920685875</v>
      </c>
      <c r="I20" s="24">
        <v>5.131601336062919</v>
      </c>
      <c r="J20" s="24">
        <v>5.092167545910182</v>
      </c>
      <c r="K20" s="24">
        <v>4.921395748544571</v>
      </c>
      <c r="L20" s="24">
        <v>7.7965004296061835</v>
      </c>
      <c r="M20" s="24">
        <v>5.594498005913322</v>
      </c>
      <c r="N20" s="24">
        <v>6.143769874132621</v>
      </c>
      <c r="O20" s="24">
        <v>7.78991181040226</v>
      </c>
      <c r="P20" s="24">
        <v>12.107036365682223</v>
      </c>
      <c r="Q20" s="24">
        <v>13.98551676480164</v>
      </c>
      <c r="R20" s="24">
        <v>15.313947658403418</v>
      </c>
      <c r="S20" s="24">
        <v>16.578249461121118</v>
      </c>
    </row>
    <row r="21" spans="1:19" ht="12.75">
      <c r="A21" s="22">
        <v>21</v>
      </c>
      <c r="B21" s="22" t="s">
        <v>190</v>
      </c>
      <c r="C21" s="22" t="s">
        <v>183</v>
      </c>
      <c r="D21" s="22" t="s">
        <v>178</v>
      </c>
      <c r="E21" s="24">
        <v>100</v>
      </c>
      <c r="F21" s="24">
        <v>100</v>
      </c>
      <c r="G21" s="24">
        <v>100</v>
      </c>
      <c r="H21" s="24">
        <v>100</v>
      </c>
      <c r="I21" s="24">
        <v>100</v>
      </c>
      <c r="J21" s="24">
        <v>100</v>
      </c>
      <c r="K21" s="24">
        <v>100</v>
      </c>
      <c r="L21" s="24">
        <v>100</v>
      </c>
      <c r="M21" s="24">
        <v>100</v>
      </c>
      <c r="N21" s="24">
        <v>100</v>
      </c>
      <c r="O21" s="24">
        <v>100</v>
      </c>
      <c r="P21" s="24">
        <v>100</v>
      </c>
      <c r="Q21" s="24">
        <v>100</v>
      </c>
      <c r="R21" s="24">
        <v>100</v>
      </c>
      <c r="S21" s="24">
        <v>100</v>
      </c>
    </row>
    <row r="22" spans="1:19" ht="12.75">
      <c r="A22" s="22">
        <v>22</v>
      </c>
      <c r="B22" s="22" t="s">
        <v>190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2.75">
      <c r="A23" s="22">
        <v>23</v>
      </c>
      <c r="B23" s="22" t="s">
        <v>190</v>
      </c>
      <c r="C23" s="22" t="s">
        <v>183</v>
      </c>
      <c r="D23" s="22" t="s">
        <v>180</v>
      </c>
      <c r="E23" s="24">
        <v>51.60891288062681</v>
      </c>
      <c r="F23" s="24">
        <v>54.7554747526426</v>
      </c>
      <c r="G23" s="24">
        <v>49.472473647708185</v>
      </c>
      <c r="H23" s="24">
        <v>45.688765688765685</v>
      </c>
      <c r="I23" s="24">
        <v>47.543965810772065</v>
      </c>
      <c r="J23" s="24">
        <v>42.77718536450512</v>
      </c>
      <c r="K23" s="24">
        <v>32.57024939130612</v>
      </c>
      <c r="L23" s="24">
        <v>32.50914128473372</v>
      </c>
      <c r="M23" s="24">
        <v>34.461139640621774</v>
      </c>
      <c r="N23" s="24">
        <v>33.861963535424735</v>
      </c>
      <c r="O23" s="24">
        <v>37.06319218451134</v>
      </c>
      <c r="P23" s="24">
        <v>41.27571412991637</v>
      </c>
      <c r="Q23" s="24">
        <v>46.58524775342867</v>
      </c>
      <c r="R23" s="24">
        <v>46.5291637686209</v>
      </c>
      <c r="S23" s="24">
        <v>44.87315859977264</v>
      </c>
    </row>
    <row r="24" spans="1:19" ht="12.75">
      <c r="A24" s="22">
        <v>24</v>
      </c>
      <c r="B24" s="22" t="s">
        <v>190</v>
      </c>
      <c r="C24" s="22" t="s">
        <v>183</v>
      </c>
      <c r="D24" s="22" t="s">
        <v>181</v>
      </c>
      <c r="E24" s="24">
        <v>29.081962364122134</v>
      </c>
      <c r="F24" s="24">
        <v>26.465004522323838</v>
      </c>
      <c r="G24" s="24">
        <v>29.451779430396474</v>
      </c>
      <c r="H24" s="24">
        <v>35.15483094430463</v>
      </c>
      <c r="I24" s="24">
        <v>34.11718184110312</v>
      </c>
      <c r="J24" s="24">
        <v>39.23923887036833</v>
      </c>
      <c r="K24" s="24">
        <v>47.28998063688509</v>
      </c>
      <c r="L24" s="24">
        <v>49.35079593828767</v>
      </c>
      <c r="M24" s="24">
        <v>47.92100656253707</v>
      </c>
      <c r="N24" s="24">
        <v>45.281039936664335</v>
      </c>
      <c r="O24" s="24">
        <v>41.10469647296293</v>
      </c>
      <c r="P24" s="24">
        <v>42.60472867199781</v>
      </c>
      <c r="Q24" s="24">
        <v>35.65639069016807</v>
      </c>
      <c r="R24" s="24">
        <v>34.97103651312617</v>
      </c>
      <c r="S24" s="24">
        <v>36.30008944305032</v>
      </c>
    </row>
    <row r="25" spans="1:19" ht="12.75">
      <c r="A25" s="22">
        <v>25</v>
      </c>
      <c r="B25" s="22" t="s">
        <v>190</v>
      </c>
      <c r="C25" s="22" t="s">
        <v>183</v>
      </c>
      <c r="D25" s="22" t="s">
        <v>78</v>
      </c>
      <c r="E25" s="24">
        <v>12.279886700125067</v>
      </c>
      <c r="F25" s="24">
        <v>11.940031245146496</v>
      </c>
      <c r="G25" s="24">
        <v>14.742227255181165</v>
      </c>
      <c r="H25" s="24">
        <v>12.179142705458494</v>
      </c>
      <c r="I25" s="24">
        <v>10.864791868981753</v>
      </c>
      <c r="J25" s="24">
        <v>10.549457863196379</v>
      </c>
      <c r="K25" s="24">
        <v>13.199607235412515</v>
      </c>
      <c r="L25" s="24">
        <v>10.261281104172715</v>
      </c>
      <c r="M25" s="24">
        <v>9.867418692123318</v>
      </c>
      <c r="N25" s="24">
        <v>13.439298156468496</v>
      </c>
      <c r="O25" s="24">
        <v>13.688344766097185</v>
      </c>
      <c r="P25" s="24">
        <v>3.0107939086331927</v>
      </c>
      <c r="Q25" s="24">
        <v>3.388988242367314</v>
      </c>
      <c r="R25" s="24">
        <v>3.162211390338574</v>
      </c>
      <c r="S25" s="24">
        <v>3.543990696253673</v>
      </c>
    </row>
    <row r="26" spans="1:19" ht="12.75">
      <c r="A26" s="22">
        <v>26</v>
      </c>
      <c r="B26" s="22" t="s">
        <v>190</v>
      </c>
      <c r="C26" s="22" t="s">
        <v>183</v>
      </c>
      <c r="D26" s="22" t="s">
        <v>182</v>
      </c>
      <c r="E26" s="24">
        <v>6.494889609784171</v>
      </c>
      <c r="F26" s="24">
        <v>6.425171528545456</v>
      </c>
      <c r="G26" s="24">
        <v>5.754978544965876</v>
      </c>
      <c r="H26" s="24">
        <v>6.193561983035667</v>
      </c>
      <c r="I26" s="24">
        <v>6.249354310236558</v>
      </c>
      <c r="J26" s="24">
        <v>6.272664856997634</v>
      </c>
      <c r="K26" s="24">
        <v>5.564029077911424</v>
      </c>
      <c r="L26" s="24">
        <v>6.1192010317328345</v>
      </c>
      <c r="M26" s="24">
        <v>5.438475525031629</v>
      </c>
      <c r="N26" s="24">
        <v>4.971082257853739</v>
      </c>
      <c r="O26" s="24">
        <v>5.2450372589828795</v>
      </c>
      <c r="P26" s="24">
        <v>5.504595498185928</v>
      </c>
      <c r="Q26" s="24">
        <v>5.717970531320373</v>
      </c>
      <c r="R26" s="24">
        <v>5.5555781272090785</v>
      </c>
      <c r="S26" s="24">
        <v>5.49696339697531</v>
      </c>
    </row>
    <row r="27" spans="1:19" ht="12.75">
      <c r="A27" s="22">
        <v>27</v>
      </c>
      <c r="B27" s="22" t="s">
        <v>190</v>
      </c>
      <c r="C27" s="22" t="s">
        <v>183</v>
      </c>
      <c r="D27" s="22" t="s">
        <v>179</v>
      </c>
      <c r="E27" s="24">
        <v>0.5343484453418237</v>
      </c>
      <c r="F27" s="24">
        <v>0.4143179513416095</v>
      </c>
      <c r="G27" s="24">
        <v>0.5785411217483218</v>
      </c>
      <c r="H27" s="24">
        <v>0.7836986784355283</v>
      </c>
      <c r="I27" s="24">
        <v>1.2247061689065022</v>
      </c>
      <c r="J27" s="24">
        <v>1.1614530449325424</v>
      </c>
      <c r="K27" s="24">
        <v>1.376133658484856</v>
      </c>
      <c r="L27" s="24">
        <v>1.7595806410730626</v>
      </c>
      <c r="M27" s="24">
        <v>2.311959579686204</v>
      </c>
      <c r="N27" s="24">
        <v>2.4466161135887026</v>
      </c>
      <c r="O27" s="24">
        <v>2.898729317445683</v>
      </c>
      <c r="P27" s="24">
        <v>7.604167791266701</v>
      </c>
      <c r="Q27" s="24">
        <v>8.651402782715598</v>
      </c>
      <c r="R27" s="24">
        <v>9.782010200705257</v>
      </c>
      <c r="S27" s="24">
        <v>9.785797863948055</v>
      </c>
    </row>
    <row r="28" spans="1:19" ht="12.75">
      <c r="A28" s="22">
        <v>28</v>
      </c>
      <c r="B28" s="22" t="s">
        <v>190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1:19" ht="12.75">
      <c r="A29" s="22">
        <v>29</v>
      </c>
      <c r="B29" s="22" t="s">
        <v>190</v>
      </c>
      <c r="C29" s="22" t="s">
        <v>183</v>
      </c>
      <c r="D29" s="22" t="s">
        <v>184</v>
      </c>
      <c r="E29" s="24">
        <v>4.428067118280054</v>
      </c>
      <c r="F29" s="24">
        <v>4.734736015056142</v>
      </c>
      <c r="G29" s="24">
        <v>4.742211237985101</v>
      </c>
      <c r="H29" s="24">
        <v>4.964478648689175</v>
      </c>
      <c r="I29" s="24">
        <v>4.437544887452663</v>
      </c>
      <c r="J29" s="24">
        <v>4.897174605743484</v>
      </c>
      <c r="K29" s="24">
        <v>5.484169651757751</v>
      </c>
      <c r="L29" s="24">
        <v>5.1125752237338205</v>
      </c>
      <c r="M29" s="24">
        <v>4.504396740461116</v>
      </c>
      <c r="N29" s="24">
        <v>4.147419725570974</v>
      </c>
      <c r="O29" s="24">
        <v>2.7039345927043468</v>
      </c>
      <c r="P29" s="24">
        <v>5.093603286605204</v>
      </c>
      <c r="Q29" s="24">
        <v>7.267179428286292</v>
      </c>
      <c r="R29" s="24">
        <v>8.054192738120628</v>
      </c>
      <c r="S29" s="24">
        <v>8.501776633059286</v>
      </c>
    </row>
    <row r="30" spans="1:19" ht="12.75">
      <c r="A30" s="22">
        <v>30</v>
      </c>
      <c r="B30" s="22" t="s">
        <v>190</v>
      </c>
      <c r="C30" s="22" t="s">
        <v>183</v>
      </c>
      <c r="D30" s="22" t="s">
        <v>185</v>
      </c>
      <c r="E30" s="24">
        <v>-2.0181942109036664</v>
      </c>
      <c r="F30" s="24">
        <v>-2.3307782964999957</v>
      </c>
      <c r="G30" s="24">
        <v>-2.3119220795445994</v>
      </c>
      <c r="H30" s="24">
        <v>-2.4344182238919077</v>
      </c>
      <c r="I30" s="24">
        <v>-1.972853878840925</v>
      </c>
      <c r="J30" s="24">
        <v>-2.4549564323200133</v>
      </c>
      <c r="K30" s="24">
        <v>-3.67500734081399</v>
      </c>
      <c r="L30" s="24">
        <v>-3.374129045239717</v>
      </c>
      <c r="M30" s="24">
        <v>-2.913434941626625</v>
      </c>
      <c r="N30" s="24">
        <v>-2.7693351919128273</v>
      </c>
      <c r="O30" s="24">
        <v>-1.4668928218829607</v>
      </c>
      <c r="P30" s="24">
        <v>-2.7962909473965465</v>
      </c>
      <c r="Q30" s="24">
        <v>-4.333711130167046</v>
      </c>
      <c r="R30" s="24">
        <v>-5.172299087506347</v>
      </c>
      <c r="S30" s="24">
        <v>-6.039585373563669</v>
      </c>
    </row>
    <row r="31" spans="1:19" ht="12.75">
      <c r="A31" s="22">
        <v>31</v>
      </c>
      <c r="B31" s="22" t="s">
        <v>190</v>
      </c>
      <c r="C31" s="22" t="s">
        <v>183</v>
      </c>
      <c r="D31" s="22" t="s">
        <v>186</v>
      </c>
      <c r="E31" s="24">
        <v>1.6388936222201504</v>
      </c>
      <c r="F31" s="24">
        <v>1.9668911079236597</v>
      </c>
      <c r="G31" s="24">
        <v>1.7785494506902608</v>
      </c>
      <c r="H31" s="24">
        <v>1.8798555640660903</v>
      </c>
      <c r="I31" s="24">
        <v>1.867663662130206</v>
      </c>
      <c r="J31" s="24">
        <v>2.0853470526103277</v>
      </c>
      <c r="K31" s="24">
        <v>2.1321417977993904</v>
      </c>
      <c r="L31" s="24">
        <v>2.184101917077428</v>
      </c>
      <c r="M31" s="24">
        <v>2.137180711942377</v>
      </c>
      <c r="N31" s="24">
        <v>2.4431958329747387</v>
      </c>
      <c r="O31" s="24">
        <v>1.650801065251446</v>
      </c>
      <c r="P31" s="24">
        <v>1.7819876516174928</v>
      </c>
      <c r="Q31" s="24">
        <v>1.7652760954318898</v>
      </c>
      <c r="R31" s="24">
        <v>1.7811071697257703</v>
      </c>
      <c r="S31" s="24">
        <v>1.6283148146846405</v>
      </c>
    </row>
    <row r="32" spans="1:19" ht="12.75">
      <c r="A32" s="22">
        <v>32</v>
      </c>
      <c r="B32" s="22" t="s">
        <v>190</v>
      </c>
      <c r="C32" s="22" t="s">
        <v>183</v>
      </c>
      <c r="D32" s="22" t="s">
        <v>187</v>
      </c>
      <c r="E32" s="24">
        <v>-2.521838518742384</v>
      </c>
      <c r="F32" s="24">
        <v>-2.849338096238706</v>
      </c>
      <c r="G32" s="24">
        <v>-2.44286265734893</v>
      </c>
      <c r="H32" s="24">
        <v>-2.731962731962732</v>
      </c>
      <c r="I32" s="24">
        <v>-2.4557021782225337</v>
      </c>
      <c r="J32" s="24">
        <v>-2.5634383558289326</v>
      </c>
      <c r="K32" s="24">
        <v>-2.434258325397472</v>
      </c>
      <c r="L32" s="24">
        <v>-2.410876742537387</v>
      </c>
      <c r="M32" s="24">
        <v>-2.4611344946104188</v>
      </c>
      <c r="N32" s="24">
        <v>-2.8683138814251303</v>
      </c>
      <c r="O32" s="24">
        <v>-2.0310317466689467</v>
      </c>
      <c r="P32" s="24">
        <v>-3.050017455716835</v>
      </c>
      <c r="Q32" s="24">
        <v>-3.38008125357893</v>
      </c>
      <c r="R32" s="24">
        <v>-3.519221801915556</v>
      </c>
      <c r="S32" s="24">
        <v>-2.9153012149716946</v>
      </c>
    </row>
    <row r="33" spans="1:19" ht="12.75">
      <c r="A33" s="22">
        <v>33</v>
      </c>
      <c r="B33" s="22" t="s">
        <v>190</v>
      </c>
      <c r="C33" s="22" t="s">
        <v>183</v>
      </c>
      <c r="D33" s="22" t="s">
        <v>131</v>
      </c>
      <c r="E33" s="24">
        <v>-0.8456498185080039</v>
      </c>
      <c r="F33" s="24">
        <v>-1.003681811122176</v>
      </c>
      <c r="G33" s="24">
        <v>-1.483432613253589</v>
      </c>
      <c r="H33" s="24">
        <v>-0.8735050840313997</v>
      </c>
      <c r="I33" s="24">
        <v>-0.8552812594099202</v>
      </c>
      <c r="J33" s="24">
        <v>-1.0128778429774177</v>
      </c>
      <c r="K33" s="24">
        <v>-0.576278028937786</v>
      </c>
      <c r="L33" s="24">
        <v>-0.387562849337811</v>
      </c>
      <c r="M33" s="24">
        <v>-0.30114933762782614</v>
      </c>
      <c r="N33" s="24">
        <v>-0.21945169758784336</v>
      </c>
      <c r="O33" s="24">
        <v>-0.24106596641068082</v>
      </c>
      <c r="P33" s="24">
        <v>-0.4317560566603273</v>
      </c>
      <c r="Q33" s="24">
        <v>-0.5166254105118478</v>
      </c>
      <c r="R33" s="24">
        <v>-0.445631031587186</v>
      </c>
      <c r="S33" s="24">
        <v>-0.30127161395975083</v>
      </c>
    </row>
    <row r="34" spans="1:19" ht="12.75">
      <c r="A34" s="22">
        <v>34</v>
      </c>
      <c r="B34" s="22" t="s">
        <v>190</v>
      </c>
      <c r="C34" s="22" t="s">
        <v>183</v>
      </c>
      <c r="D34" s="22" t="s">
        <v>179</v>
      </c>
      <c r="E34" s="24">
        <v>-0.21380367999537053</v>
      </c>
      <c r="F34" s="24">
        <v>-0.13640059566770596</v>
      </c>
      <c r="G34" s="24">
        <v>-0.0987460137203301</v>
      </c>
      <c r="H34" s="24">
        <v>-0.3707351075772129</v>
      </c>
      <c r="I34" s="24">
        <v>-0.33986280952044456</v>
      </c>
      <c r="J34" s="24">
        <v>-0.13435672313718816</v>
      </c>
      <c r="K34" s="24">
        <v>-0.07313277422868592</v>
      </c>
      <c r="L34" s="24">
        <v>-0.20802279280496838</v>
      </c>
      <c r="M34" s="24">
        <v>-0.21328810521252517</v>
      </c>
      <c r="N34" s="24">
        <v>0.0438063102623969</v>
      </c>
      <c r="O34" s="24">
        <v>-0.06619049562000723</v>
      </c>
      <c r="P34" s="24">
        <v>0.15613181776797336</v>
      </c>
      <c r="Q34" s="24">
        <v>-0.09766060584989134</v>
      </c>
      <c r="R34" s="24">
        <v>0.00044000675621425067</v>
      </c>
      <c r="S34" s="24">
        <v>-0.2249925018688319</v>
      </c>
    </row>
    <row r="35" spans="1:19" ht="12.75">
      <c r="A35" s="22">
        <v>35</v>
      </c>
      <c r="B35" s="22" t="s">
        <v>190</v>
      </c>
      <c r="C35" s="22" t="s">
        <v>183</v>
      </c>
      <c r="D35" s="22" t="s">
        <v>188</v>
      </c>
      <c r="E35" s="24">
        <v>0.4674745123507794</v>
      </c>
      <c r="F35" s="24">
        <v>0.3814283234512183</v>
      </c>
      <c r="G35" s="24">
        <v>0.18379732480791378</v>
      </c>
      <c r="H35" s="24">
        <v>0.43371306529201265</v>
      </c>
      <c r="I35" s="24">
        <v>0.6815084235890458</v>
      </c>
      <c r="J35" s="24">
        <v>0.8168923040902604</v>
      </c>
      <c r="K35" s="24">
        <v>0.8576349801792081</v>
      </c>
      <c r="L35" s="24">
        <v>0.916085710891365</v>
      </c>
      <c r="M35" s="24">
        <v>0.7525705733260979</v>
      </c>
      <c r="N35" s="24">
        <v>0.7773210978823089</v>
      </c>
      <c r="O35" s="24">
        <v>0.5495546273731976</v>
      </c>
      <c r="P35" s="24">
        <v>0.7536582962169618</v>
      </c>
      <c r="Q35" s="24">
        <v>0.704377123610467</v>
      </c>
      <c r="R35" s="24">
        <v>0.6985879935935243</v>
      </c>
      <c r="S35" s="24">
        <v>0.6489407433799805</v>
      </c>
    </row>
    <row r="36" spans="1:2" ht="12.75">
      <c r="A36" s="22">
        <v>36</v>
      </c>
      <c r="B36" s="22" t="s">
        <v>190</v>
      </c>
    </row>
    <row r="37" spans="1:19" ht="12.75">
      <c r="A37" s="22">
        <v>37</v>
      </c>
      <c r="B37" s="22" t="s">
        <v>190</v>
      </c>
      <c r="C37" s="22" t="s">
        <v>189</v>
      </c>
      <c r="D37" s="22" t="s">
        <v>189</v>
      </c>
      <c r="E37" s="31">
        <v>0.07197574407524285</v>
      </c>
      <c r="F37" s="31">
        <v>0.05936469116141509</v>
      </c>
      <c r="G37" s="31">
        <v>0.031937099916504307</v>
      </c>
      <c r="H37" s="31">
        <v>0.07002643494647577</v>
      </c>
      <c r="I37" s="31">
        <v>0.10905261403929722</v>
      </c>
      <c r="J37" s="31">
        <v>0.13023050373541875</v>
      </c>
      <c r="K37" s="31">
        <v>0.1541391980829007</v>
      </c>
      <c r="L37" s="31">
        <v>0.14970675193391186</v>
      </c>
      <c r="M37" s="31">
        <v>0.138378957460091</v>
      </c>
      <c r="N37" s="31">
        <v>0.15636858485981212</v>
      </c>
      <c r="O37" s="31">
        <v>0.10477611506610489</v>
      </c>
      <c r="P37" s="31">
        <v>0.13691438298515018</v>
      </c>
      <c r="Q37" s="31">
        <v>0.12318656064283963</v>
      </c>
      <c r="R37" s="31">
        <v>0.12574532795643892</v>
      </c>
      <c r="S37" s="31">
        <v>0.11805440504425745</v>
      </c>
    </row>
    <row r="38" ht="12.75">
      <c r="A38" s="22">
        <v>38</v>
      </c>
    </row>
    <row r="39" ht="12.75">
      <c r="A39" s="22">
        <v>39</v>
      </c>
    </row>
    <row r="40" ht="12.75">
      <c r="A40" s="22">
        <v>40</v>
      </c>
    </row>
    <row r="41" spans="1:4" ht="12.75">
      <c r="A41" s="22">
        <v>41</v>
      </c>
      <c r="B41" s="22" t="s">
        <v>192</v>
      </c>
      <c r="D41" s="22" t="s">
        <v>192</v>
      </c>
    </row>
    <row r="42" spans="1:19" ht="12.75">
      <c r="A42" s="22">
        <v>42</v>
      </c>
      <c r="B42" s="22" t="s">
        <v>192</v>
      </c>
      <c r="D42" s="22" t="s">
        <v>175</v>
      </c>
      <c r="E42" s="22">
        <v>2014</v>
      </c>
      <c r="F42" s="22">
        <v>2013</v>
      </c>
      <c r="G42" s="22">
        <v>2012</v>
      </c>
      <c r="H42" s="22">
        <v>2011</v>
      </c>
      <c r="I42" s="22">
        <v>2010</v>
      </c>
      <c r="J42" s="22">
        <v>2009</v>
      </c>
      <c r="K42" s="22">
        <v>2008</v>
      </c>
      <c r="L42" s="22">
        <v>2007</v>
      </c>
      <c r="M42" s="22">
        <v>2006</v>
      </c>
      <c r="N42" s="22">
        <v>2005</v>
      </c>
      <c r="O42" s="22">
        <v>2004</v>
      </c>
      <c r="P42" s="22">
        <v>2003</v>
      </c>
      <c r="Q42" s="22">
        <v>2002</v>
      </c>
      <c r="R42" s="22">
        <v>2001</v>
      </c>
      <c r="S42" s="22">
        <v>2000</v>
      </c>
    </row>
    <row r="43" spans="1:19" ht="12.75">
      <c r="A43" s="22">
        <v>43</v>
      </c>
      <c r="B43" s="22" t="s">
        <v>192</v>
      </c>
      <c r="C43" s="22" t="s">
        <v>196</v>
      </c>
      <c r="D43" s="22" t="s">
        <v>174</v>
      </c>
      <c r="E43" s="24">
        <v>31.221</v>
      </c>
      <c r="F43" s="24">
        <v>34.767</v>
      </c>
      <c r="G43" s="24">
        <v>35.001</v>
      </c>
      <c r="H43" s="24">
        <v>30.939</v>
      </c>
      <c r="I43" s="24">
        <v>19.981</v>
      </c>
      <c r="J43" s="24">
        <v>16.344</v>
      </c>
      <c r="K43" s="24">
        <v>14.659</v>
      </c>
      <c r="L43" s="24">
        <v>22.581</v>
      </c>
      <c r="M43" s="24">
        <v>12.515122</v>
      </c>
      <c r="N43" s="24">
        <v>12.341316999999998</v>
      </c>
      <c r="O43" s="24">
        <v>10.12309</v>
      </c>
      <c r="P43" s="24">
        <v>8.781231</v>
      </c>
      <c r="Q43" s="24">
        <v>8.811709</v>
      </c>
      <c r="R43" s="24">
        <v>9.929477</v>
      </c>
      <c r="S43" s="24">
        <v>7.19773298234227</v>
      </c>
    </row>
    <row r="44" spans="1:19" ht="12.75">
      <c r="A44" s="22">
        <v>44</v>
      </c>
      <c r="B44" s="22" t="s">
        <v>192</v>
      </c>
      <c r="C44" s="22" t="s">
        <v>196</v>
      </c>
      <c r="D44" s="22" t="s">
        <v>176</v>
      </c>
      <c r="E44" s="24">
        <v>216.551</v>
      </c>
      <c r="F44" s="24">
        <v>180.427</v>
      </c>
      <c r="G44" s="24">
        <v>190.547</v>
      </c>
      <c r="H44" s="24">
        <v>157.991</v>
      </c>
      <c r="I44" s="24">
        <v>148.648</v>
      </c>
      <c r="J44" s="24">
        <v>151.067</v>
      </c>
      <c r="K44" s="24">
        <v>143.207</v>
      </c>
      <c r="L44" s="24">
        <v>129.992</v>
      </c>
      <c r="M44" s="24">
        <v>110.064456</v>
      </c>
      <c r="N44" s="24">
        <v>126.974421</v>
      </c>
      <c r="O44" s="24">
        <v>114.54643899999999</v>
      </c>
      <c r="P44" s="24">
        <v>88.199652</v>
      </c>
      <c r="Q44" s="24">
        <v>81.193693</v>
      </c>
      <c r="R44" s="24">
        <v>96.591336</v>
      </c>
      <c r="S44" s="24">
        <v>93.6198959047035</v>
      </c>
    </row>
    <row r="45" spans="1:19" ht="12.75">
      <c r="A45" s="22">
        <v>45</v>
      </c>
      <c r="B45" s="22" t="s">
        <v>192</v>
      </c>
      <c r="C45" s="22" t="s">
        <v>196</v>
      </c>
      <c r="D45" s="22" t="s">
        <v>177</v>
      </c>
      <c r="E45" s="24">
        <v>342.415</v>
      </c>
      <c r="F45" s="24">
        <v>327.382</v>
      </c>
      <c r="G45" s="24">
        <v>350.313</v>
      </c>
      <c r="H45" s="24">
        <v>370.461</v>
      </c>
      <c r="I45" s="24">
        <v>352.121</v>
      </c>
      <c r="J45" s="24">
        <v>339.673</v>
      </c>
      <c r="K45" s="24">
        <v>358.235</v>
      </c>
      <c r="L45" s="24">
        <v>320.45</v>
      </c>
      <c r="M45" s="24">
        <v>266.59861700000005</v>
      </c>
      <c r="N45" s="24">
        <v>230.685266</v>
      </c>
      <c r="O45" s="24">
        <v>182.075636</v>
      </c>
      <c r="P45" s="24">
        <v>157.24848</v>
      </c>
      <c r="Q45" s="24">
        <v>154.171483</v>
      </c>
      <c r="R45" s="24">
        <v>162.317246</v>
      </c>
      <c r="S45" s="24">
        <v>159.43504261175798</v>
      </c>
    </row>
    <row r="46" spans="1:19" ht="12.75">
      <c r="A46" s="22">
        <v>46</v>
      </c>
      <c r="B46" s="22" t="s">
        <v>192</v>
      </c>
      <c r="C46" s="22" t="s">
        <v>196</v>
      </c>
      <c r="D46" s="22" t="s">
        <v>179</v>
      </c>
      <c r="E46" s="24">
        <v>29.32899999999995</v>
      </c>
      <c r="F46" s="24">
        <v>28.41700000000003</v>
      </c>
      <c r="G46" s="24">
        <v>33.561000000000035</v>
      </c>
      <c r="H46" s="24">
        <v>31.964999999999918</v>
      </c>
      <c r="I46" s="24">
        <v>26.451999999999998</v>
      </c>
      <c r="J46" s="24">
        <v>22.89500000000004</v>
      </c>
      <c r="K46" s="24">
        <v>21.331000000000017</v>
      </c>
      <c r="L46" s="24">
        <v>24.656000000000006</v>
      </c>
      <c r="M46" s="24">
        <v>17.846741999999892</v>
      </c>
      <c r="N46" s="24">
        <v>16.221896000000015</v>
      </c>
      <c r="O46" s="24">
        <v>16.87125400000002</v>
      </c>
      <c r="P46" s="24">
        <v>28.383740999999958</v>
      </c>
      <c r="Q46" s="24">
        <v>30.75681799999998</v>
      </c>
      <c r="R46" s="24">
        <v>39.517922</v>
      </c>
      <c r="S46" s="24">
        <v>35.86607647278021</v>
      </c>
    </row>
    <row r="47" spans="1:19" ht="12.75">
      <c r="A47" s="22">
        <v>47</v>
      </c>
      <c r="B47" s="22" t="s">
        <v>192</v>
      </c>
      <c r="C47" s="22" t="s">
        <v>196</v>
      </c>
      <c r="D47" s="22" t="s">
        <v>178</v>
      </c>
      <c r="E47" s="24">
        <v>619.516</v>
      </c>
      <c r="F47" s="24">
        <v>570.993</v>
      </c>
      <c r="G47" s="24">
        <v>609.422</v>
      </c>
      <c r="H47" s="24">
        <v>591.356</v>
      </c>
      <c r="I47" s="24">
        <v>547.202</v>
      </c>
      <c r="J47" s="24">
        <v>529.979</v>
      </c>
      <c r="K47" s="24">
        <v>537.432</v>
      </c>
      <c r="L47" s="24">
        <v>497.679</v>
      </c>
      <c r="M47" s="24">
        <v>407.02493699999997</v>
      </c>
      <c r="N47" s="24">
        <v>386.22290000000004</v>
      </c>
      <c r="O47" s="24">
        <v>323.616419</v>
      </c>
      <c r="P47" s="24">
        <v>282.61310399999996</v>
      </c>
      <c r="Q47" s="24">
        <v>274.933703</v>
      </c>
      <c r="R47" s="24">
        <v>308.35598100000004</v>
      </c>
      <c r="S47" s="24">
        <v>296.11874797158396</v>
      </c>
    </row>
    <row r="48" spans="1:19" ht="12.75">
      <c r="A48" s="22">
        <v>48</v>
      </c>
      <c r="B48" s="22" t="s">
        <v>192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19" ht="12.75">
      <c r="A49" s="22">
        <v>49</v>
      </c>
      <c r="B49" s="22" t="s">
        <v>192</v>
      </c>
      <c r="C49" s="22" t="s">
        <v>196</v>
      </c>
      <c r="D49" s="22" t="s">
        <v>180</v>
      </c>
      <c r="E49" s="24">
        <v>294.443</v>
      </c>
      <c r="F49" s="24">
        <v>272.63</v>
      </c>
      <c r="G49" s="24">
        <v>253.746</v>
      </c>
      <c r="H49" s="24">
        <v>237.686</v>
      </c>
      <c r="I49" s="24">
        <v>247.222</v>
      </c>
      <c r="J49" s="24">
        <v>242.582</v>
      </c>
      <c r="K49" s="24">
        <v>237.487</v>
      </c>
      <c r="L49" s="24">
        <v>218.854</v>
      </c>
      <c r="M49" s="24">
        <v>173.738147</v>
      </c>
      <c r="N49" s="24">
        <v>161.390203</v>
      </c>
      <c r="O49" s="24">
        <v>133.407465</v>
      </c>
      <c r="P49" s="24">
        <v>120.578282</v>
      </c>
      <c r="Q49" s="24">
        <v>123.553006</v>
      </c>
      <c r="R49" s="24">
        <v>152.658233</v>
      </c>
      <c r="S49" s="24">
        <v>123.822539155939</v>
      </c>
    </row>
    <row r="50" spans="1:19" ht="12.75">
      <c r="A50" s="22">
        <v>50</v>
      </c>
      <c r="B50" s="22" t="s">
        <v>192</v>
      </c>
      <c r="C50" s="22" t="s">
        <v>196</v>
      </c>
      <c r="D50" s="22" t="s">
        <v>181</v>
      </c>
      <c r="E50" s="24">
        <v>190.018</v>
      </c>
      <c r="F50" s="24">
        <v>185.684</v>
      </c>
      <c r="G50" s="24">
        <v>229.039</v>
      </c>
      <c r="H50" s="24">
        <v>234.339</v>
      </c>
      <c r="I50" s="24">
        <v>199.346</v>
      </c>
      <c r="J50" s="24">
        <v>199.73</v>
      </c>
      <c r="K50" s="24">
        <v>205.698</v>
      </c>
      <c r="L50" s="24">
        <v>210.35</v>
      </c>
      <c r="M50" s="24">
        <v>172.479511</v>
      </c>
      <c r="N50" s="24">
        <v>168.115047</v>
      </c>
      <c r="O50" s="24">
        <v>142.176062</v>
      </c>
      <c r="P50" s="24">
        <v>123.822678</v>
      </c>
      <c r="Q50" s="24">
        <v>113.136621</v>
      </c>
      <c r="R50" s="24">
        <v>111.41566099999999</v>
      </c>
      <c r="S50" s="24">
        <v>134.770088829589</v>
      </c>
    </row>
    <row r="51" spans="1:19" ht="12.75">
      <c r="A51" s="22">
        <v>51</v>
      </c>
      <c r="B51" s="22" t="s">
        <v>192</v>
      </c>
      <c r="C51" s="22" t="s">
        <v>196</v>
      </c>
      <c r="D51" s="22" t="s">
        <v>78</v>
      </c>
      <c r="E51" s="24">
        <v>85.251</v>
      </c>
      <c r="F51" s="24">
        <v>71.428</v>
      </c>
      <c r="G51" s="24">
        <v>83.889</v>
      </c>
      <c r="H51" s="24">
        <v>75.763</v>
      </c>
      <c r="I51" s="24">
        <v>58.136</v>
      </c>
      <c r="J51" s="24">
        <v>51.095</v>
      </c>
      <c r="K51" s="24">
        <v>62.203</v>
      </c>
      <c r="L51" s="24">
        <v>34.041</v>
      </c>
      <c r="M51" s="24">
        <v>32.643302</v>
      </c>
      <c r="N51" s="24">
        <v>34.816434</v>
      </c>
      <c r="O51" s="24">
        <v>29.864827000000002</v>
      </c>
      <c r="P51" s="24">
        <v>13.311290000000001</v>
      </c>
      <c r="Q51" s="24">
        <v>13.290233</v>
      </c>
      <c r="R51" s="24">
        <v>14.124357</v>
      </c>
      <c r="S51" s="24">
        <v>13.9635125551429</v>
      </c>
    </row>
    <row r="52" spans="1:19" ht="12.75">
      <c r="A52" s="22">
        <v>52</v>
      </c>
      <c r="B52" s="22" t="s">
        <v>192</v>
      </c>
      <c r="C52" s="22" t="s">
        <v>196</v>
      </c>
      <c r="D52" s="22" t="s">
        <v>182</v>
      </c>
      <c r="E52" s="24">
        <v>49.099</v>
      </c>
      <c r="F52" s="24">
        <v>42.194</v>
      </c>
      <c r="G52" s="24">
        <v>41.43</v>
      </c>
      <c r="H52" s="24">
        <v>38.165</v>
      </c>
      <c r="I52" s="24">
        <v>35.919</v>
      </c>
      <c r="J52" s="24">
        <v>29.3</v>
      </c>
      <c r="K52" s="24">
        <v>25.656</v>
      </c>
      <c r="L52" s="24">
        <v>27.063</v>
      </c>
      <c r="M52" s="24">
        <v>21.55</v>
      </c>
      <c r="N52" s="24">
        <v>16.330621999999998</v>
      </c>
      <c r="O52" s="24">
        <v>13.067724</v>
      </c>
      <c r="P52" s="24">
        <v>12.774225</v>
      </c>
      <c r="Q52" s="24">
        <v>12.60244</v>
      </c>
      <c r="R52" s="24">
        <v>16.608232</v>
      </c>
      <c r="S52" s="24">
        <v>12.5888536295121</v>
      </c>
    </row>
    <row r="53" spans="1:19" ht="12.75">
      <c r="A53" s="22">
        <v>53</v>
      </c>
      <c r="B53" s="22" t="s">
        <v>192</v>
      </c>
      <c r="C53" s="22" t="s">
        <v>196</v>
      </c>
      <c r="D53" s="22" t="s">
        <v>179</v>
      </c>
      <c r="E53" s="24">
        <v>0.7049999999999272</v>
      </c>
      <c r="F53" s="24">
        <v>-0.9429999999998699</v>
      </c>
      <c r="G53" s="24">
        <v>1.3180000000000973</v>
      </c>
      <c r="H53" s="24">
        <v>5.40300000000002</v>
      </c>
      <c r="I53" s="24">
        <v>6.578999999999951</v>
      </c>
      <c r="J53" s="24">
        <v>7.272000000000048</v>
      </c>
      <c r="K53" s="24">
        <v>6.388000000000034</v>
      </c>
      <c r="L53" s="24">
        <v>7.370999999999981</v>
      </c>
      <c r="M53" s="24">
        <v>6.61397699999992</v>
      </c>
      <c r="N53" s="24">
        <v>5.570593999999971</v>
      </c>
      <c r="O53" s="24">
        <v>5.1003410000000144</v>
      </c>
      <c r="P53" s="24">
        <v>12.12662899999998</v>
      </c>
      <c r="Q53" s="24">
        <v>12.351403000000005</v>
      </c>
      <c r="R53" s="24">
        <v>13.549498000000085</v>
      </c>
      <c r="S53" s="24">
        <v>10.97375380140096</v>
      </c>
    </row>
    <row r="54" spans="1:2" ht="12.75">
      <c r="A54" s="22">
        <v>54</v>
      </c>
      <c r="B54" s="22" t="s">
        <v>192</v>
      </c>
    </row>
    <row r="55" spans="1:2" ht="12.75">
      <c r="A55" s="22">
        <v>55</v>
      </c>
      <c r="B55" s="22" t="s">
        <v>192</v>
      </c>
    </row>
    <row r="56" spans="1:19" ht="12.75">
      <c r="A56" s="22">
        <v>56</v>
      </c>
      <c r="B56" s="22" t="s">
        <v>192</v>
      </c>
      <c r="C56" s="22" t="s">
        <v>183</v>
      </c>
      <c r="D56" s="22" t="s">
        <v>183</v>
      </c>
      <c r="E56" s="22">
        <v>2014</v>
      </c>
      <c r="F56" s="22">
        <v>2013</v>
      </c>
      <c r="G56" s="22">
        <v>2012</v>
      </c>
      <c r="H56" s="22">
        <v>2011</v>
      </c>
      <c r="I56" s="22">
        <v>2010</v>
      </c>
      <c r="J56" s="22">
        <v>2009</v>
      </c>
      <c r="K56" s="22">
        <v>2008</v>
      </c>
      <c r="L56" s="22">
        <v>2007</v>
      </c>
      <c r="M56" s="22">
        <v>2006</v>
      </c>
      <c r="N56" s="22">
        <v>2005</v>
      </c>
      <c r="O56" s="22">
        <v>2004</v>
      </c>
      <c r="P56" s="22">
        <v>2003</v>
      </c>
      <c r="Q56" s="22">
        <v>2002</v>
      </c>
      <c r="R56" s="22">
        <v>2001</v>
      </c>
      <c r="S56" s="22">
        <v>2000</v>
      </c>
    </row>
    <row r="57" spans="1:19" ht="12.75">
      <c r="A57" s="22">
        <v>57</v>
      </c>
      <c r="B57" s="22" t="s">
        <v>192</v>
      </c>
      <c r="C57" s="22" t="s">
        <v>183</v>
      </c>
      <c r="D57" s="22" t="s">
        <v>174</v>
      </c>
      <c r="E57" s="24">
        <v>5.039579284473686</v>
      </c>
      <c r="F57" s="24">
        <v>6.088866238290136</v>
      </c>
      <c r="G57" s="24">
        <v>5.743310874894571</v>
      </c>
      <c r="H57" s="24">
        <v>5.231873862783163</v>
      </c>
      <c r="I57" s="24">
        <v>3.6514851919400884</v>
      </c>
      <c r="J57" s="24">
        <v>3.083895777002485</v>
      </c>
      <c r="K57" s="24">
        <v>2.7276008871820063</v>
      </c>
      <c r="L57" s="24">
        <v>4.5372619700650425</v>
      </c>
      <c r="M57" s="24">
        <v>3.074780157757263</v>
      </c>
      <c r="N57" s="24">
        <v>3.195387171501223</v>
      </c>
      <c r="O57" s="24">
        <v>3.1281138427033888</v>
      </c>
      <c r="P57" s="24">
        <v>3.107156347569786</v>
      </c>
      <c r="Q57" s="24">
        <v>3.2050304869316077</v>
      </c>
      <c r="R57" s="24">
        <v>3.2201343939555365</v>
      </c>
      <c r="S57" s="24">
        <v>2.43069141405156</v>
      </c>
    </row>
    <row r="58" spans="1:19" ht="12.75">
      <c r="A58" s="22">
        <v>58</v>
      </c>
      <c r="B58" s="22" t="s">
        <v>192</v>
      </c>
      <c r="C58" s="22" t="s">
        <v>183</v>
      </c>
      <c r="D58" s="22" t="s">
        <v>176</v>
      </c>
      <c r="E58" s="24">
        <v>34.95486799372413</v>
      </c>
      <c r="F58" s="24">
        <v>31.598811193832493</v>
      </c>
      <c r="G58" s="24">
        <v>31.26683972682312</v>
      </c>
      <c r="H58" s="24">
        <v>26.71673239131758</v>
      </c>
      <c r="I58" s="24">
        <v>27.16510539069667</v>
      </c>
      <c r="J58" s="24">
        <v>28.50433696429481</v>
      </c>
      <c r="K58" s="24">
        <v>26.646533887077805</v>
      </c>
      <c r="L58" s="24">
        <v>26.119647403245867</v>
      </c>
      <c r="M58" s="24">
        <v>27.041207059998882</v>
      </c>
      <c r="N58" s="24">
        <v>32.87594314060611</v>
      </c>
      <c r="O58" s="24">
        <v>35.39574393473527</v>
      </c>
      <c r="P58" s="24">
        <v>31.208620814695138</v>
      </c>
      <c r="Q58" s="24">
        <v>29.532098871123125</v>
      </c>
      <c r="R58" s="24">
        <v>31.324618931260485</v>
      </c>
      <c r="S58" s="24">
        <v>31.61565978040925</v>
      </c>
    </row>
    <row r="59" spans="1:19" ht="12.75">
      <c r="A59" s="22">
        <v>59</v>
      </c>
      <c r="B59" s="22" t="s">
        <v>192</v>
      </c>
      <c r="C59" s="22" t="s">
        <v>183</v>
      </c>
      <c r="D59" s="22" t="s">
        <v>177</v>
      </c>
      <c r="E59" s="24">
        <v>55.27137313644847</v>
      </c>
      <c r="F59" s="24">
        <v>57.33555402605636</v>
      </c>
      <c r="G59" s="24">
        <v>57.482827991112885</v>
      </c>
      <c r="H59" s="24">
        <v>62.646020332929744</v>
      </c>
      <c r="I59" s="24">
        <v>64.34936275817705</v>
      </c>
      <c r="J59" s="24">
        <v>64.09178476883046</v>
      </c>
      <c r="K59" s="24">
        <v>66.65680495392905</v>
      </c>
      <c r="L59" s="24">
        <v>64.38889324243137</v>
      </c>
      <c r="M59" s="24">
        <v>65.49933253843857</v>
      </c>
      <c r="N59" s="24">
        <v>59.728531373981184</v>
      </c>
      <c r="O59" s="24">
        <v>56.26279301978185</v>
      </c>
      <c r="P59" s="24">
        <v>55.64090191656506</v>
      </c>
      <c r="Q59" s="24">
        <v>56.075876226786214</v>
      </c>
      <c r="R59" s="24">
        <v>52.63956465952252</v>
      </c>
      <c r="S59" s="24">
        <v>53.84159014040463</v>
      </c>
    </row>
    <row r="60" spans="1:19" ht="12.75">
      <c r="A60" s="22">
        <v>60</v>
      </c>
      <c r="B60" s="22" t="s">
        <v>192</v>
      </c>
      <c r="C60" s="22" t="s">
        <v>183</v>
      </c>
      <c r="D60" s="22" t="s">
        <v>179</v>
      </c>
      <c r="E60" s="24">
        <v>4.734179585353719</v>
      </c>
      <c r="F60" s="24">
        <v>4.9767685418210075</v>
      </c>
      <c r="G60" s="24">
        <v>5.507021407169422</v>
      </c>
      <c r="H60" s="24">
        <v>5.4053734129695</v>
      </c>
      <c r="I60" s="24">
        <v>4.834046659186187</v>
      </c>
      <c r="J60" s="24">
        <v>4.319982489872247</v>
      </c>
      <c r="K60" s="24">
        <v>3.9690602718111347</v>
      </c>
      <c r="L60" s="24">
        <v>4.954197384257726</v>
      </c>
      <c r="M60" s="24">
        <v>4.384680243805281</v>
      </c>
      <c r="N60" s="24">
        <v>4.200138313911478</v>
      </c>
      <c r="O60" s="24">
        <v>5.213349202779486</v>
      </c>
      <c r="P60" s="24">
        <v>10.043320921170011</v>
      </c>
      <c r="Q60" s="24">
        <v>11.186994415159054</v>
      </c>
      <c r="R60" s="24">
        <v>12.815682015261443</v>
      </c>
      <c r="S60" s="24">
        <v>12.112058665134562</v>
      </c>
    </row>
    <row r="61" spans="1:19" ht="12.75">
      <c r="A61" s="22">
        <v>61</v>
      </c>
      <c r="B61" s="22" t="s">
        <v>192</v>
      </c>
      <c r="C61" s="22" t="s">
        <v>183</v>
      </c>
      <c r="D61" s="22" t="s">
        <v>178</v>
      </c>
      <c r="E61" s="24">
        <v>100</v>
      </c>
      <c r="F61" s="24">
        <v>100</v>
      </c>
      <c r="G61" s="24">
        <v>100</v>
      </c>
      <c r="H61" s="24">
        <v>100</v>
      </c>
      <c r="I61" s="24">
        <v>100</v>
      </c>
      <c r="J61" s="24">
        <v>100</v>
      </c>
      <c r="K61" s="24">
        <v>100</v>
      </c>
      <c r="L61" s="24">
        <v>100</v>
      </c>
      <c r="M61" s="24">
        <v>100</v>
      </c>
      <c r="N61" s="24">
        <v>100</v>
      </c>
      <c r="O61" s="24">
        <v>100</v>
      </c>
      <c r="P61" s="24">
        <v>100</v>
      </c>
      <c r="Q61" s="24">
        <v>100</v>
      </c>
      <c r="R61" s="24">
        <v>100</v>
      </c>
      <c r="S61" s="24">
        <v>100</v>
      </c>
    </row>
    <row r="62" spans="1:19" ht="12.75">
      <c r="A62" s="22">
        <v>62</v>
      </c>
      <c r="B62" s="22" t="s">
        <v>192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3" spans="1:19" ht="12.75">
      <c r="A63" s="22">
        <v>63</v>
      </c>
      <c r="B63" s="22" t="s">
        <v>192</v>
      </c>
      <c r="C63" s="22" t="s">
        <v>183</v>
      </c>
      <c r="D63" s="22" t="s">
        <v>180</v>
      </c>
      <c r="E63" s="24">
        <v>47.527908883709216</v>
      </c>
      <c r="F63" s="24">
        <v>47.74664488005982</v>
      </c>
      <c r="G63" s="24">
        <v>41.63715783151905</v>
      </c>
      <c r="H63" s="24">
        <v>40.193386048336365</v>
      </c>
      <c r="I63" s="24">
        <v>45.179293935329184</v>
      </c>
      <c r="J63" s="24">
        <v>45.772002286883065</v>
      </c>
      <c r="K63" s="24">
        <v>44.189218356927014</v>
      </c>
      <c r="L63" s="24">
        <v>43.974931632638715</v>
      </c>
      <c r="M63" s="24">
        <v>42.6848900906531</v>
      </c>
      <c r="N63" s="24">
        <v>41.786803164701006</v>
      </c>
      <c r="O63" s="24">
        <v>41.223948220006726</v>
      </c>
      <c r="P63" s="24">
        <v>42.66549579385392</v>
      </c>
      <c r="Q63" s="24">
        <v>44.93919976046008</v>
      </c>
      <c r="R63" s="24">
        <v>49.50714187703723</v>
      </c>
      <c r="S63" s="24">
        <v>41.815163681504295</v>
      </c>
    </row>
    <row r="64" spans="1:19" ht="12.75">
      <c r="A64" s="22">
        <v>64</v>
      </c>
      <c r="B64" s="22" t="s">
        <v>192</v>
      </c>
      <c r="C64" s="22" t="s">
        <v>183</v>
      </c>
      <c r="D64" s="22" t="s">
        <v>181</v>
      </c>
      <c r="E64" s="24">
        <v>30.672008471129075</v>
      </c>
      <c r="F64" s="24">
        <v>32.51948797971253</v>
      </c>
      <c r="G64" s="24">
        <v>37.58298847104305</v>
      </c>
      <c r="H64" s="24">
        <v>39.62739872428791</v>
      </c>
      <c r="I64" s="24">
        <v>36.43005690768674</v>
      </c>
      <c r="J64" s="24">
        <v>37.68639889505055</v>
      </c>
      <c r="K64" s="24">
        <v>38.27423748492833</v>
      </c>
      <c r="L64" s="24">
        <v>42.26619969900277</v>
      </c>
      <c r="M64" s="24">
        <v>42.375661862703026</v>
      </c>
      <c r="N64" s="24">
        <v>43.527985264467745</v>
      </c>
      <c r="O64" s="24">
        <v>43.933513150950475</v>
      </c>
      <c r="P64" s="24">
        <v>43.81349493263413</v>
      </c>
      <c r="Q64" s="24">
        <v>41.15051001950096</v>
      </c>
      <c r="R64" s="24">
        <v>36.13215499783024</v>
      </c>
      <c r="S64" s="24">
        <v>45.51217704139482</v>
      </c>
    </row>
    <row r="65" spans="1:19" ht="12.75">
      <c r="A65" s="22">
        <v>65</v>
      </c>
      <c r="B65" s="22" t="s">
        <v>192</v>
      </c>
      <c r="C65" s="22" t="s">
        <v>183</v>
      </c>
      <c r="D65" s="22" t="s">
        <v>78</v>
      </c>
      <c r="E65" s="24">
        <v>13.76090367319004</v>
      </c>
      <c r="F65" s="24">
        <v>12.509435317070436</v>
      </c>
      <c r="G65" s="24">
        <v>13.765338304163615</v>
      </c>
      <c r="H65" s="24">
        <v>12.811741150846531</v>
      </c>
      <c r="I65" s="24">
        <v>10.624230174597315</v>
      </c>
      <c r="J65" s="24">
        <v>9.640948037563751</v>
      </c>
      <c r="K65" s="24">
        <v>11.574115422974442</v>
      </c>
      <c r="L65" s="24">
        <v>6.839951052787037</v>
      </c>
      <c r="M65" s="24">
        <v>8.019975935774177</v>
      </c>
      <c r="N65" s="24">
        <v>9.014595975536405</v>
      </c>
      <c r="O65" s="24">
        <v>9.228464702836972</v>
      </c>
      <c r="P65" s="24">
        <v>4.71007529785314</v>
      </c>
      <c r="Q65" s="24">
        <v>4.833977375265629</v>
      </c>
      <c r="R65" s="24">
        <v>4.5805360914987405</v>
      </c>
      <c r="S65" s="24">
        <v>4.715511142334987</v>
      </c>
    </row>
    <row r="66" spans="1:19" ht="12.75">
      <c r="A66" s="22">
        <v>66</v>
      </c>
      <c r="B66" s="22" t="s">
        <v>192</v>
      </c>
      <c r="C66" s="22" t="s">
        <v>183</v>
      </c>
      <c r="D66" s="22" t="s">
        <v>182</v>
      </c>
      <c r="E66" s="24">
        <v>7.925380458293247</v>
      </c>
      <c r="F66" s="24">
        <v>7.389582709420256</v>
      </c>
      <c r="G66" s="24">
        <v>6.798244894342507</v>
      </c>
      <c r="H66" s="24">
        <v>6.453811240606336</v>
      </c>
      <c r="I66" s="24">
        <v>6.564120745172715</v>
      </c>
      <c r="J66" s="24">
        <v>5.528520941395791</v>
      </c>
      <c r="K66" s="24">
        <v>4.773813245210556</v>
      </c>
      <c r="L66" s="24">
        <v>5.4378424647212364</v>
      </c>
      <c r="M66" s="24">
        <v>5.294515898420249</v>
      </c>
      <c r="N66" s="24">
        <v>4.228289415257355</v>
      </c>
      <c r="O66" s="24">
        <v>4.0380287379670925</v>
      </c>
      <c r="P66" s="24">
        <v>4.520039877556421</v>
      </c>
      <c r="Q66" s="24">
        <v>4.5838105195855166</v>
      </c>
      <c r="R66" s="24">
        <v>5.3860580054712806</v>
      </c>
      <c r="S66" s="24">
        <v>4.251285579094826</v>
      </c>
    </row>
    <row r="67" spans="1:19" ht="12.75">
      <c r="A67" s="22">
        <v>67</v>
      </c>
      <c r="B67" s="22" t="s">
        <v>192</v>
      </c>
      <c r="C67" s="22" t="s">
        <v>183</v>
      </c>
      <c r="D67" s="22" t="s">
        <v>179</v>
      </c>
      <c r="E67" s="24">
        <v>0.1137985136784082</v>
      </c>
      <c r="F67" s="24">
        <v>-0.1651508862630312</v>
      </c>
      <c r="G67" s="24">
        <v>0.21627049893179068</v>
      </c>
      <c r="H67" s="24">
        <v>0.9136628359228655</v>
      </c>
      <c r="I67" s="24">
        <v>1.2022982372140363</v>
      </c>
      <c r="J67" s="24">
        <v>1.3721298391068415</v>
      </c>
      <c r="K67" s="24">
        <v>1.1886154899596661</v>
      </c>
      <c r="L67" s="24">
        <v>1.481075150850243</v>
      </c>
      <c r="M67" s="24">
        <v>1.6249562124494403</v>
      </c>
      <c r="N67" s="24">
        <v>1.4423261800374785</v>
      </c>
      <c r="O67" s="24">
        <v>1.5760451882387383</v>
      </c>
      <c r="P67" s="24">
        <v>4.290894098102394</v>
      </c>
      <c r="Q67" s="24">
        <v>4.492502325187831</v>
      </c>
      <c r="R67" s="24">
        <v>4.394109028162513</v>
      </c>
      <c r="S67" s="24">
        <v>3.705862555671085</v>
      </c>
    </row>
    <row r="68" spans="1:19" ht="12.75">
      <c r="A68" s="22">
        <v>68</v>
      </c>
      <c r="B68" s="22" t="s">
        <v>192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</row>
    <row r="69" spans="1:19" ht="12.75">
      <c r="A69" s="22">
        <v>69</v>
      </c>
      <c r="B69" s="22" t="s">
        <v>192</v>
      </c>
      <c r="C69" s="22" t="s">
        <v>183</v>
      </c>
      <c r="D69" s="22" t="s">
        <v>184</v>
      </c>
      <c r="E69" s="24">
        <v>3.7721382498595677</v>
      </c>
      <c r="F69" s="24">
        <v>4.158895117803545</v>
      </c>
      <c r="G69" s="24">
        <v>4.135886134730941</v>
      </c>
      <c r="H69" s="24">
        <v>4.183943343772618</v>
      </c>
      <c r="I69" s="24">
        <v>3.95886710940384</v>
      </c>
      <c r="J69" s="24">
        <v>4.569615022482022</v>
      </c>
      <c r="K69" s="24">
        <v>5.556796022566576</v>
      </c>
      <c r="L69" s="24">
        <v>5.12840606093486</v>
      </c>
      <c r="M69" s="24">
        <v>4.644751532754367</v>
      </c>
      <c r="N69" s="24">
        <v>4.041716066033371</v>
      </c>
      <c r="O69" s="24">
        <v>3.9056507203980892</v>
      </c>
      <c r="P69" s="24">
        <v>4.600483422736124</v>
      </c>
      <c r="Q69" s="24">
        <v>6.39825921960539</v>
      </c>
      <c r="R69" s="24">
        <v>7.168191753024565</v>
      </c>
      <c r="S69" s="24">
        <v>6.655794739575291</v>
      </c>
    </row>
    <row r="70" spans="1:19" ht="12.75">
      <c r="A70" s="22">
        <v>70</v>
      </c>
      <c r="B70" s="22" t="s">
        <v>192</v>
      </c>
      <c r="C70" s="22" t="s">
        <v>183</v>
      </c>
      <c r="D70" s="22" t="s">
        <v>185</v>
      </c>
      <c r="E70" s="24">
        <v>-1.3649364988152042</v>
      </c>
      <c r="F70" s="24">
        <v>-1.683383158812805</v>
      </c>
      <c r="G70" s="24">
        <v>-1.696853740101276</v>
      </c>
      <c r="H70" s="24">
        <v>-1.8648665101901396</v>
      </c>
      <c r="I70" s="24">
        <v>-1.4279918567549095</v>
      </c>
      <c r="J70" s="24">
        <v>-1.866677736287664</v>
      </c>
      <c r="K70" s="24">
        <v>-3.298277735601899</v>
      </c>
      <c r="L70" s="24">
        <v>-3.218138599378314</v>
      </c>
      <c r="M70" s="24">
        <v>-2.7496197364438144</v>
      </c>
      <c r="N70" s="24">
        <v>-2.3252520759385322</v>
      </c>
      <c r="O70" s="24">
        <v>-2.096416807578604</v>
      </c>
      <c r="P70" s="24">
        <v>-2.1903319104410675</v>
      </c>
      <c r="Q70" s="24">
        <v>-3.53665770834942</v>
      </c>
      <c r="R70" s="24">
        <v>-4.292754743096745</v>
      </c>
      <c r="S70" s="24">
        <v>-4.279499494357771</v>
      </c>
    </row>
    <row r="71" spans="1:19" ht="12.75">
      <c r="A71" s="22">
        <v>71</v>
      </c>
      <c r="B71" s="22" t="s">
        <v>192</v>
      </c>
      <c r="C71" s="22" t="s">
        <v>183</v>
      </c>
      <c r="D71" s="22" t="s">
        <v>186</v>
      </c>
      <c r="E71" s="24">
        <v>1.4635618773365016</v>
      </c>
      <c r="F71" s="24">
        <v>1.7001959743814723</v>
      </c>
      <c r="G71" s="24">
        <v>1.4385762246850293</v>
      </c>
      <c r="H71" s="24">
        <v>1.8207306597041375</v>
      </c>
      <c r="I71" s="24">
        <v>1.9619811331098937</v>
      </c>
      <c r="J71" s="24">
        <v>1.9189439581568324</v>
      </c>
      <c r="K71" s="24">
        <v>2.13720061328689</v>
      </c>
      <c r="L71" s="24">
        <v>2.5562661876430393</v>
      </c>
      <c r="M71" s="24">
        <v>2.815583999463896</v>
      </c>
      <c r="N71" s="24">
        <v>2.722541309694479</v>
      </c>
      <c r="O71" s="24">
        <v>2.594291731532942</v>
      </c>
      <c r="P71" s="24">
        <v>1.6105035242810257</v>
      </c>
      <c r="Q71" s="24">
        <v>1.9479230598367203</v>
      </c>
      <c r="R71" s="24">
        <v>1.7440284383522302</v>
      </c>
      <c r="S71" s="24">
        <v>1.6621834124098307</v>
      </c>
    </row>
    <row r="72" spans="1:19" ht="12.75">
      <c r="A72" s="22">
        <v>72</v>
      </c>
      <c r="B72" s="22" t="s">
        <v>192</v>
      </c>
      <c r="C72" s="22" t="s">
        <v>183</v>
      </c>
      <c r="D72" s="22" t="s">
        <v>187</v>
      </c>
      <c r="E72" s="24">
        <v>-2.4627289690661742</v>
      </c>
      <c r="F72" s="24">
        <v>-2.6515211219752253</v>
      </c>
      <c r="G72" s="24">
        <v>-2.2534467085205323</v>
      </c>
      <c r="H72" s="24">
        <v>-2.649334749288077</v>
      </c>
      <c r="I72" s="24">
        <v>-2.5557289629789364</v>
      </c>
      <c r="J72" s="24">
        <v>-2.521420660063889</v>
      </c>
      <c r="K72" s="24">
        <v>-2.7852826031944504</v>
      </c>
      <c r="L72" s="24">
        <v>-2.490440625383028</v>
      </c>
      <c r="M72" s="24">
        <v>-2.8683220458308187</v>
      </c>
      <c r="N72" s="24">
        <v>-2.7572073017938603</v>
      </c>
      <c r="O72" s="24">
        <v>-2.8975068783515585</v>
      </c>
      <c r="P72" s="24">
        <v>-2.514903909055824</v>
      </c>
      <c r="Q72" s="24">
        <v>-3.0269348243565473</v>
      </c>
      <c r="R72" s="24">
        <v>-3.0058388911223997</v>
      </c>
      <c r="S72" s="24">
        <v>-2.7850448753678063</v>
      </c>
    </row>
    <row r="73" spans="1:19" ht="12.75">
      <c r="A73" s="22">
        <v>73</v>
      </c>
      <c r="B73" s="22" t="s">
        <v>192</v>
      </c>
      <c r="C73" s="22" t="s">
        <v>183</v>
      </c>
      <c r="D73" s="22" t="s">
        <v>131</v>
      </c>
      <c r="E73" s="24">
        <v>-0.7005468785309822</v>
      </c>
      <c r="F73" s="24">
        <v>-0.9828491767850043</v>
      </c>
      <c r="G73" s="24">
        <v>-1.2895825880916671</v>
      </c>
      <c r="H73" s="24">
        <v>-0.7104011796616589</v>
      </c>
      <c r="I73" s="24">
        <v>-0.8338785311457195</v>
      </c>
      <c r="J73" s="24">
        <v>-0.9809822653350415</v>
      </c>
      <c r="K73" s="24">
        <v>-0.5204379344735707</v>
      </c>
      <c r="L73" s="24">
        <v>-0.38217405194914794</v>
      </c>
      <c r="M73" s="24">
        <v>-0.3627949704713056</v>
      </c>
      <c r="N73" s="24">
        <v>-0.21052091939654533</v>
      </c>
      <c r="O73" s="24">
        <v>-0.24223400111228593</v>
      </c>
      <c r="P73" s="24">
        <v>-0.4518353826933659</v>
      </c>
      <c r="Q73" s="24">
        <v>-0.6340939582805533</v>
      </c>
      <c r="R73" s="24">
        <v>-0.6224072559824937</v>
      </c>
      <c r="S73" s="24">
        <v>-0.32870500097686317</v>
      </c>
    </row>
    <row r="74" spans="1:19" ht="12.75">
      <c r="A74" s="22">
        <v>74</v>
      </c>
      <c r="B74" s="22" t="s">
        <v>192</v>
      </c>
      <c r="C74" s="22" t="s">
        <v>183</v>
      </c>
      <c r="D74" s="22" t="s">
        <v>179</v>
      </c>
      <c r="E74" s="24">
        <v>-0.2848998250246965</v>
      </c>
      <c r="F74" s="24">
        <v>-0.17635942997549875</v>
      </c>
      <c r="G74" s="24">
        <v>-0.05956463665571593</v>
      </c>
      <c r="H74" s="24">
        <v>-0.272086526559297</v>
      </c>
      <c r="I74" s="24">
        <v>-0.2487198511701344</v>
      </c>
      <c r="J74" s="24">
        <v>-0.3251072212295206</v>
      </c>
      <c r="K74" s="24">
        <v>-0.1559267032852525</v>
      </c>
      <c r="L74" s="24">
        <v>-0.36300506953277134</v>
      </c>
      <c r="M74" s="24">
        <v>-0.31606343569067263</v>
      </c>
      <c r="N74" s="24">
        <v>-0.4857257298829244</v>
      </c>
      <c r="O74" s="24">
        <v>-0.3606797836793324</v>
      </c>
      <c r="P74" s="24">
        <v>-0.2660184504395805</v>
      </c>
      <c r="Q74" s="24">
        <v>-0.523207225707065</v>
      </c>
      <c r="R74" s="24">
        <v>-0.224788245634839</v>
      </c>
      <c r="S74" s="24">
        <v>-0.1709477898666849</v>
      </c>
    </row>
    <row r="75" spans="1:19" ht="12.75">
      <c r="A75" s="22">
        <v>75</v>
      </c>
      <c r="B75" s="22" t="s">
        <v>192</v>
      </c>
      <c r="C75" s="22" t="s">
        <v>183</v>
      </c>
      <c r="D75" s="22" t="s">
        <v>188</v>
      </c>
      <c r="E75" s="24">
        <v>0.4225879557590119</v>
      </c>
      <c r="F75" s="24">
        <v>0.36497820463648417</v>
      </c>
      <c r="G75" s="24">
        <v>0.27501468604677876</v>
      </c>
      <c r="H75" s="24">
        <v>0.5079850377775824</v>
      </c>
      <c r="I75" s="24">
        <v>0.8545290404640334</v>
      </c>
      <c r="J75" s="24">
        <v>0.79437109772274</v>
      </c>
      <c r="K75" s="24">
        <v>0.9340716592982925</v>
      </c>
      <c r="L75" s="24">
        <v>1.2309139023346376</v>
      </c>
      <c r="M75" s="24">
        <v>1.1635353437816516</v>
      </c>
      <c r="N75" s="24">
        <v>0.9855513487159876</v>
      </c>
      <c r="O75" s="24">
        <v>0.9031049812092508</v>
      </c>
      <c r="P75" s="24">
        <v>0.787897294387312</v>
      </c>
      <c r="Q75" s="24">
        <v>0.6252885627485256</v>
      </c>
      <c r="R75" s="24">
        <v>0.7664310555403171</v>
      </c>
      <c r="S75" s="24">
        <v>0.753780991415996</v>
      </c>
    </row>
    <row r="76" spans="1:2" ht="12.75">
      <c r="A76" s="22">
        <v>76</v>
      </c>
      <c r="B76" s="22" t="s">
        <v>192</v>
      </c>
    </row>
    <row r="77" spans="1:19" ht="12.75">
      <c r="A77" s="22">
        <v>77</v>
      </c>
      <c r="B77" s="22" t="s">
        <v>192</v>
      </c>
      <c r="C77" s="22" t="s">
        <v>189</v>
      </c>
      <c r="D77" s="22" t="s">
        <v>189</v>
      </c>
      <c r="E77" s="31">
        <v>0.05332084156500134</v>
      </c>
      <c r="F77" s="31">
        <v>0.04939090865999905</v>
      </c>
      <c r="G77" s="31">
        <v>0.0404537774559498</v>
      </c>
      <c r="H77" s="31">
        <v>0.0787108607362767</v>
      </c>
      <c r="I77" s="31">
        <v>0.13018179793424095</v>
      </c>
      <c r="J77" s="31">
        <v>0.14368600682593857</v>
      </c>
      <c r="K77" s="31">
        <v>0.19566573121297162</v>
      </c>
      <c r="L77" s="31">
        <v>0.2263607138898127</v>
      </c>
      <c r="M77" s="31">
        <v>0.21976236658932716</v>
      </c>
      <c r="N77" s="31">
        <v>0.23308512070146503</v>
      </c>
      <c r="O77" s="31">
        <v>0.22364996383455915</v>
      </c>
      <c r="P77" s="31">
        <v>0.17431202284287306</v>
      </c>
      <c r="Q77" s="31">
        <v>0.13641239315561113</v>
      </c>
      <c r="R77" s="31">
        <v>0.1422990719301127</v>
      </c>
      <c r="S77" s="31">
        <v>0.17730659994299638</v>
      </c>
    </row>
    <row r="78" ht="12.75">
      <c r="A78" s="22">
        <v>78</v>
      </c>
    </row>
    <row r="79" ht="12.75">
      <c r="A79" s="22">
        <v>79</v>
      </c>
    </row>
    <row r="80" ht="12.75">
      <c r="A80" s="22">
        <v>80</v>
      </c>
    </row>
    <row r="81" spans="1:4" ht="12.75">
      <c r="A81" s="22">
        <v>81</v>
      </c>
      <c r="D81" s="22" t="s">
        <v>191</v>
      </c>
    </row>
    <row r="82" spans="1:19" ht="12.75">
      <c r="A82" s="22">
        <v>82</v>
      </c>
      <c r="B82" s="22" t="s">
        <v>191</v>
      </c>
      <c r="D82" s="22" t="s">
        <v>175</v>
      </c>
      <c r="E82" s="22">
        <v>2014</v>
      </c>
      <c r="F82" s="22">
        <v>2013</v>
      </c>
      <c r="G82" s="22">
        <v>2012</v>
      </c>
      <c r="H82" s="22">
        <v>2011</v>
      </c>
      <c r="I82" s="22">
        <v>2010</v>
      </c>
      <c r="J82" s="22">
        <v>2009</v>
      </c>
      <c r="K82" s="22">
        <v>2008</v>
      </c>
      <c r="L82" s="22">
        <v>2007</v>
      </c>
      <c r="M82" s="22">
        <v>2006</v>
      </c>
      <c r="N82" s="22">
        <v>2005</v>
      </c>
      <c r="O82" s="22">
        <v>2004</v>
      </c>
      <c r="P82" s="22">
        <v>2003</v>
      </c>
      <c r="Q82" s="22">
        <v>2002</v>
      </c>
      <c r="R82" s="22">
        <v>2001</v>
      </c>
      <c r="S82" s="22">
        <v>2000</v>
      </c>
    </row>
    <row r="83" spans="1:19" ht="12.75">
      <c r="A83" s="22">
        <v>83</v>
      </c>
      <c r="B83" s="22" t="s">
        <v>191</v>
      </c>
      <c r="C83" s="22" t="s">
        <v>196</v>
      </c>
      <c r="D83" s="22" t="s">
        <v>174</v>
      </c>
      <c r="E83" s="24">
        <v>1.192814</v>
      </c>
      <c r="F83" s="24">
        <v>2.8268380000000004</v>
      </c>
      <c r="G83" s="24">
        <v>2.1171819999999997</v>
      </c>
      <c r="H83" s="24">
        <v>0.522205</v>
      </c>
      <c r="I83" s="24">
        <v>0.6828139999999999</v>
      </c>
      <c r="J83" s="24">
        <v>3.7486990000000002</v>
      </c>
      <c r="K83" s="24">
        <v>1.859577</v>
      </c>
      <c r="L83" s="24">
        <v>1.955178</v>
      </c>
      <c r="M83" s="24">
        <v>1.502261</v>
      </c>
      <c r="N83" s="24">
        <v>0.959545</v>
      </c>
      <c r="O83" s="24">
        <v>0.8942190000000001</v>
      </c>
      <c r="P83" s="24">
        <v>1.105172</v>
      </c>
      <c r="Q83" s="24">
        <v>0.7276889999999999</v>
      </c>
      <c r="R83" s="24">
        <v>1.9675809999999998</v>
      </c>
      <c r="S83" s="24">
        <v>0.452375</v>
      </c>
    </row>
    <row r="84" spans="1:19" ht="12.75">
      <c r="A84" s="22">
        <v>84</v>
      </c>
      <c r="B84" s="22" t="s">
        <v>191</v>
      </c>
      <c r="C84" s="22" t="s">
        <v>196</v>
      </c>
      <c r="D84" s="22" t="s">
        <v>176</v>
      </c>
      <c r="E84" s="24">
        <v>35.108008</v>
      </c>
      <c r="F84" s="24">
        <v>20.524289</v>
      </c>
      <c r="G84" s="24">
        <v>26.325132</v>
      </c>
      <c r="H84" s="24">
        <v>27.500889</v>
      </c>
      <c r="I84" s="24">
        <v>29.59123</v>
      </c>
      <c r="J84" s="24">
        <v>27.710725999999998</v>
      </c>
      <c r="K84" s="24">
        <v>8.443434</v>
      </c>
      <c r="L84" s="24">
        <v>11.857145000000001</v>
      </c>
      <c r="M84" s="24">
        <v>7.596506000000001</v>
      </c>
      <c r="N84" s="24">
        <v>6.477359000000001</v>
      </c>
      <c r="O84" s="24">
        <v>4.954611</v>
      </c>
      <c r="P84" s="24">
        <v>3.266532</v>
      </c>
      <c r="Q84" s="24">
        <v>3.112051</v>
      </c>
      <c r="R84" s="24">
        <v>2.939921</v>
      </c>
      <c r="S84" s="24">
        <v>3.4937840000000002</v>
      </c>
    </row>
    <row r="85" spans="1:19" ht="12.75">
      <c r="A85" s="22">
        <v>85</v>
      </c>
      <c r="B85" s="22" t="s">
        <v>191</v>
      </c>
      <c r="C85" s="22" t="s">
        <v>196</v>
      </c>
      <c r="D85" s="22" t="s">
        <v>177</v>
      </c>
      <c r="E85" s="24">
        <v>105.387582</v>
      </c>
      <c r="F85" s="24">
        <v>106.29929</v>
      </c>
      <c r="G85" s="24">
        <v>113.467951</v>
      </c>
      <c r="H85" s="24">
        <v>94.0013</v>
      </c>
      <c r="I85" s="24">
        <v>91.80056</v>
      </c>
      <c r="J85" s="24">
        <v>91.124831</v>
      </c>
      <c r="K85" s="24">
        <v>94.622123</v>
      </c>
      <c r="L85" s="24">
        <v>90.242594</v>
      </c>
      <c r="M85" s="24">
        <v>79.908725</v>
      </c>
      <c r="N85" s="24">
        <v>67.547848</v>
      </c>
      <c r="O85" s="24">
        <v>54.926787</v>
      </c>
      <c r="P85" s="24">
        <v>45.698497</v>
      </c>
      <c r="Q85" s="24">
        <v>36.370021</v>
      </c>
      <c r="R85" s="24">
        <v>30.639126</v>
      </c>
      <c r="S85" s="24">
        <v>25.889899</v>
      </c>
    </row>
    <row r="86" spans="1:19" ht="12.75">
      <c r="A86" s="22">
        <v>86</v>
      </c>
      <c r="B86" s="22" t="s">
        <v>191</v>
      </c>
      <c r="C86" s="22" t="s">
        <v>196</v>
      </c>
      <c r="D86" s="22" t="s">
        <v>179</v>
      </c>
      <c r="E86" s="24">
        <v>16.331585999999987</v>
      </c>
      <c r="F86" s="24">
        <v>13.921626000000003</v>
      </c>
      <c r="G86" s="24">
        <v>12.180655000000002</v>
      </c>
      <c r="H86" s="24">
        <v>7.859795999999989</v>
      </c>
      <c r="I86" s="24">
        <v>7.124295000000004</v>
      </c>
      <c r="J86" s="24">
        <v>6.0318710000000095</v>
      </c>
      <c r="K86" s="24">
        <v>4.943151999999998</v>
      </c>
      <c r="L86" s="24">
        <v>2.6110559999999907</v>
      </c>
      <c r="M86" s="24">
        <v>2.123351999999997</v>
      </c>
      <c r="N86" s="24">
        <v>2.099429999999998</v>
      </c>
      <c r="O86" s="24">
        <v>2.020792</v>
      </c>
      <c r="P86" s="24">
        <v>2.358282999999993</v>
      </c>
      <c r="Q86" s="24">
        <v>1.6889639999999986</v>
      </c>
      <c r="R86" s="24">
        <v>1.7597510000000014</v>
      </c>
      <c r="S86" s="24">
        <v>1.4518360000000001</v>
      </c>
    </row>
    <row r="87" spans="1:19" ht="12.75">
      <c r="A87" s="22">
        <v>87</v>
      </c>
      <c r="B87" s="22" t="s">
        <v>191</v>
      </c>
      <c r="C87" s="22" t="s">
        <v>196</v>
      </c>
      <c r="D87" s="22" t="s">
        <v>178</v>
      </c>
      <c r="E87" s="24">
        <v>158.01998999999998</v>
      </c>
      <c r="F87" s="24">
        <v>143.572043</v>
      </c>
      <c r="G87" s="24">
        <v>154.09092</v>
      </c>
      <c r="H87" s="24">
        <v>129.88419</v>
      </c>
      <c r="I87" s="24">
        <v>129.198899</v>
      </c>
      <c r="J87" s="24">
        <v>128.616127</v>
      </c>
      <c r="K87" s="24">
        <v>109.868286</v>
      </c>
      <c r="L87" s="24">
        <v>106.665973</v>
      </c>
      <c r="M87" s="24">
        <v>91.130844</v>
      </c>
      <c r="N87" s="24">
        <v>77.084182</v>
      </c>
      <c r="O87" s="24">
        <v>62.796409</v>
      </c>
      <c r="P87" s="24">
        <v>52.428484</v>
      </c>
      <c r="Q87" s="24">
        <v>41.898725</v>
      </c>
      <c r="R87" s="24">
        <v>37.306379</v>
      </c>
      <c r="S87" s="24">
        <v>31.287894</v>
      </c>
    </row>
    <row r="88" spans="1:19" ht="12.75">
      <c r="A88" s="22">
        <v>88</v>
      </c>
      <c r="B88" s="22" t="s">
        <v>191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</row>
    <row r="89" spans="1:19" ht="12.75">
      <c r="A89" s="22">
        <v>89</v>
      </c>
      <c r="B89" s="22" t="s">
        <v>191</v>
      </c>
      <c r="C89" s="22" t="s">
        <v>196</v>
      </c>
      <c r="D89" s="22" t="s">
        <v>180</v>
      </c>
      <c r="E89" s="24">
        <v>96.03619599999999</v>
      </c>
      <c r="F89" s="24">
        <v>89.261822</v>
      </c>
      <c r="G89" s="24">
        <v>79.830212</v>
      </c>
      <c r="H89" s="24">
        <v>58.750631999999996</v>
      </c>
      <c r="I89" s="24">
        <v>59.324053</v>
      </c>
      <c r="J89" s="24">
        <v>52.908369</v>
      </c>
      <c r="K89" s="24">
        <v>44.973112</v>
      </c>
      <c r="L89" s="24">
        <v>39.414473</v>
      </c>
      <c r="M89" s="24">
        <v>34.331603</v>
      </c>
      <c r="N89" s="24">
        <v>32.752347</v>
      </c>
      <c r="O89" s="24">
        <v>29.677252</v>
      </c>
      <c r="P89" s="24">
        <v>26.901249</v>
      </c>
      <c r="Q89" s="24">
        <v>22.703205</v>
      </c>
      <c r="R89" s="24">
        <v>21.346487</v>
      </c>
      <c r="S89" s="24">
        <v>18.572433</v>
      </c>
    </row>
    <row r="90" spans="1:19" ht="12.75">
      <c r="A90" s="22">
        <v>90</v>
      </c>
      <c r="B90" s="22" t="s">
        <v>191</v>
      </c>
      <c r="C90" s="22" t="s">
        <v>196</v>
      </c>
      <c r="D90" s="22" t="s">
        <v>181</v>
      </c>
      <c r="E90" s="24">
        <v>45.119634</v>
      </c>
      <c r="F90" s="24">
        <v>40.32833</v>
      </c>
      <c r="G90" s="24">
        <v>60.610919</v>
      </c>
      <c r="H90" s="24">
        <v>58.606027999999995</v>
      </c>
      <c r="I90" s="24">
        <v>56.941362999999996</v>
      </c>
      <c r="J90" s="24">
        <v>62.703211</v>
      </c>
      <c r="K90" s="24">
        <v>52.781105000000004</v>
      </c>
      <c r="L90" s="24">
        <v>56.350892</v>
      </c>
      <c r="M90" s="24">
        <v>47.562521000000004</v>
      </c>
      <c r="N90" s="24">
        <v>36.581425</v>
      </c>
      <c r="O90" s="24">
        <v>26.698065</v>
      </c>
      <c r="P90" s="24">
        <v>19.095316</v>
      </c>
      <c r="Q90" s="24">
        <v>14.208390999999999</v>
      </c>
      <c r="R90" s="24">
        <v>11.443761</v>
      </c>
      <c r="S90" s="24">
        <v>8.607761</v>
      </c>
    </row>
    <row r="91" spans="1:19" ht="12.75">
      <c r="A91" s="22">
        <v>91</v>
      </c>
      <c r="B91" s="22" t="s">
        <v>191</v>
      </c>
      <c r="C91" s="22" t="s">
        <v>196</v>
      </c>
      <c r="D91" s="22" t="s">
        <v>78</v>
      </c>
      <c r="E91" s="24">
        <v>6.539371</v>
      </c>
      <c r="F91" s="24">
        <v>4.803581</v>
      </c>
      <c r="G91" s="24">
        <v>6.3415919999999995</v>
      </c>
      <c r="H91" s="24">
        <v>4.5405299999999995</v>
      </c>
      <c r="I91" s="24">
        <v>4.78086</v>
      </c>
      <c r="J91" s="24">
        <v>4.284384</v>
      </c>
      <c r="K91" s="24">
        <v>4.757219</v>
      </c>
      <c r="L91" s="24">
        <v>3.952152</v>
      </c>
      <c r="M91" s="24">
        <v>2.9886709999999996</v>
      </c>
      <c r="N91" s="24">
        <v>2.203147</v>
      </c>
      <c r="O91" s="24">
        <v>2.16696</v>
      </c>
      <c r="P91" s="24">
        <v>1.268519</v>
      </c>
      <c r="Q91" s="24">
        <v>1.008175</v>
      </c>
      <c r="R91" s="24">
        <v>0.959016</v>
      </c>
      <c r="S91" s="24">
        <v>0.7735259999999999</v>
      </c>
    </row>
    <row r="92" spans="1:19" ht="12.75">
      <c r="A92" s="22">
        <v>92</v>
      </c>
      <c r="B92" s="22" t="s">
        <v>191</v>
      </c>
      <c r="C92" s="22" t="s">
        <v>196</v>
      </c>
      <c r="D92" s="22" t="s">
        <v>182</v>
      </c>
      <c r="E92" s="24">
        <v>12.650319</v>
      </c>
      <c r="F92" s="24">
        <v>11.424402</v>
      </c>
      <c r="G92" s="24">
        <v>9.911264</v>
      </c>
      <c r="H92" s="24">
        <v>8.282225</v>
      </c>
      <c r="I92" s="24">
        <v>8.203267</v>
      </c>
      <c r="J92" s="24">
        <v>8.400205</v>
      </c>
      <c r="K92" s="24">
        <v>6.7651639999999995</v>
      </c>
      <c r="L92" s="24">
        <v>6.238306</v>
      </c>
      <c r="M92" s="24">
        <v>5.553403</v>
      </c>
      <c r="N92" s="24">
        <v>5.004564</v>
      </c>
      <c r="O92" s="24">
        <v>3.766617</v>
      </c>
      <c r="P92" s="24">
        <v>3.513453</v>
      </c>
      <c r="Q92" s="24">
        <v>2.815171</v>
      </c>
      <c r="R92" s="24">
        <v>2.506118</v>
      </c>
      <c r="S92" s="24">
        <v>2.237468</v>
      </c>
    </row>
    <row r="93" spans="1:19" ht="12.75">
      <c r="A93" s="22">
        <v>93</v>
      </c>
      <c r="B93" s="22" t="s">
        <v>191</v>
      </c>
      <c r="C93" s="22" t="s">
        <v>196</v>
      </c>
      <c r="D93" s="22" t="s">
        <v>179</v>
      </c>
      <c r="E93" s="24">
        <v>-2.3255299999999863</v>
      </c>
      <c r="F93" s="24">
        <v>-2.246091999999976</v>
      </c>
      <c r="G93" s="24">
        <v>-2.6030669999999816</v>
      </c>
      <c r="H93" s="24">
        <v>-0.2952250000000163</v>
      </c>
      <c r="I93" s="24">
        <v>-0.05064399999997704</v>
      </c>
      <c r="J93" s="24">
        <v>0.31995799999998553</v>
      </c>
      <c r="K93" s="24">
        <v>0.5916859999999815</v>
      </c>
      <c r="L93" s="24">
        <v>0.7101499999999987</v>
      </c>
      <c r="M93" s="24">
        <v>0.6946459999999917</v>
      </c>
      <c r="N93" s="24">
        <v>0.5426989999999847</v>
      </c>
      <c r="O93" s="24">
        <v>0.4875150000000019</v>
      </c>
      <c r="P93" s="24">
        <v>1.6499469999999974</v>
      </c>
      <c r="Q93" s="24">
        <v>1.1637829999999951</v>
      </c>
      <c r="R93" s="24">
        <v>1.0509970000000024</v>
      </c>
      <c r="S93" s="24">
        <v>1.096706000000001</v>
      </c>
    </row>
    <row r="94" spans="1:2" ht="12.75">
      <c r="A94" s="22">
        <v>94</v>
      </c>
      <c r="B94" s="22" t="s">
        <v>191</v>
      </c>
    </row>
    <row r="95" spans="1:2" ht="12.75">
      <c r="A95" s="22">
        <v>95</v>
      </c>
      <c r="B95" s="22" t="s">
        <v>191</v>
      </c>
    </row>
    <row r="96" spans="1:19" ht="12.75">
      <c r="A96" s="22">
        <v>96</v>
      </c>
      <c r="B96" s="22" t="s">
        <v>191</v>
      </c>
      <c r="C96" s="22" t="s">
        <v>183</v>
      </c>
      <c r="D96" s="22" t="s">
        <v>183</v>
      </c>
      <c r="E96" s="22">
        <v>2014</v>
      </c>
      <c r="F96" s="22">
        <v>2013</v>
      </c>
      <c r="G96" s="22">
        <v>2012</v>
      </c>
      <c r="H96" s="22">
        <v>2011</v>
      </c>
      <c r="I96" s="22">
        <v>2010</v>
      </c>
      <c r="J96" s="22">
        <v>2009</v>
      </c>
      <c r="K96" s="22">
        <v>2008</v>
      </c>
      <c r="L96" s="22">
        <v>2007</v>
      </c>
      <c r="M96" s="22">
        <v>2006</v>
      </c>
      <c r="N96" s="22">
        <v>2005</v>
      </c>
      <c r="O96" s="22">
        <v>2004</v>
      </c>
      <c r="P96" s="22">
        <v>2003</v>
      </c>
      <c r="Q96" s="22">
        <v>2002</v>
      </c>
      <c r="R96" s="22">
        <v>2001</v>
      </c>
      <c r="S96" s="22">
        <v>2000</v>
      </c>
    </row>
    <row r="97" spans="1:19" ht="12.75">
      <c r="A97" s="22">
        <v>97</v>
      </c>
      <c r="B97" s="22" t="s">
        <v>191</v>
      </c>
      <c r="C97" s="22" t="s">
        <v>183</v>
      </c>
      <c r="D97" s="22" t="s">
        <v>174</v>
      </c>
      <c r="E97" s="24">
        <v>0.7548500667542127</v>
      </c>
      <c r="F97" s="24">
        <v>1.9689334642956917</v>
      </c>
      <c r="G97" s="24">
        <v>1.373982321605971</v>
      </c>
      <c r="H97" s="24">
        <v>0.4020543223928948</v>
      </c>
      <c r="I97" s="24">
        <v>0.5284983117387091</v>
      </c>
      <c r="J97" s="24">
        <v>2.914641489709918</v>
      </c>
      <c r="K97" s="24">
        <v>1.6925512062689319</v>
      </c>
      <c r="L97" s="24">
        <v>1.8329912951715166</v>
      </c>
      <c r="M97" s="24">
        <v>1.6484660232050523</v>
      </c>
      <c r="N97" s="24">
        <v>1.2448014302078214</v>
      </c>
      <c r="O97" s="24">
        <v>1.4239970314226091</v>
      </c>
      <c r="P97" s="24">
        <v>2.107961008370946</v>
      </c>
      <c r="Q97" s="24">
        <v>1.7367807731619518</v>
      </c>
      <c r="R97" s="24">
        <v>5.274114113299498</v>
      </c>
      <c r="S97" s="24">
        <v>1.4458467546585272</v>
      </c>
    </row>
    <row r="98" spans="1:19" ht="12.75">
      <c r="A98" s="22">
        <v>98</v>
      </c>
      <c r="B98" s="22" t="s">
        <v>191</v>
      </c>
      <c r="C98" s="22" t="s">
        <v>183</v>
      </c>
      <c r="D98" s="22" t="s">
        <v>176</v>
      </c>
      <c r="E98" s="24">
        <v>22.217447298914525</v>
      </c>
      <c r="F98" s="24">
        <v>14.29546349772288</v>
      </c>
      <c r="G98" s="24">
        <v>17.084155250679274</v>
      </c>
      <c r="H98" s="24">
        <v>21.173392235036463</v>
      </c>
      <c r="I98" s="24">
        <v>22.903623969736767</v>
      </c>
      <c r="J98" s="24">
        <v>21.545296570779183</v>
      </c>
      <c r="K98" s="24">
        <v>7.685051171181463</v>
      </c>
      <c r="L98" s="24">
        <v>11.116145727185184</v>
      </c>
      <c r="M98" s="24">
        <v>8.335823159939132</v>
      </c>
      <c r="N98" s="24">
        <v>8.40296780991981</v>
      </c>
      <c r="O98" s="24">
        <v>7.889959121707103</v>
      </c>
      <c r="P98" s="24">
        <v>6.230452896559054</v>
      </c>
      <c r="Q98" s="24">
        <v>7.4275553731050294</v>
      </c>
      <c r="R98" s="24">
        <v>7.880478027631682</v>
      </c>
      <c r="S98" s="24">
        <v>11.166568130152832</v>
      </c>
    </row>
    <row r="99" spans="1:19" ht="12.75">
      <c r="A99" s="22">
        <v>99</v>
      </c>
      <c r="B99" s="22" t="s">
        <v>191</v>
      </c>
      <c r="C99" s="22" t="s">
        <v>183</v>
      </c>
      <c r="D99" s="22" t="s">
        <v>177</v>
      </c>
      <c r="E99" s="24">
        <v>66.69256339023943</v>
      </c>
      <c r="F99" s="24">
        <v>74.03898961025442</v>
      </c>
      <c r="G99" s="24">
        <v>73.63701313484272</v>
      </c>
      <c r="H99" s="24">
        <v>72.37316566396574</v>
      </c>
      <c r="I99" s="24">
        <v>71.05367051154205</v>
      </c>
      <c r="J99" s="24">
        <v>70.85023715571842</v>
      </c>
      <c r="K99" s="24">
        <v>86.12323578070564</v>
      </c>
      <c r="L99" s="24">
        <v>84.60298205876771</v>
      </c>
      <c r="M99" s="24">
        <v>87.68570715750202</v>
      </c>
      <c r="N99" s="24">
        <v>87.62867588061063</v>
      </c>
      <c r="O99" s="24">
        <v>87.46803818033607</v>
      </c>
      <c r="P99" s="24">
        <v>87.16349112821955</v>
      </c>
      <c r="Q99" s="24">
        <v>86.80460085599265</v>
      </c>
      <c r="R99" s="24">
        <v>82.12838345956868</v>
      </c>
      <c r="S99" s="24">
        <v>82.74733671751764</v>
      </c>
    </row>
    <row r="100" spans="1:19" ht="12.75">
      <c r="A100" s="22">
        <v>100</v>
      </c>
      <c r="B100" s="22" t="s">
        <v>191</v>
      </c>
      <c r="C100" s="22" t="s">
        <v>183</v>
      </c>
      <c r="D100" s="22" t="s">
        <v>179</v>
      </c>
      <c r="E100" s="24">
        <v>10.335139244091833</v>
      </c>
      <c r="F100" s="24">
        <v>9.696613427727014</v>
      </c>
      <c r="G100" s="24">
        <v>7.904849292872027</v>
      </c>
      <c r="H100" s="24">
        <v>6.051387778604917</v>
      </c>
      <c r="I100" s="24">
        <v>5.51420720698247</v>
      </c>
      <c r="J100" s="24">
        <v>4.689824783792478</v>
      </c>
      <c r="K100" s="24">
        <v>4.499161841843968</v>
      </c>
      <c r="L100" s="24">
        <v>2.447880918875592</v>
      </c>
      <c r="M100" s="24">
        <v>2.330003659353794</v>
      </c>
      <c r="N100" s="24">
        <v>2.7235548792617377</v>
      </c>
      <c r="O100" s="24">
        <v>3.2180056665342125</v>
      </c>
      <c r="P100" s="24">
        <v>4.4980949668504495</v>
      </c>
      <c r="Q100" s="24">
        <v>4.031062997740381</v>
      </c>
      <c r="R100" s="24">
        <v>4.717024399500153</v>
      </c>
      <c r="S100" s="24">
        <v>4.640248397670997</v>
      </c>
    </row>
    <row r="101" spans="1:19" ht="12.75">
      <c r="A101" s="22">
        <v>101</v>
      </c>
      <c r="B101" s="22" t="s">
        <v>191</v>
      </c>
      <c r="C101" s="22" t="s">
        <v>183</v>
      </c>
      <c r="D101" s="22" t="s">
        <v>178</v>
      </c>
      <c r="E101" s="24">
        <v>100</v>
      </c>
      <c r="F101" s="24">
        <v>100</v>
      </c>
      <c r="G101" s="24">
        <v>100</v>
      </c>
      <c r="H101" s="24">
        <v>100</v>
      </c>
      <c r="I101" s="24">
        <v>100</v>
      </c>
      <c r="J101" s="24">
        <v>100</v>
      </c>
      <c r="K101" s="24">
        <v>100</v>
      </c>
      <c r="L101" s="24">
        <v>100</v>
      </c>
      <c r="M101" s="24">
        <v>100</v>
      </c>
      <c r="N101" s="24">
        <v>100</v>
      </c>
      <c r="O101" s="24">
        <v>100</v>
      </c>
      <c r="P101" s="24">
        <v>100</v>
      </c>
      <c r="Q101" s="24">
        <v>100</v>
      </c>
      <c r="R101" s="24">
        <v>100</v>
      </c>
      <c r="S101" s="24">
        <v>100</v>
      </c>
    </row>
    <row r="102" spans="1:19" ht="12.75">
      <c r="A102" s="22">
        <v>102</v>
      </c>
      <c r="B102" s="22" t="s">
        <v>191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</row>
    <row r="103" spans="1:19" ht="12.75">
      <c r="A103" s="22">
        <v>103</v>
      </c>
      <c r="B103" s="22" t="s">
        <v>191</v>
      </c>
      <c r="C103" s="22" t="s">
        <v>183</v>
      </c>
      <c r="D103" s="22" t="s">
        <v>180</v>
      </c>
      <c r="E103" s="24">
        <v>60.77471337645319</v>
      </c>
      <c r="F103" s="24">
        <v>62.17214726128818</v>
      </c>
      <c r="G103" s="24">
        <v>51.80721355937131</v>
      </c>
      <c r="H103" s="24">
        <v>45.233089570023886</v>
      </c>
      <c r="I103" s="24">
        <v>45.91684097865261</v>
      </c>
      <c r="J103" s="24">
        <v>41.136652326655735</v>
      </c>
      <c r="K103" s="24">
        <v>40.933661238694484</v>
      </c>
      <c r="L103" s="24">
        <v>36.95130873647963</v>
      </c>
      <c r="M103" s="24">
        <v>37.672868474695576</v>
      </c>
      <c r="N103" s="24">
        <v>42.48906345013819</v>
      </c>
      <c r="O103" s="24">
        <v>47.259473069550836</v>
      </c>
      <c r="P103" s="24">
        <v>51.31036976007165</v>
      </c>
      <c r="Q103" s="24">
        <v>54.18590899842418</v>
      </c>
      <c r="R103" s="24">
        <v>57.21940207598277</v>
      </c>
      <c r="S103" s="24">
        <v>59.35980542506313</v>
      </c>
    </row>
    <row r="104" spans="1:19" ht="12.75">
      <c r="A104" s="22">
        <v>104</v>
      </c>
      <c r="B104" s="22" t="s">
        <v>191</v>
      </c>
      <c r="C104" s="22" t="s">
        <v>183</v>
      </c>
      <c r="D104" s="22" t="s">
        <v>181</v>
      </c>
      <c r="E104" s="24">
        <v>28.553117868188703</v>
      </c>
      <c r="F104" s="24">
        <v>28.089263868732438</v>
      </c>
      <c r="G104" s="24">
        <v>39.33451692027018</v>
      </c>
      <c r="H104" s="24">
        <v>45.12175654327136</v>
      </c>
      <c r="I104" s="24">
        <v>44.072637956458124</v>
      </c>
      <c r="J104" s="24">
        <v>48.7522151868249</v>
      </c>
      <c r="K104" s="24">
        <v>48.040346237857946</v>
      </c>
      <c r="L104" s="24">
        <v>52.82930480557282</v>
      </c>
      <c r="M104" s="24">
        <v>52.19146329863905</v>
      </c>
      <c r="N104" s="24">
        <v>47.456461300970936</v>
      </c>
      <c r="O104" s="24">
        <v>42.515273445014984</v>
      </c>
      <c r="P104" s="24">
        <v>36.42164438704732</v>
      </c>
      <c r="Q104" s="24">
        <v>33.911272956396644</v>
      </c>
      <c r="R104" s="24">
        <v>30.67507838270769</v>
      </c>
      <c r="S104" s="24">
        <v>27.511474565849653</v>
      </c>
    </row>
    <row r="105" spans="1:19" ht="12.75">
      <c r="A105" s="22">
        <v>105</v>
      </c>
      <c r="B105" s="22" t="s">
        <v>191</v>
      </c>
      <c r="C105" s="22" t="s">
        <v>183</v>
      </c>
      <c r="D105" s="22" t="s">
        <v>78</v>
      </c>
      <c r="E105" s="24">
        <v>4.138318829155729</v>
      </c>
      <c r="F105" s="24">
        <v>3.3457634924091733</v>
      </c>
      <c r="G105" s="24">
        <v>4.115487142266396</v>
      </c>
      <c r="H105" s="24">
        <v>3.4958296309966594</v>
      </c>
      <c r="I105" s="24">
        <v>3.7003875706402103</v>
      </c>
      <c r="J105" s="24">
        <v>3.3311405808386687</v>
      </c>
      <c r="K105" s="24">
        <v>4.3299292026818375</v>
      </c>
      <c r="L105" s="24">
        <v>3.7051665951615145</v>
      </c>
      <c r="M105" s="24">
        <v>3.279538374515658</v>
      </c>
      <c r="N105" s="24">
        <v>2.8581051816830594</v>
      </c>
      <c r="O105" s="24">
        <v>3.4507705687438275</v>
      </c>
      <c r="P105" s="24">
        <v>2.4195225633455277</v>
      </c>
      <c r="Q105" s="24">
        <v>2.406218804987503</v>
      </c>
      <c r="R105" s="24">
        <v>2.5706488426550322</v>
      </c>
      <c r="S105" s="24">
        <v>2.4722852870826006</v>
      </c>
    </row>
    <row r="106" spans="1:19" ht="12.75">
      <c r="A106" s="22">
        <v>106</v>
      </c>
      <c r="B106" s="22" t="s">
        <v>191</v>
      </c>
      <c r="C106" s="22" t="s">
        <v>183</v>
      </c>
      <c r="D106" s="22" t="s">
        <v>182</v>
      </c>
      <c r="E106" s="24">
        <v>8.00551816260715</v>
      </c>
      <c r="F106" s="24">
        <v>7.957260871463673</v>
      </c>
      <c r="G106" s="24">
        <v>6.43208827619434</v>
      </c>
      <c r="H106" s="24">
        <v>6.3766228976752295</v>
      </c>
      <c r="I106" s="24">
        <v>6.349331970700462</v>
      </c>
      <c r="J106" s="24">
        <v>6.531222169362944</v>
      </c>
      <c r="K106" s="24">
        <v>6.157522107881067</v>
      </c>
      <c r="L106" s="24">
        <v>5.848449908200809</v>
      </c>
      <c r="M106" s="24">
        <v>6.093878599434458</v>
      </c>
      <c r="N106" s="24">
        <v>6.492335872488081</v>
      </c>
      <c r="O106" s="24">
        <v>5.998140753558058</v>
      </c>
      <c r="P106" s="24">
        <v>6.7014201669458915</v>
      </c>
      <c r="Q106" s="24">
        <v>6.718989658993204</v>
      </c>
      <c r="R106" s="24">
        <v>6.717666166421566</v>
      </c>
      <c r="S106" s="24">
        <v>7.151225966183597</v>
      </c>
    </row>
    <row r="107" spans="1:19" ht="12.75">
      <c r="A107" s="22">
        <v>107</v>
      </c>
      <c r="B107" s="22" t="s">
        <v>191</v>
      </c>
      <c r="C107" s="22" t="s">
        <v>183</v>
      </c>
      <c r="D107" s="22" t="s">
        <v>179</v>
      </c>
      <c r="E107" s="24">
        <v>-1.4716682364047653</v>
      </c>
      <c r="F107" s="24">
        <v>-1.5644354938934564</v>
      </c>
      <c r="G107" s="24">
        <v>-1.689305898102225</v>
      </c>
      <c r="H107" s="24">
        <v>-0.22729864196713725</v>
      </c>
      <c r="I107" s="24">
        <v>-0.03919847645139533</v>
      </c>
      <c r="J107" s="24">
        <v>0.2487697363177368</v>
      </c>
      <c r="K107" s="24">
        <v>0.5385412128846548</v>
      </c>
      <c r="L107" s="24">
        <v>0.6657699545852347</v>
      </c>
      <c r="M107" s="24">
        <v>0.7622512527152626</v>
      </c>
      <c r="N107" s="24">
        <v>0.7040341947197217</v>
      </c>
      <c r="O107" s="24">
        <v>0.776342163132293</v>
      </c>
      <c r="P107" s="24">
        <v>3.1470431225896163</v>
      </c>
      <c r="Q107" s="24">
        <v>2.7776095811984614</v>
      </c>
      <c r="R107" s="24">
        <v>2.817204532232952</v>
      </c>
      <c r="S107" s="24">
        <v>3.5052087558210245</v>
      </c>
    </row>
    <row r="108" spans="1:19" ht="12.75">
      <c r="A108" s="22">
        <v>108</v>
      </c>
      <c r="B108" s="22" t="s">
        <v>191</v>
      </c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</row>
    <row r="109" spans="1:19" ht="12.75">
      <c r="A109" s="22">
        <v>109</v>
      </c>
      <c r="B109" s="22" t="s">
        <v>191</v>
      </c>
      <c r="C109" s="22" t="s">
        <v>183</v>
      </c>
      <c r="D109" s="22" t="s">
        <v>184</v>
      </c>
      <c r="E109" s="24">
        <v>5.283418256133292</v>
      </c>
      <c r="F109" s="24">
        <v>3.3995385856562623</v>
      </c>
      <c r="G109" s="24">
        <v>3.5704868268681897</v>
      </c>
      <c r="H109" s="24">
        <v>3.5344763669850816</v>
      </c>
      <c r="I109" s="24">
        <v>3.2176620947830212</v>
      </c>
      <c r="J109" s="24">
        <v>3.9351682545999846</v>
      </c>
      <c r="K109" s="24">
        <v>5.7394697137625315</v>
      </c>
      <c r="L109" s="24">
        <v>4.927621107436015</v>
      </c>
      <c r="M109" s="24">
        <v>4.113117837468947</v>
      </c>
      <c r="N109" s="24">
        <v>3.954624568760424</v>
      </c>
      <c r="O109" s="24">
        <v>4.183992431796538</v>
      </c>
      <c r="P109" s="24">
        <v>4.835194166590817</v>
      </c>
      <c r="Q109" s="24">
        <v>5.697383392931407</v>
      </c>
      <c r="R109" s="24">
        <v>6.149401420062774</v>
      </c>
      <c r="S109" s="24">
        <v>5.677601694764115</v>
      </c>
    </row>
    <row r="110" spans="1:19" ht="12.75">
      <c r="A110" s="22">
        <v>110</v>
      </c>
      <c r="B110" s="22" t="s">
        <v>191</v>
      </c>
      <c r="C110" s="22" t="s">
        <v>183</v>
      </c>
      <c r="D110" s="22" t="s">
        <v>185</v>
      </c>
      <c r="E110" s="24">
        <v>-2.323557924538535</v>
      </c>
      <c r="F110" s="24">
        <v>-1.7075274188304197</v>
      </c>
      <c r="G110" s="24">
        <v>-1.8026091349185271</v>
      </c>
      <c r="H110" s="24">
        <v>-1.9198718489140214</v>
      </c>
      <c r="I110" s="24">
        <v>-1.3265399421089494</v>
      </c>
      <c r="J110" s="24">
        <v>-1.7318831253564335</v>
      </c>
      <c r="K110" s="24">
        <v>-3.4086105611950654</v>
      </c>
      <c r="L110" s="24">
        <v>-2.7331387114426833</v>
      </c>
      <c r="M110" s="24">
        <v>-1.845549680193898</v>
      </c>
      <c r="N110" s="24">
        <v>-1.4028546090039586</v>
      </c>
      <c r="O110" s="24">
        <v>-1.3624314090953833</v>
      </c>
      <c r="P110" s="24">
        <v>-1.402140485313289</v>
      </c>
      <c r="Q110" s="24">
        <v>-1.8992224703735017</v>
      </c>
      <c r="R110" s="24">
        <v>-2.3925613364942224</v>
      </c>
      <c r="S110" s="24">
        <v>-2.076180007513449</v>
      </c>
    </row>
    <row r="111" spans="1:19" ht="12.75">
      <c r="A111" s="22">
        <v>111</v>
      </c>
      <c r="B111" s="22" t="s">
        <v>191</v>
      </c>
      <c r="C111" s="22" t="s">
        <v>183</v>
      </c>
      <c r="D111" s="22" t="s">
        <v>186</v>
      </c>
      <c r="E111" s="24">
        <v>1.2338445281511539</v>
      </c>
      <c r="F111" s="24">
        <v>1.1145199069153038</v>
      </c>
      <c r="G111" s="24">
        <v>0.8995286678799763</v>
      </c>
      <c r="H111" s="24">
        <v>0.8022285083350021</v>
      </c>
      <c r="I111" s="24">
        <v>0.7554507101488533</v>
      </c>
      <c r="J111" s="24">
        <v>0.8249875227544365</v>
      </c>
      <c r="K111" s="24">
        <v>1.3141435554933478</v>
      </c>
      <c r="L111" s="24">
        <v>1.5100120072968353</v>
      </c>
      <c r="M111" s="24">
        <v>1.643859459921166</v>
      </c>
      <c r="N111" s="24">
        <v>1.5573908535476189</v>
      </c>
      <c r="O111" s="24">
        <v>1.6827904920486776</v>
      </c>
      <c r="P111" s="24">
        <v>1.5495660717559563</v>
      </c>
      <c r="Q111" s="24">
        <v>1.836282607644982</v>
      </c>
      <c r="R111" s="24">
        <v>2.0143525588479116</v>
      </c>
      <c r="S111" s="24">
        <v>2.4890841166874322</v>
      </c>
    </row>
    <row r="112" spans="1:19" ht="12.75">
      <c r="A112" s="22">
        <v>112</v>
      </c>
      <c r="B112" s="22" t="s">
        <v>191</v>
      </c>
      <c r="C112" s="22" t="s">
        <v>183</v>
      </c>
      <c r="D112" s="22" t="s">
        <v>187</v>
      </c>
      <c r="E112" s="24">
        <v>-1.448762906515815</v>
      </c>
      <c r="F112" s="24">
        <v>-1.6338334058532553</v>
      </c>
      <c r="G112" s="24">
        <v>-1.4626890409895665</v>
      </c>
      <c r="H112" s="24">
        <v>-1.2086567271967437</v>
      </c>
      <c r="I112" s="24">
        <v>-1.1588411446137785</v>
      </c>
      <c r="J112" s="24">
        <v>-1.047105857883592</v>
      </c>
      <c r="K112" s="24">
        <v>-1.7036526809929482</v>
      </c>
      <c r="L112" s="24">
        <v>-1.6486944716662362</v>
      </c>
      <c r="M112" s="24">
        <v>-1.7541689836648504</v>
      </c>
      <c r="N112" s="24">
        <v>-1.885624212760019</v>
      </c>
      <c r="O112" s="24">
        <v>-2.1936302121989173</v>
      </c>
      <c r="P112" s="24">
        <v>-2.1703526655472243</v>
      </c>
      <c r="Q112" s="24">
        <v>-2.686189138213633</v>
      </c>
      <c r="R112" s="24">
        <v>-2.692563649771531</v>
      </c>
      <c r="S112" s="24">
        <v>-2.852806264301458</v>
      </c>
    </row>
    <row r="113" spans="1:19" ht="12.75">
      <c r="A113" s="22">
        <v>113</v>
      </c>
      <c r="B113" s="22" t="s">
        <v>191</v>
      </c>
      <c r="C113" s="22" t="s">
        <v>183</v>
      </c>
      <c r="D113" s="22" t="s">
        <v>131</v>
      </c>
      <c r="E113" s="24">
        <v>-1.0700114586768423</v>
      </c>
      <c r="F113" s="24">
        <v>-0.7897811971652448</v>
      </c>
      <c r="G113" s="24">
        <v>-2.7326567976880143</v>
      </c>
      <c r="H113" s="24">
        <v>-0.7238432945534019</v>
      </c>
      <c r="I113" s="24">
        <v>-0.8562518787408552</v>
      </c>
      <c r="J113" s="24">
        <v>-1.1818401280268687</v>
      </c>
      <c r="K113" s="24">
        <v>-0.8238719588289564</v>
      </c>
      <c r="L113" s="24">
        <v>-0.27337115276677787</v>
      </c>
      <c r="M113" s="24">
        <v>-0.3320291865177942</v>
      </c>
      <c r="N113" s="24">
        <v>-0.4389045731846775</v>
      </c>
      <c r="O113" s="24">
        <v>-0.6814004284862849</v>
      </c>
      <c r="P113" s="24">
        <v>-0.6030920138755109</v>
      </c>
      <c r="Q113" s="24">
        <v>-0.561086286038537</v>
      </c>
      <c r="R113" s="24">
        <v>-0.51095015144729</v>
      </c>
      <c r="S113" s="24">
        <v>-0.32570105229837454</v>
      </c>
    </row>
    <row r="114" spans="1:19" ht="12.75">
      <c r="A114" s="22">
        <v>114</v>
      </c>
      <c r="B114" s="22" t="s">
        <v>191</v>
      </c>
      <c r="C114" s="22" t="s">
        <v>183</v>
      </c>
      <c r="D114" s="22" t="s">
        <v>179</v>
      </c>
      <c r="E114" s="24">
        <v>-1.4658335315677475</v>
      </c>
      <c r="F114" s="24">
        <v>-0.20771314092117496</v>
      </c>
      <c r="G114" s="24">
        <v>-0.06918447887779511</v>
      </c>
      <c r="H114" s="24">
        <v>-0.11504017540548978</v>
      </c>
      <c r="I114" s="24">
        <v>-0.17469343914455487</v>
      </c>
      <c r="J114" s="24">
        <v>-0.20365331013271737</v>
      </c>
      <c r="K114" s="24">
        <v>-0.15990237619616654</v>
      </c>
      <c r="L114" s="24">
        <v>-0.6009929708324135</v>
      </c>
      <c r="M114" s="24">
        <v>-0.6993417069636709</v>
      </c>
      <c r="N114" s="24">
        <v>-0.6459431586106741</v>
      </c>
      <c r="O114" s="24">
        <v>-0.5920497778782219</v>
      </c>
      <c r="P114" s="24">
        <v>-0.8468030469849168</v>
      </c>
      <c r="Q114" s="24">
        <v>-0.8752127898879962</v>
      </c>
      <c r="R114" s="24">
        <v>-1.0524366355684116</v>
      </c>
      <c r="S114" s="24">
        <v>-1.3441173125938108</v>
      </c>
    </row>
    <row r="115" spans="1:19" ht="12.75">
      <c r="A115" s="22">
        <v>115</v>
      </c>
      <c r="B115" s="22" t="s">
        <v>191</v>
      </c>
      <c r="C115" s="22" t="s">
        <v>183</v>
      </c>
      <c r="D115" s="22" t="s">
        <v>188</v>
      </c>
      <c r="E115" s="24">
        <v>0.20909696298550584</v>
      </c>
      <c r="F115" s="24">
        <v>0.17520332980147116</v>
      </c>
      <c r="G115" s="24">
        <v>-1.5971239577257372</v>
      </c>
      <c r="H115" s="24">
        <v>0.3692928292504269</v>
      </c>
      <c r="I115" s="24">
        <v>0.45678640032373646</v>
      </c>
      <c r="J115" s="24">
        <v>0.5956733559548095</v>
      </c>
      <c r="K115" s="24">
        <v>0.9575756920427428</v>
      </c>
      <c r="L115" s="24">
        <v>1.1814358080247394</v>
      </c>
      <c r="M115" s="24">
        <v>1.1258877400499</v>
      </c>
      <c r="N115" s="24">
        <v>1.1386888687487142</v>
      </c>
      <c r="O115" s="24">
        <v>1.0372710961864078</v>
      </c>
      <c r="P115" s="24">
        <v>1.362372026625832</v>
      </c>
      <c r="Q115" s="24">
        <v>1.5119553160627204</v>
      </c>
      <c r="R115" s="24">
        <v>1.5152422056292305</v>
      </c>
      <c r="S115" s="24">
        <v>1.5678811747444554</v>
      </c>
    </row>
    <row r="116" spans="1:2" ht="12.75">
      <c r="A116" s="22">
        <v>116</v>
      </c>
      <c r="B116" s="22" t="s">
        <v>191</v>
      </c>
    </row>
    <row r="117" spans="1:19" ht="12.75">
      <c r="A117" s="22">
        <v>117</v>
      </c>
      <c r="B117" s="22" t="s">
        <v>191</v>
      </c>
      <c r="C117" s="22" t="s">
        <v>189</v>
      </c>
      <c r="D117" s="22" t="s">
        <v>189</v>
      </c>
      <c r="E117" s="31">
        <v>0.02611910419017892</v>
      </c>
      <c r="F117" s="31">
        <v>0.022018045233352258</v>
      </c>
      <c r="G117" s="31">
        <v>-0.2483056651502775</v>
      </c>
      <c r="H117" s="31">
        <v>0.05791354376390402</v>
      </c>
      <c r="I117" s="31">
        <v>0.07194243464219804</v>
      </c>
      <c r="J117" s="31">
        <v>0.09120396466514805</v>
      </c>
      <c r="K117" s="31">
        <v>0.15551315533518478</v>
      </c>
      <c r="L117" s="31">
        <v>0.2020083657326204</v>
      </c>
      <c r="M117" s="31">
        <v>0.18475716601154282</v>
      </c>
      <c r="N117" s="31">
        <v>0.1753897042779351</v>
      </c>
      <c r="O117" s="31">
        <v>0.17293210326401648</v>
      </c>
      <c r="P117" s="31">
        <v>0.20329601676755032</v>
      </c>
      <c r="Q117" s="31">
        <v>0.2250271830734261</v>
      </c>
      <c r="R117" s="31">
        <v>0.2255608075916617</v>
      </c>
      <c r="S117" s="31">
        <v>0.21924648754753143</v>
      </c>
    </row>
    <row r="118" ht="12.75">
      <c r="A118" s="22">
        <v>118</v>
      </c>
    </row>
    <row r="119" ht="12.75">
      <c r="A119" s="22">
        <v>119</v>
      </c>
    </row>
    <row r="120" ht="12.75">
      <c r="A120" s="22">
        <v>120</v>
      </c>
    </row>
    <row r="121" spans="1:4" ht="12.75">
      <c r="A121" s="22">
        <v>121</v>
      </c>
      <c r="D121" s="22" t="s">
        <v>193</v>
      </c>
    </row>
    <row r="122" spans="1:19" ht="12.75">
      <c r="A122" s="22">
        <v>122</v>
      </c>
      <c r="B122" s="22" t="s">
        <v>193</v>
      </c>
      <c r="D122" s="22" t="s">
        <v>175</v>
      </c>
      <c r="E122" s="22">
        <v>2014</v>
      </c>
      <c r="F122" s="22">
        <v>2013</v>
      </c>
      <c r="G122" s="22">
        <v>2012</v>
      </c>
      <c r="H122" s="22">
        <v>2011</v>
      </c>
      <c r="I122" s="22">
        <v>2010</v>
      </c>
      <c r="J122" s="22">
        <v>2009</v>
      </c>
      <c r="K122" s="22">
        <v>2008</v>
      </c>
      <c r="L122" s="22">
        <v>2007</v>
      </c>
      <c r="M122" s="22">
        <v>2006</v>
      </c>
      <c r="N122" s="22">
        <v>2005</v>
      </c>
      <c r="O122" s="22">
        <v>2004</v>
      </c>
      <c r="P122" s="22">
        <v>2003</v>
      </c>
      <c r="Q122" s="22">
        <v>2002</v>
      </c>
      <c r="R122" s="22">
        <v>2001</v>
      </c>
      <c r="S122" s="22">
        <v>2000</v>
      </c>
    </row>
    <row r="123" spans="1:19" ht="12.75">
      <c r="A123" s="22">
        <v>123</v>
      </c>
      <c r="B123" s="22" t="s">
        <v>193</v>
      </c>
      <c r="C123" s="22" t="s">
        <v>196</v>
      </c>
      <c r="D123" s="22" t="s">
        <v>174</v>
      </c>
      <c r="E123" s="24">
        <v>0.357327</v>
      </c>
      <c r="F123" s="24">
        <v>0.8861180000000001</v>
      </c>
      <c r="G123" s="24">
        <v>0.665374</v>
      </c>
      <c r="H123" s="24">
        <v>0.413877</v>
      </c>
      <c r="I123" s="24">
        <v>0.199138</v>
      </c>
      <c r="J123" s="24">
        <v>0.511948</v>
      </c>
      <c r="K123" s="24">
        <v>0.38658</v>
      </c>
      <c r="L123" s="24">
        <v>1.000826</v>
      </c>
      <c r="M123" s="24">
        <v>0.5447329999999999</v>
      </c>
      <c r="N123" s="24">
        <v>0.439844</v>
      </c>
      <c r="O123" s="24">
        <v>0.210062</v>
      </c>
      <c r="P123" s="24">
        <v>0.22565700000000002</v>
      </c>
      <c r="Q123" s="24">
        <v>0.440958</v>
      </c>
      <c r="R123" s="24">
        <v>0.36601100000000003</v>
      </c>
      <c r="S123" s="24">
        <v>0.141912</v>
      </c>
    </row>
    <row r="124" spans="1:19" ht="12.75">
      <c r="A124" s="22">
        <v>124</v>
      </c>
      <c r="B124" s="22" t="s">
        <v>193</v>
      </c>
      <c r="C124" s="22" t="s">
        <v>196</v>
      </c>
      <c r="D124" s="22" t="s">
        <v>176</v>
      </c>
      <c r="E124" s="24">
        <v>12.145449000000001</v>
      </c>
      <c r="F124" s="24">
        <v>10.594100000000001</v>
      </c>
      <c r="G124" s="24">
        <v>11.821419</v>
      </c>
      <c r="H124" s="24">
        <v>14.022948</v>
      </c>
      <c r="I124" s="24">
        <v>10.101747</v>
      </c>
      <c r="J124" s="24">
        <v>11.964781</v>
      </c>
      <c r="K124" s="24">
        <v>10.961412000000001</v>
      </c>
      <c r="L124" s="24">
        <v>9.709089</v>
      </c>
      <c r="M124" s="24">
        <v>12.444404</v>
      </c>
      <c r="N124" s="24">
        <v>12.669117</v>
      </c>
      <c r="O124" s="24">
        <v>9.516936</v>
      </c>
      <c r="P124" s="24">
        <v>4.075581000000001</v>
      </c>
      <c r="Q124" s="24">
        <v>3.836116</v>
      </c>
      <c r="R124" s="24">
        <v>2.820763</v>
      </c>
      <c r="S124" s="24">
        <v>2.1383</v>
      </c>
    </row>
    <row r="125" spans="1:19" ht="12.75">
      <c r="A125" s="22">
        <v>125</v>
      </c>
      <c r="B125" s="22" t="s">
        <v>193</v>
      </c>
      <c r="C125" s="22" t="s">
        <v>196</v>
      </c>
      <c r="D125" s="22" t="s">
        <v>177</v>
      </c>
      <c r="E125" s="24">
        <v>43.238112</v>
      </c>
      <c r="F125" s="24">
        <v>42.157888</v>
      </c>
      <c r="G125" s="24">
        <v>44.111719</v>
      </c>
      <c r="H125" s="24">
        <v>43.561662</v>
      </c>
      <c r="I125" s="24">
        <v>42.399491000000005</v>
      </c>
      <c r="J125" s="24">
        <v>40.416411999999994</v>
      </c>
      <c r="K125" s="24">
        <v>41.029275999999996</v>
      </c>
      <c r="L125" s="24">
        <v>37.684426</v>
      </c>
      <c r="M125" s="24">
        <v>31.851291</v>
      </c>
      <c r="N125" s="24">
        <v>26.518931000000002</v>
      </c>
      <c r="O125" s="24">
        <v>20.449071</v>
      </c>
      <c r="P125" s="24">
        <v>18.607289</v>
      </c>
      <c r="Q125" s="24">
        <v>17.494531</v>
      </c>
      <c r="R125" s="24">
        <v>17.213912</v>
      </c>
      <c r="S125" s="24">
        <v>15.905413000000001</v>
      </c>
    </row>
    <row r="126" spans="1:19" ht="12.75">
      <c r="A126" s="22">
        <v>126</v>
      </c>
      <c r="B126" s="22" t="s">
        <v>193</v>
      </c>
      <c r="C126" s="22" t="s">
        <v>196</v>
      </c>
      <c r="D126" s="22" t="s">
        <v>179</v>
      </c>
      <c r="E126" s="24">
        <v>1.448208000000001</v>
      </c>
      <c r="F126" s="24">
        <v>1.3872619999999998</v>
      </c>
      <c r="G126" s="24">
        <v>1.418841999999998</v>
      </c>
      <c r="H126" s="24">
        <v>1.389409999999998</v>
      </c>
      <c r="I126" s="24">
        <v>1.3577889999999968</v>
      </c>
      <c r="J126" s="24">
        <v>1.4326360000000093</v>
      </c>
      <c r="K126" s="24">
        <v>0.8952150000000003</v>
      </c>
      <c r="L126" s="24">
        <v>1.057194999999993</v>
      </c>
      <c r="M126" s="24">
        <v>1.0542549999999977</v>
      </c>
      <c r="N126" s="24">
        <v>0.9770019999999988</v>
      </c>
      <c r="O126" s="24">
        <v>0.8660519999999998</v>
      </c>
      <c r="P126" s="24">
        <v>0.9249159999999961</v>
      </c>
      <c r="Q126" s="24">
        <v>0.7706569999999999</v>
      </c>
      <c r="R126" s="24">
        <v>0.9574780000000018</v>
      </c>
      <c r="S126" s="24">
        <v>0.8732149999999983</v>
      </c>
    </row>
    <row r="127" spans="1:19" ht="12.75">
      <c r="A127" s="22">
        <v>127</v>
      </c>
      <c r="B127" s="22" t="s">
        <v>193</v>
      </c>
      <c r="C127" s="22" t="s">
        <v>196</v>
      </c>
      <c r="D127" s="22" t="s">
        <v>178</v>
      </c>
      <c r="E127" s="24">
        <v>57.189096</v>
      </c>
      <c r="F127" s="24">
        <v>55.025368</v>
      </c>
      <c r="G127" s="24">
        <v>58.017354</v>
      </c>
      <c r="H127" s="24">
        <v>59.387896999999995</v>
      </c>
      <c r="I127" s="24">
        <v>54.058165</v>
      </c>
      <c r="J127" s="24">
        <v>54.325777</v>
      </c>
      <c r="K127" s="24">
        <v>53.272483</v>
      </c>
      <c r="L127" s="24">
        <v>49.451536</v>
      </c>
      <c r="M127" s="24">
        <v>45.894683</v>
      </c>
      <c r="N127" s="24">
        <v>40.604894</v>
      </c>
      <c r="O127" s="24">
        <v>31.042120999999998</v>
      </c>
      <c r="P127" s="24">
        <v>23.833443</v>
      </c>
      <c r="Q127" s="24">
        <v>22.542261999999997</v>
      </c>
      <c r="R127" s="24">
        <v>21.358164000000002</v>
      </c>
      <c r="S127" s="24">
        <v>19.05884</v>
      </c>
    </row>
    <row r="128" spans="1:19" ht="12.75">
      <c r="A128" s="22">
        <v>128</v>
      </c>
      <c r="B128" s="22" t="s">
        <v>193</v>
      </c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</row>
    <row r="129" spans="1:19" ht="12.75">
      <c r="A129" s="22">
        <v>129</v>
      </c>
      <c r="B129" s="22" t="s">
        <v>193</v>
      </c>
      <c r="C129" s="22" t="s">
        <v>196</v>
      </c>
      <c r="D129" s="22" t="s">
        <v>180</v>
      </c>
      <c r="E129" s="24">
        <v>27.32006</v>
      </c>
      <c r="F129" s="24">
        <v>27.539728999999998</v>
      </c>
      <c r="G129" s="24">
        <v>21.644959999999998</v>
      </c>
      <c r="H129" s="24">
        <v>20.00166</v>
      </c>
      <c r="I129" s="24">
        <v>19.303438999999997</v>
      </c>
      <c r="J129" s="24">
        <v>16.601224</v>
      </c>
      <c r="K129" s="24">
        <v>17.287924999999998</v>
      </c>
      <c r="L129" s="24">
        <v>15.641464</v>
      </c>
      <c r="M129" s="24">
        <v>12.860534</v>
      </c>
      <c r="N129" s="24">
        <v>10.270451999999999</v>
      </c>
      <c r="O129" s="24">
        <v>9.197777</v>
      </c>
      <c r="P129" s="24">
        <v>8.350532999999999</v>
      </c>
      <c r="Q129" s="24">
        <v>8.580209</v>
      </c>
      <c r="R129" s="24">
        <v>8.712075</v>
      </c>
      <c r="S129" s="24">
        <v>7.599426</v>
      </c>
    </row>
    <row r="130" spans="1:19" ht="12.75">
      <c r="A130" s="22">
        <v>130</v>
      </c>
      <c r="B130" s="22" t="s">
        <v>193</v>
      </c>
      <c r="C130" s="22" t="s">
        <v>196</v>
      </c>
      <c r="D130" s="22" t="s">
        <v>181</v>
      </c>
      <c r="E130" s="24">
        <v>20.819063</v>
      </c>
      <c r="F130" s="24">
        <v>19.706467</v>
      </c>
      <c r="G130" s="24">
        <v>29.429131</v>
      </c>
      <c r="H130" s="24">
        <v>32.647099</v>
      </c>
      <c r="I130" s="24">
        <v>29.060289</v>
      </c>
      <c r="J130" s="24">
        <v>32.133029</v>
      </c>
      <c r="K130" s="24">
        <v>31.582879000000002</v>
      </c>
      <c r="L130" s="24">
        <v>30.326439999999998</v>
      </c>
      <c r="M130" s="24">
        <v>27.746995</v>
      </c>
      <c r="N130" s="24">
        <v>24.239021</v>
      </c>
      <c r="O130" s="24">
        <v>17.859505000000002</v>
      </c>
      <c r="P130" s="24">
        <v>13.119174999999998</v>
      </c>
      <c r="Q130" s="24">
        <v>11.929757</v>
      </c>
      <c r="R130" s="24">
        <v>10.501176</v>
      </c>
      <c r="S130" s="24">
        <v>9.489749</v>
      </c>
    </row>
    <row r="131" spans="1:19" ht="12.75">
      <c r="A131" s="22">
        <v>131</v>
      </c>
      <c r="B131" s="22" t="s">
        <v>193</v>
      </c>
      <c r="C131" s="22" t="s">
        <v>196</v>
      </c>
      <c r="D131" s="22" t="s">
        <v>78</v>
      </c>
      <c r="E131" s="24">
        <v>5.284808</v>
      </c>
      <c r="F131" s="24">
        <v>4.3684840000000005</v>
      </c>
      <c r="G131" s="24">
        <v>3.736838</v>
      </c>
      <c r="H131" s="24">
        <v>3.4801909999999996</v>
      </c>
      <c r="I131" s="24">
        <v>2.936052</v>
      </c>
      <c r="J131" s="24">
        <v>2.83488</v>
      </c>
      <c r="K131" s="24">
        <v>2.360205</v>
      </c>
      <c r="L131" s="24">
        <v>1.703421</v>
      </c>
      <c r="M131" s="24">
        <v>3.5578060000000002</v>
      </c>
      <c r="N131" s="24">
        <v>4.508667999999999</v>
      </c>
      <c r="O131" s="24">
        <v>2.516572</v>
      </c>
      <c r="P131" s="24">
        <v>0.6742480000000001</v>
      </c>
      <c r="Q131" s="24">
        <v>0.47456</v>
      </c>
      <c r="R131" s="24">
        <v>0.635952</v>
      </c>
      <c r="S131" s="24">
        <v>0.5263110000000001</v>
      </c>
    </row>
    <row r="132" spans="1:19" ht="12.75">
      <c r="A132" s="22">
        <v>132</v>
      </c>
      <c r="B132" s="22" t="s">
        <v>193</v>
      </c>
      <c r="C132" s="22" t="s">
        <v>196</v>
      </c>
      <c r="D132" s="22" t="s">
        <v>182</v>
      </c>
      <c r="E132" s="24">
        <v>3.6434450000000003</v>
      </c>
      <c r="F132" s="24">
        <v>3.339588</v>
      </c>
      <c r="G132" s="24">
        <v>3.158464</v>
      </c>
      <c r="H132" s="24">
        <v>3.086996</v>
      </c>
      <c r="I132" s="24">
        <v>2.579695</v>
      </c>
      <c r="J132" s="24">
        <v>2.58289</v>
      </c>
      <c r="K132" s="24">
        <v>1.965013</v>
      </c>
      <c r="L132" s="24">
        <v>1.745417</v>
      </c>
      <c r="M132" s="24">
        <v>1.584602</v>
      </c>
      <c r="N132" s="24">
        <v>1.4478309999999999</v>
      </c>
      <c r="O132" s="24">
        <v>1.31619</v>
      </c>
      <c r="P132" s="24">
        <v>0.909303</v>
      </c>
      <c r="Q132" s="24">
        <v>0.793446</v>
      </c>
      <c r="R132" s="24">
        <v>0.7696430000000001</v>
      </c>
      <c r="S132" s="24">
        <v>0.722997</v>
      </c>
    </row>
    <row r="133" spans="1:19" ht="12.75">
      <c r="A133" s="22">
        <v>133</v>
      </c>
      <c r="B133" s="22" t="s">
        <v>193</v>
      </c>
      <c r="C133" s="22" t="s">
        <v>196</v>
      </c>
      <c r="D133" s="22" t="s">
        <v>179</v>
      </c>
      <c r="E133" s="24">
        <v>0.12172000000000338</v>
      </c>
      <c r="F133" s="24">
        <v>0.07110000000000127</v>
      </c>
      <c r="G133" s="24">
        <v>0.04796100000000081</v>
      </c>
      <c r="H133" s="24">
        <v>0.17195099999999996</v>
      </c>
      <c r="I133" s="24">
        <v>0.17869000000000312</v>
      </c>
      <c r="J133" s="24">
        <v>0.1737540000000095</v>
      </c>
      <c r="K133" s="24">
        <v>0.07646100000000189</v>
      </c>
      <c r="L133" s="24">
        <v>0.03479399999999799</v>
      </c>
      <c r="M133" s="24">
        <v>0.14474600000000493</v>
      </c>
      <c r="N133" s="24">
        <v>0.13892200000000088</v>
      </c>
      <c r="O133" s="24">
        <v>0.15207699999999846</v>
      </c>
      <c r="P133" s="24">
        <v>0.780184000000002</v>
      </c>
      <c r="Q133" s="24">
        <v>0.764289999999999</v>
      </c>
      <c r="R133" s="24">
        <v>0.7393180000000044</v>
      </c>
      <c r="S133" s="24">
        <v>0.7203569999999999</v>
      </c>
    </row>
    <row r="134" spans="1:2" ht="12.75">
      <c r="A134" s="22">
        <v>134</v>
      </c>
      <c r="B134" s="22" t="s">
        <v>193</v>
      </c>
    </row>
    <row r="135" spans="1:2" ht="12.75">
      <c r="A135" s="22">
        <v>135</v>
      </c>
      <c r="B135" s="22" t="s">
        <v>193</v>
      </c>
    </row>
    <row r="136" spans="1:19" ht="12.75">
      <c r="A136" s="22">
        <v>136</v>
      </c>
      <c r="B136" s="22" t="s">
        <v>193</v>
      </c>
      <c r="C136" s="22" t="s">
        <v>183</v>
      </c>
      <c r="D136" s="22" t="s">
        <v>183</v>
      </c>
      <c r="E136" s="22">
        <v>2014</v>
      </c>
      <c r="F136" s="22">
        <v>2013</v>
      </c>
      <c r="G136" s="22">
        <v>2012</v>
      </c>
      <c r="H136" s="22">
        <v>2011</v>
      </c>
      <c r="I136" s="22">
        <v>2010</v>
      </c>
      <c r="J136" s="22">
        <v>2009</v>
      </c>
      <c r="K136" s="22">
        <v>2008</v>
      </c>
      <c r="L136" s="22">
        <v>2007</v>
      </c>
      <c r="M136" s="22">
        <v>2006</v>
      </c>
      <c r="N136" s="22">
        <v>2005</v>
      </c>
      <c r="O136" s="22">
        <v>2004</v>
      </c>
      <c r="P136" s="22">
        <v>2003</v>
      </c>
      <c r="Q136" s="22">
        <v>2002</v>
      </c>
      <c r="R136" s="22">
        <v>2001</v>
      </c>
      <c r="S136" s="22">
        <v>2000</v>
      </c>
    </row>
    <row r="137" spans="1:19" ht="12.75">
      <c r="A137" s="22">
        <v>137</v>
      </c>
      <c r="B137" s="22" t="s">
        <v>193</v>
      </c>
      <c r="C137" s="22" t="s">
        <v>183</v>
      </c>
      <c r="D137" s="22" t="s">
        <v>174</v>
      </c>
      <c r="E137" s="24">
        <v>0.6248166608543698</v>
      </c>
      <c r="F137" s="24">
        <v>1.6103808701470201</v>
      </c>
      <c r="G137" s="24">
        <v>1.1468534052759456</v>
      </c>
      <c r="H137" s="24">
        <v>0.6969046235127673</v>
      </c>
      <c r="I137" s="24">
        <v>0.3683772839866096</v>
      </c>
      <c r="J137" s="24">
        <v>0.9423666411618925</v>
      </c>
      <c r="K137" s="24">
        <v>0.7256654434522978</v>
      </c>
      <c r="L137" s="24">
        <v>2.0238522014766134</v>
      </c>
      <c r="M137" s="24">
        <v>1.1869196263976807</v>
      </c>
      <c r="N137" s="24">
        <v>1.083229031456159</v>
      </c>
      <c r="O137" s="24">
        <v>0.676699894314567</v>
      </c>
      <c r="P137" s="24">
        <v>0.9468082307705187</v>
      </c>
      <c r="Q137" s="24">
        <v>1.9561390955353106</v>
      </c>
      <c r="R137" s="24">
        <v>1.713681943822512</v>
      </c>
      <c r="S137" s="24">
        <v>0.7445993565190746</v>
      </c>
    </row>
    <row r="138" spans="1:19" ht="12.75">
      <c r="A138" s="22">
        <v>138</v>
      </c>
      <c r="B138" s="22" t="s">
        <v>193</v>
      </c>
      <c r="C138" s="22" t="s">
        <v>183</v>
      </c>
      <c r="D138" s="22" t="s">
        <v>176</v>
      </c>
      <c r="E138" s="24">
        <v>21.237350910390333</v>
      </c>
      <c r="F138" s="24">
        <v>19.25311976105276</v>
      </c>
      <c r="G138" s="24">
        <v>20.37566035845068</v>
      </c>
      <c r="H138" s="24">
        <v>23.6124677053306</v>
      </c>
      <c r="I138" s="24">
        <v>18.68681077132381</v>
      </c>
      <c r="J138" s="24">
        <v>22.024132300951717</v>
      </c>
      <c r="K138" s="24">
        <v>20.576123699734442</v>
      </c>
      <c r="L138" s="24">
        <v>19.633543839770724</v>
      </c>
      <c r="M138" s="24">
        <v>27.115132269243475</v>
      </c>
      <c r="N138" s="24">
        <v>31.20096065267403</v>
      </c>
      <c r="O138" s="24">
        <v>30.658137051910856</v>
      </c>
      <c r="P138" s="24">
        <v>17.10026117502201</v>
      </c>
      <c r="Q138" s="24">
        <v>17.01744039706397</v>
      </c>
      <c r="R138" s="24">
        <v>13.206954492904913</v>
      </c>
      <c r="S138" s="24">
        <v>11.219465612807495</v>
      </c>
    </row>
    <row r="139" spans="1:19" ht="12.75">
      <c r="A139" s="22">
        <v>139</v>
      </c>
      <c r="B139" s="22" t="s">
        <v>193</v>
      </c>
      <c r="C139" s="22" t="s">
        <v>183</v>
      </c>
      <c r="D139" s="22" t="s">
        <v>177</v>
      </c>
      <c r="E139" s="24">
        <v>75.60551752732724</v>
      </c>
      <c r="F139" s="24">
        <v>76.61536766096685</v>
      </c>
      <c r="G139" s="24">
        <v>76.03193865063203</v>
      </c>
      <c r="H139" s="24">
        <v>73.35107690376711</v>
      </c>
      <c r="I139" s="24">
        <v>78.4330933171705</v>
      </c>
      <c r="J139" s="24">
        <v>74.39638092981163</v>
      </c>
      <c r="K139" s="24">
        <v>77.01776543811557</v>
      </c>
      <c r="L139" s="24">
        <v>76.20476338692494</v>
      </c>
      <c r="M139" s="24">
        <v>69.40083015716657</v>
      </c>
      <c r="N139" s="24">
        <v>65.30969148694243</v>
      </c>
      <c r="O139" s="24">
        <v>65.8752377132993</v>
      </c>
      <c r="P139" s="24">
        <v>78.07218201751212</v>
      </c>
      <c r="Q139" s="24">
        <v>77.60769970644472</v>
      </c>
      <c r="R139" s="24">
        <v>80.59640332380629</v>
      </c>
      <c r="S139" s="24">
        <v>83.4542553481744</v>
      </c>
    </row>
    <row r="140" spans="1:19" ht="12.75">
      <c r="A140" s="22">
        <v>140</v>
      </c>
      <c r="B140" s="22" t="s">
        <v>193</v>
      </c>
      <c r="C140" s="22" t="s">
        <v>183</v>
      </c>
      <c r="D140" s="22" t="s">
        <v>179</v>
      </c>
      <c r="E140" s="24">
        <v>2.532314901428064</v>
      </c>
      <c r="F140" s="24">
        <v>2.5211317078333755</v>
      </c>
      <c r="G140" s="24">
        <v>2.445547585641355</v>
      </c>
      <c r="H140" s="24">
        <v>2.339550767389521</v>
      </c>
      <c r="I140" s="24">
        <v>2.5117186275190746</v>
      </c>
      <c r="J140" s="24">
        <v>2.6371201280747614</v>
      </c>
      <c r="K140" s="24">
        <v>1.6804454186976798</v>
      </c>
      <c r="L140" s="24">
        <v>2.1378405718277245</v>
      </c>
      <c r="M140" s="24">
        <v>2.2971179471922656</v>
      </c>
      <c r="N140" s="24">
        <v>2.406118828927367</v>
      </c>
      <c r="O140" s="24">
        <v>2.7899253404752846</v>
      </c>
      <c r="P140" s="24">
        <v>3.880748576695344</v>
      </c>
      <c r="Q140" s="24">
        <v>3.418720800956</v>
      </c>
      <c r="R140" s="24">
        <v>4.482960239466284</v>
      </c>
      <c r="S140" s="24">
        <v>4.581679682499031</v>
      </c>
    </row>
    <row r="141" spans="1:19" ht="12.75">
      <c r="A141" s="22">
        <v>141</v>
      </c>
      <c r="B141" s="22" t="s">
        <v>193</v>
      </c>
      <c r="C141" s="22" t="s">
        <v>183</v>
      </c>
      <c r="D141" s="22" t="s">
        <v>178</v>
      </c>
      <c r="E141" s="22">
        <v>100</v>
      </c>
      <c r="F141" s="22">
        <v>100</v>
      </c>
      <c r="G141" s="22">
        <v>100</v>
      </c>
      <c r="H141" s="22">
        <v>100</v>
      </c>
      <c r="I141" s="22">
        <v>100</v>
      </c>
      <c r="J141" s="22">
        <v>100</v>
      </c>
      <c r="K141" s="22">
        <v>100</v>
      </c>
      <c r="L141" s="22">
        <v>100</v>
      </c>
      <c r="M141" s="22">
        <v>100</v>
      </c>
      <c r="N141" s="22">
        <v>100</v>
      </c>
      <c r="O141" s="22">
        <v>100</v>
      </c>
      <c r="P141" s="22">
        <v>100</v>
      </c>
      <c r="Q141" s="22">
        <v>100</v>
      </c>
      <c r="R141" s="22">
        <v>100</v>
      </c>
      <c r="S141" s="22">
        <v>100</v>
      </c>
    </row>
    <row r="142" spans="1:2" ht="12.75">
      <c r="A142" s="22">
        <v>142</v>
      </c>
      <c r="B142" s="22" t="s">
        <v>193</v>
      </c>
    </row>
    <row r="143" spans="1:19" ht="12.75">
      <c r="A143" s="22">
        <v>143</v>
      </c>
      <c r="B143" s="22" t="s">
        <v>193</v>
      </c>
      <c r="C143" s="22" t="s">
        <v>183</v>
      </c>
      <c r="D143" s="22" t="s">
        <v>180</v>
      </c>
      <c r="E143" s="24">
        <v>47.77144929865651</v>
      </c>
      <c r="F143" s="24">
        <v>50.04915005747894</v>
      </c>
      <c r="G143" s="24">
        <v>37.30773382047033</v>
      </c>
      <c r="H143" s="24">
        <v>33.67969066155012</v>
      </c>
      <c r="I143" s="24">
        <v>35.70864641816828</v>
      </c>
      <c r="J143" s="24">
        <v>30.558649902052938</v>
      </c>
      <c r="K143" s="24">
        <v>32.45188515053822</v>
      </c>
      <c r="L143" s="24">
        <v>31.629885065652967</v>
      </c>
      <c r="M143" s="24">
        <v>28.0218386081891</v>
      </c>
      <c r="N143" s="24">
        <v>25.293630861343953</v>
      </c>
      <c r="O143" s="24">
        <v>29.629988878659418</v>
      </c>
      <c r="P143" s="24">
        <v>35.03704017921372</v>
      </c>
      <c r="Q143" s="24">
        <v>38.06276850122672</v>
      </c>
      <c r="R143" s="24">
        <v>40.79037411642686</v>
      </c>
      <c r="S143" s="24">
        <v>39.873497022903805</v>
      </c>
    </row>
    <row r="144" spans="1:19" ht="12.75">
      <c r="A144" s="22">
        <v>144</v>
      </c>
      <c r="B144" s="22" t="s">
        <v>193</v>
      </c>
      <c r="C144" s="22" t="s">
        <v>183</v>
      </c>
      <c r="D144" s="22" t="s">
        <v>181</v>
      </c>
      <c r="E144" s="24">
        <v>36.403902939819154</v>
      </c>
      <c r="F144" s="24">
        <v>35.81342154767597</v>
      </c>
      <c r="G144" s="24">
        <v>50.724703853264316</v>
      </c>
      <c r="H144" s="24">
        <v>54.97264703614611</v>
      </c>
      <c r="I144" s="24">
        <v>53.757446261818174</v>
      </c>
      <c r="J144" s="24">
        <v>59.14877020534838</v>
      </c>
      <c r="K144" s="24">
        <v>59.28553959086157</v>
      </c>
      <c r="L144" s="24">
        <v>61.32557742999125</v>
      </c>
      <c r="M144" s="24">
        <v>60.457972876727354</v>
      </c>
      <c r="N144" s="24">
        <v>59.694826441364434</v>
      </c>
      <c r="O144" s="24">
        <v>57.5331337700797</v>
      </c>
      <c r="P144" s="24">
        <v>55.04523622541653</v>
      </c>
      <c r="Q144" s="24">
        <v>52.92173873234195</v>
      </c>
      <c r="R144" s="24">
        <v>49.167035144032035</v>
      </c>
      <c r="S144" s="24">
        <v>49.79184987124085</v>
      </c>
    </row>
    <row r="145" spans="1:19" ht="12.75">
      <c r="A145" s="22">
        <v>145</v>
      </c>
      <c r="B145" s="22" t="s">
        <v>193</v>
      </c>
      <c r="C145" s="22" t="s">
        <v>183</v>
      </c>
      <c r="D145" s="22" t="s">
        <v>78</v>
      </c>
      <c r="E145" s="24">
        <v>9.240936419068419</v>
      </c>
      <c r="F145" s="24">
        <v>7.939036409533873</v>
      </c>
      <c r="G145" s="24">
        <v>6.4408969771354965</v>
      </c>
      <c r="H145" s="24">
        <v>5.8601014277370345</v>
      </c>
      <c r="I145" s="24">
        <v>5.431283137339197</v>
      </c>
      <c r="J145" s="24">
        <v>5.218296279499141</v>
      </c>
      <c r="K145" s="24">
        <v>4.430439256980006</v>
      </c>
      <c r="L145" s="24">
        <v>3.444627078924303</v>
      </c>
      <c r="M145" s="24">
        <v>7.752109323862201</v>
      </c>
      <c r="N145" s="24">
        <v>11.103755128630551</v>
      </c>
      <c r="O145" s="24">
        <v>8.106958928483014</v>
      </c>
      <c r="P145" s="24">
        <v>2.8289995700579227</v>
      </c>
      <c r="Q145" s="24">
        <v>2.105201332501592</v>
      </c>
      <c r="R145" s="24">
        <v>2.9775593070640336</v>
      </c>
      <c r="S145" s="24">
        <v>2.761505946846713</v>
      </c>
    </row>
    <row r="146" spans="1:19" ht="12.75">
      <c r="A146" s="22">
        <v>146</v>
      </c>
      <c r="B146" s="22" t="s">
        <v>193</v>
      </c>
      <c r="C146" s="22" t="s">
        <v>183</v>
      </c>
      <c r="D146" s="22" t="s">
        <v>182</v>
      </c>
      <c r="E146" s="24">
        <v>6.370873566527438</v>
      </c>
      <c r="F146" s="24">
        <v>6.069178855832459</v>
      </c>
      <c r="G146" s="24">
        <v>5.443998704249767</v>
      </c>
      <c r="H146" s="24">
        <v>5.198022081839335</v>
      </c>
      <c r="I146" s="24">
        <v>4.77207282193171</v>
      </c>
      <c r="J146" s="24">
        <v>4.754446494156908</v>
      </c>
      <c r="K146" s="24">
        <v>3.6886078690944437</v>
      </c>
      <c r="L146" s="24">
        <v>3.5295506291250494</v>
      </c>
      <c r="M146" s="24">
        <v>3.452691894614459</v>
      </c>
      <c r="N146" s="24">
        <v>3.56565639599995</v>
      </c>
      <c r="O146" s="24">
        <v>4.240013109928925</v>
      </c>
      <c r="P146" s="24">
        <v>3.8152397872183217</v>
      </c>
      <c r="Q146" s="24">
        <v>3.519815358369981</v>
      </c>
      <c r="R146" s="24">
        <v>3.603507305215935</v>
      </c>
      <c r="S146" s="24">
        <v>3.793499499444877</v>
      </c>
    </row>
    <row r="147" spans="1:19" ht="12.75">
      <c r="A147" s="22">
        <v>147</v>
      </c>
      <c r="B147" s="22" t="s">
        <v>193</v>
      </c>
      <c r="C147" s="22" t="s">
        <v>183</v>
      </c>
      <c r="D147" s="22" t="s">
        <v>179</v>
      </c>
      <c r="E147" s="24">
        <v>0.2128377759284801</v>
      </c>
      <c r="F147" s="24">
        <v>0.12921312947875474</v>
      </c>
      <c r="G147" s="24">
        <v>0.08266664488008331</v>
      </c>
      <c r="H147" s="24">
        <v>0.2895387927274138</v>
      </c>
      <c r="I147" s="24">
        <v>0.3305513607426429</v>
      </c>
      <c r="J147" s="24">
        <v>0.31983711894265127</v>
      </c>
      <c r="K147" s="24">
        <v>0.143528132525758</v>
      </c>
      <c r="L147" s="24">
        <v>0.07035979630642412</v>
      </c>
      <c r="M147" s="24">
        <v>0.31538729660689657</v>
      </c>
      <c r="N147" s="24">
        <v>0.3421311726611104</v>
      </c>
      <c r="O147" s="24">
        <v>0.48990531284894634</v>
      </c>
      <c r="P147" s="24">
        <v>3.2734842380935145</v>
      </c>
      <c r="Q147" s="24">
        <v>3.3904760755597603</v>
      </c>
      <c r="R147" s="24">
        <v>3.461524127261146</v>
      </c>
      <c r="S147" s="24">
        <v>3.779647659563751</v>
      </c>
    </row>
    <row r="148" spans="1:19" ht="12.75">
      <c r="A148" s="22">
        <v>148</v>
      </c>
      <c r="B148" s="22" t="s">
        <v>193</v>
      </c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</row>
    <row r="149" spans="1:19" ht="12.75">
      <c r="A149" s="22">
        <v>149</v>
      </c>
      <c r="B149" s="22" t="s">
        <v>193</v>
      </c>
      <c r="C149" s="22" t="s">
        <v>183</v>
      </c>
      <c r="D149" s="22" t="s">
        <v>184</v>
      </c>
      <c r="E149" s="24">
        <v>2.4695704230051128</v>
      </c>
      <c r="F149" s="24">
        <v>2.6990750884210346</v>
      </c>
      <c r="G149" s="24">
        <v>2.9637459853822357</v>
      </c>
      <c r="H149" s="24">
        <v>2.7830350685763467</v>
      </c>
      <c r="I149" s="24">
        <v>2.25133982997758</v>
      </c>
      <c r="J149" s="24">
        <v>3.098733406058785</v>
      </c>
      <c r="K149" s="24">
        <v>4.886083496427227</v>
      </c>
      <c r="L149" s="24">
        <v>4.391105263140866</v>
      </c>
      <c r="M149" s="24">
        <v>3.207833465153251</v>
      </c>
      <c r="N149" s="24">
        <v>2.6743648191767226</v>
      </c>
      <c r="O149" s="24">
        <v>2.75491806761529</v>
      </c>
      <c r="P149" s="24">
        <v>3.7584162724621866</v>
      </c>
      <c r="Q149" s="24">
        <v>4.365010042026839</v>
      </c>
      <c r="R149" s="24">
        <v>5.176072250405043</v>
      </c>
      <c r="S149" s="24">
        <v>4.496438398139657</v>
      </c>
    </row>
    <row r="150" spans="1:19" ht="12.75">
      <c r="A150" s="22">
        <v>150</v>
      </c>
      <c r="B150" s="22" t="s">
        <v>193</v>
      </c>
      <c r="C150" s="22" t="s">
        <v>183</v>
      </c>
      <c r="D150" s="22" t="s">
        <v>185</v>
      </c>
      <c r="E150" s="24">
        <v>-1.1347670192233847</v>
      </c>
      <c r="F150" s="24">
        <v>-1.527161072325768</v>
      </c>
      <c r="G150" s="24">
        <v>-1.8053925727119513</v>
      </c>
      <c r="H150" s="24">
        <v>-1.8414863216995208</v>
      </c>
      <c r="I150" s="24">
        <v>-1.20726258466228</v>
      </c>
      <c r="J150" s="24">
        <v>-1.6196694250686927</v>
      </c>
      <c r="K150" s="24">
        <v>-3.6077312183852968</v>
      </c>
      <c r="L150" s="24">
        <v>-3.202276669424384</v>
      </c>
      <c r="M150" s="24">
        <v>-2.175831566371207</v>
      </c>
      <c r="N150" s="24">
        <v>-1.6147216145915806</v>
      </c>
      <c r="O150" s="24">
        <v>-1.5011893033984374</v>
      </c>
      <c r="P150" s="24">
        <v>-2.0331305048959987</v>
      </c>
      <c r="Q150" s="24">
        <v>-2.6418156261337042</v>
      </c>
      <c r="R150" s="24">
        <v>-3.453358631387978</v>
      </c>
      <c r="S150" s="24">
        <v>-3.013892765771684</v>
      </c>
    </row>
    <row r="151" spans="1:19" ht="12.75">
      <c r="A151" s="22">
        <v>151</v>
      </c>
      <c r="B151" s="22" t="s">
        <v>193</v>
      </c>
      <c r="C151" s="22" t="s">
        <v>183</v>
      </c>
      <c r="D151" s="22" t="s">
        <v>186</v>
      </c>
      <c r="E151" s="24">
        <v>2.0652415978038894</v>
      </c>
      <c r="F151" s="24">
        <v>2.213299145950282</v>
      </c>
      <c r="G151" s="24">
        <v>1.9299570263063015</v>
      </c>
      <c r="H151" s="24">
        <v>1.8179040756401932</v>
      </c>
      <c r="I151" s="24">
        <v>1.99652910896994</v>
      </c>
      <c r="J151" s="24">
        <v>1.526004865056969</v>
      </c>
      <c r="K151" s="24">
        <v>0.8167950421984272</v>
      </c>
      <c r="L151" s="24">
        <v>1.0336544450307874</v>
      </c>
      <c r="M151" s="24">
        <v>1.4846098838943935</v>
      </c>
      <c r="N151" s="24">
        <v>1.4583020460538574</v>
      </c>
      <c r="O151" s="24">
        <v>1.7786606785019623</v>
      </c>
      <c r="P151" s="24">
        <v>1.007684873729742</v>
      </c>
      <c r="Q151" s="24">
        <v>0.9926288675022942</v>
      </c>
      <c r="R151" s="24">
        <v>1.172984719098514</v>
      </c>
      <c r="S151" s="24">
        <v>1.392812993865314</v>
      </c>
    </row>
    <row r="152" spans="1:19" ht="12.75">
      <c r="A152" s="22">
        <v>152</v>
      </c>
      <c r="B152" s="22" t="s">
        <v>193</v>
      </c>
      <c r="C152" s="22" t="s">
        <v>183</v>
      </c>
      <c r="D152" s="22" t="s">
        <v>187</v>
      </c>
      <c r="E152" s="24">
        <v>-2.2307154496724344</v>
      </c>
      <c r="F152" s="24">
        <v>-2.2648117501004266</v>
      </c>
      <c r="G152" s="24">
        <v>-2.1182524111664933</v>
      </c>
      <c r="H152" s="24">
        <v>-2.0611994393403092</v>
      </c>
      <c r="I152" s="24">
        <v>-2.236901678035131</v>
      </c>
      <c r="J152" s="24">
        <v>-1.9646143303205768</v>
      </c>
      <c r="K152" s="24">
        <v>-1.20114919366533</v>
      </c>
      <c r="L152" s="24">
        <v>-1.4114182418924255</v>
      </c>
      <c r="M152" s="24">
        <v>-1.6970571514787456</v>
      </c>
      <c r="N152" s="24">
        <v>-1.7296412594994088</v>
      </c>
      <c r="O152" s="24">
        <v>-2.159591478945656</v>
      </c>
      <c r="P152" s="24">
        <v>-1.5156559629257094</v>
      </c>
      <c r="Q152" s="24">
        <v>-1.6589905662528455</v>
      </c>
      <c r="R152" s="24">
        <v>-1.861246125837408</v>
      </c>
      <c r="S152" s="24">
        <v>-1.8281962595834793</v>
      </c>
    </row>
    <row r="153" spans="1:19" ht="12.75">
      <c r="A153" s="22">
        <v>153</v>
      </c>
      <c r="B153" s="22" t="s">
        <v>193</v>
      </c>
      <c r="C153" s="22" t="s">
        <v>183</v>
      </c>
      <c r="D153" s="22" t="s">
        <v>131</v>
      </c>
      <c r="E153" s="24">
        <v>-0.40894858698238556</v>
      </c>
      <c r="F153" s="24">
        <v>-0.5103827747231058</v>
      </c>
      <c r="G153" s="24">
        <v>-0.7072987161737849</v>
      </c>
      <c r="H153" s="24">
        <v>-0.26300981831365405</v>
      </c>
      <c r="I153" s="24">
        <v>-0.4000894221992182</v>
      </c>
      <c r="J153" s="24">
        <v>-0.40258052820855195</v>
      </c>
      <c r="K153" s="24">
        <v>-0.3486358989499326</v>
      </c>
      <c r="L153" s="24">
        <v>-0.15272933079368858</v>
      </c>
      <c r="M153" s="24">
        <v>-0.21199623494512426</v>
      </c>
      <c r="N153" s="24">
        <v>-0.19785792323457366</v>
      </c>
      <c r="O153" s="24">
        <v>-0.10402639690760822</v>
      </c>
      <c r="P153" s="24">
        <v>-0.551645014108956</v>
      </c>
      <c r="Q153" s="24">
        <v>-0.2939500924973723</v>
      </c>
      <c r="R153" s="24">
        <v>-0.32117461032699246</v>
      </c>
      <c r="S153" s="24">
        <v>-0.24350380191029464</v>
      </c>
    </row>
    <row r="154" spans="1:19" ht="12.75">
      <c r="A154" s="22">
        <v>154</v>
      </c>
      <c r="B154" s="22" t="s">
        <v>193</v>
      </c>
      <c r="C154" s="22" t="s">
        <v>183</v>
      </c>
      <c r="D154" s="22" t="s">
        <v>179</v>
      </c>
      <c r="E154" s="24">
        <v>-0.2779690729855217</v>
      </c>
      <c r="F154" s="24">
        <v>-0.26490508886737385</v>
      </c>
      <c r="G154" s="24">
        <v>-0.04790290849872203</v>
      </c>
      <c r="H154" s="24">
        <v>-0.1300854280123776</v>
      </c>
      <c r="I154" s="24">
        <v>-0.1247859597157982</v>
      </c>
      <c r="J154" s="24">
        <v>-0.16958063940806578</v>
      </c>
      <c r="K154" s="24">
        <v>-0.07178002196743843</v>
      </c>
      <c r="L154" s="24">
        <v>0.07341733530784511</v>
      </c>
      <c r="M154" s="24">
        <v>-0.1532791935832737</v>
      </c>
      <c r="N154" s="24">
        <v>-0.12818159308579935</v>
      </c>
      <c r="O154" s="24">
        <v>-0.21024658720968248</v>
      </c>
      <c r="P154" s="24">
        <v>-0.10745405101562489</v>
      </c>
      <c r="Q154" s="24">
        <v>-0.27345081873327537</v>
      </c>
      <c r="R154" s="24">
        <v>-0.2527277157343671</v>
      </c>
      <c r="S154" s="24">
        <v>-0.33688304219984105</v>
      </c>
    </row>
    <row r="155" spans="1:19" ht="12.75">
      <c r="A155" s="22">
        <v>155</v>
      </c>
      <c r="B155" s="22" t="s">
        <v>193</v>
      </c>
      <c r="C155" s="22" t="s">
        <v>183</v>
      </c>
      <c r="D155" s="22" t="s">
        <v>188</v>
      </c>
      <c r="E155" s="24">
        <v>0.48241189194527573</v>
      </c>
      <c r="F155" s="24">
        <v>0.3451135483546426</v>
      </c>
      <c r="G155" s="24">
        <v>0.21485640313758536</v>
      </c>
      <c r="H155" s="24">
        <v>0.3051581368506785</v>
      </c>
      <c r="I155" s="24">
        <v>0.27882929433509257</v>
      </c>
      <c r="J155" s="24">
        <v>0.4682933481098669</v>
      </c>
      <c r="K155" s="24">
        <v>0.47358220565765624</v>
      </c>
      <c r="L155" s="24">
        <v>0.7317528013690009</v>
      </c>
      <c r="M155" s="24">
        <v>0.454279202669294</v>
      </c>
      <c r="N155" s="24">
        <v>0.4622644748192176</v>
      </c>
      <c r="O155" s="24">
        <v>0.5585249796558682</v>
      </c>
      <c r="P155" s="24">
        <v>0.5582156132456397</v>
      </c>
      <c r="Q155" s="24">
        <v>0.4894318059119356</v>
      </c>
      <c r="R155" s="24">
        <v>0.4605498862168114</v>
      </c>
      <c r="S155" s="24">
        <v>0.46677552253967186</v>
      </c>
    </row>
    <row r="156" spans="1:2" ht="12.75">
      <c r="A156" s="22">
        <v>156</v>
      </c>
      <c r="B156" s="22" t="s">
        <v>193</v>
      </c>
    </row>
    <row r="157" spans="1:19" ht="12.75">
      <c r="A157" s="22">
        <v>157</v>
      </c>
      <c r="B157" s="22" t="s">
        <v>193</v>
      </c>
      <c r="C157" s="22" t="s">
        <v>189</v>
      </c>
      <c r="D157" s="22" t="s">
        <v>189</v>
      </c>
      <c r="E157" s="31">
        <v>0.07572146690837929</v>
      </c>
      <c r="F157" s="31">
        <v>0.05686330170068883</v>
      </c>
      <c r="G157" s="31">
        <v>0.03946665214484003</v>
      </c>
      <c r="H157" s="31">
        <v>0.058706587245334944</v>
      </c>
      <c r="I157" s="31">
        <v>0.05842938797028331</v>
      </c>
      <c r="J157" s="31">
        <v>0.09849587090429714</v>
      </c>
      <c r="K157" s="31">
        <v>0.12839049919771522</v>
      </c>
      <c r="L157" s="31">
        <v>0.20732180332837363</v>
      </c>
      <c r="M157" s="31">
        <v>0.1315724705635863</v>
      </c>
      <c r="N157" s="31">
        <v>0.12964358409234228</v>
      </c>
      <c r="O157" s="31">
        <v>0.1317271822457244</v>
      </c>
      <c r="P157" s="31">
        <v>0.1463120653951433</v>
      </c>
      <c r="Q157" s="31">
        <v>0.13905042057052402</v>
      </c>
      <c r="R157" s="31">
        <v>0.12780600875990555</v>
      </c>
      <c r="S157" s="31">
        <v>0.12304615371848016</v>
      </c>
    </row>
    <row r="158" ht="12.75">
      <c r="A158" s="22">
        <v>158</v>
      </c>
    </row>
    <row r="159" ht="12.75">
      <c r="A159" s="22">
        <v>159</v>
      </c>
    </row>
    <row r="160" ht="12.75">
      <c r="A160" s="22">
        <v>160</v>
      </c>
    </row>
    <row r="161" spans="1:4" ht="12.75">
      <c r="A161" s="22">
        <v>161</v>
      </c>
      <c r="D161" s="22" t="s">
        <v>194</v>
      </c>
    </row>
    <row r="162" spans="1:19" ht="12.75">
      <c r="A162" s="22">
        <v>162</v>
      </c>
      <c r="B162" s="22" t="s">
        <v>194</v>
      </c>
      <c r="D162" s="22" t="s">
        <v>175</v>
      </c>
      <c r="E162" s="22">
        <v>2014</v>
      </c>
      <c r="F162" s="22">
        <v>2013</v>
      </c>
      <c r="G162" s="22">
        <v>2012</v>
      </c>
      <c r="H162" s="22">
        <v>2011</v>
      </c>
      <c r="I162" s="22">
        <v>2010</v>
      </c>
      <c r="J162" s="22">
        <v>2009</v>
      </c>
      <c r="K162" s="22">
        <v>2008</v>
      </c>
      <c r="L162" s="22">
        <v>2007</v>
      </c>
      <c r="M162" s="22">
        <v>2006</v>
      </c>
      <c r="N162" s="22">
        <v>2005</v>
      </c>
      <c r="O162" s="22">
        <v>2004</v>
      </c>
      <c r="P162" s="22">
        <v>2003</v>
      </c>
      <c r="Q162" s="22">
        <v>2002</v>
      </c>
      <c r="R162" s="22">
        <v>2001</v>
      </c>
      <c r="S162" s="22">
        <v>2000</v>
      </c>
    </row>
    <row r="163" spans="1:19" ht="12.75">
      <c r="A163" s="22">
        <v>163</v>
      </c>
      <c r="B163" s="22" t="s">
        <v>194</v>
      </c>
      <c r="C163" s="22" t="s">
        <v>196</v>
      </c>
      <c r="D163" s="22" t="s">
        <v>174</v>
      </c>
      <c r="E163" s="24">
        <v>1.189787</v>
      </c>
      <c r="F163" s="24">
        <v>3.2018980000000004</v>
      </c>
      <c r="G163" s="24">
        <v>2.48359</v>
      </c>
      <c r="H163" s="24">
        <v>1.2906780000000002</v>
      </c>
      <c r="I163" s="24">
        <v>1.2535999999999998</v>
      </c>
      <c r="J163" s="24">
        <v>1.820157</v>
      </c>
      <c r="K163" s="24">
        <v>2.357573</v>
      </c>
      <c r="L163" s="24">
        <v>1.2207629999999998</v>
      </c>
      <c r="M163" s="24">
        <v>0.904751</v>
      </c>
      <c r="N163" s="24">
        <v>0.553449</v>
      </c>
      <c r="O163" s="24">
        <v>0.532544</v>
      </c>
      <c r="P163" s="24">
        <v>0.43111700000000003</v>
      </c>
      <c r="Q163" s="24">
        <v>0.356282</v>
      </c>
      <c r="R163" s="24">
        <v>0.497531</v>
      </c>
      <c r="S163" s="24">
        <v>0.31720216845167</v>
      </c>
    </row>
    <row r="164" spans="1:19" ht="12.75">
      <c r="A164" s="22">
        <v>164</v>
      </c>
      <c r="B164" s="22" t="s">
        <v>194</v>
      </c>
      <c r="C164" s="22" t="s">
        <v>196</v>
      </c>
      <c r="D164" s="22" t="s">
        <v>176</v>
      </c>
      <c r="E164" s="24">
        <v>26.785234</v>
      </c>
      <c r="F164" s="24">
        <v>24.435872</v>
      </c>
      <c r="G164" s="24">
        <v>27.357733</v>
      </c>
      <c r="H164" s="24">
        <v>17.561142</v>
      </c>
      <c r="I164" s="24">
        <v>16.998407</v>
      </c>
      <c r="J164" s="24">
        <v>11.044386000000001</v>
      </c>
      <c r="K164" s="24">
        <v>8.39985</v>
      </c>
      <c r="L164" s="24">
        <v>7.781747999999999</v>
      </c>
      <c r="M164" s="24">
        <v>6.907418</v>
      </c>
      <c r="N164" s="24">
        <v>5.225720999999999</v>
      </c>
      <c r="O164" s="24">
        <v>5.630134</v>
      </c>
      <c r="P164" s="24">
        <v>3.162886</v>
      </c>
      <c r="Q164" s="24">
        <v>1.782913</v>
      </c>
      <c r="R164" s="24">
        <v>1.340344</v>
      </c>
      <c r="S164" s="24">
        <v>2.61442068443258</v>
      </c>
    </row>
    <row r="165" spans="1:19" ht="12.75">
      <c r="A165" s="22">
        <v>165</v>
      </c>
      <c r="B165" s="22" t="s">
        <v>194</v>
      </c>
      <c r="C165" s="22" t="s">
        <v>196</v>
      </c>
      <c r="D165" s="22" t="s">
        <v>177</v>
      </c>
      <c r="E165" s="24">
        <v>115.45891999999999</v>
      </c>
      <c r="F165" s="24">
        <v>116.454411</v>
      </c>
      <c r="G165" s="24">
        <v>114.581326</v>
      </c>
      <c r="H165" s="24">
        <v>74.263103</v>
      </c>
      <c r="I165" s="24">
        <v>72.52030599999999</v>
      </c>
      <c r="J165" s="24">
        <v>64.755915</v>
      </c>
      <c r="K165" s="24">
        <v>64.948492</v>
      </c>
      <c r="L165" s="24">
        <v>64.256426</v>
      </c>
      <c r="M165" s="24">
        <v>58.802690000000005</v>
      </c>
      <c r="N165" s="24">
        <v>42.189949999999996</v>
      </c>
      <c r="O165" s="24">
        <v>36.064896999999995</v>
      </c>
      <c r="P165" s="24">
        <v>24.788266</v>
      </c>
      <c r="Q165" s="24">
        <v>23.157473000000003</v>
      </c>
      <c r="R165" s="24">
        <v>22.446431</v>
      </c>
      <c r="S165" s="24">
        <v>14.193832413784799</v>
      </c>
    </row>
    <row r="166" spans="1:19" ht="12.75">
      <c r="A166" s="22">
        <v>166</v>
      </c>
      <c r="B166" s="22" t="s">
        <v>194</v>
      </c>
      <c r="C166" s="22" t="s">
        <v>196</v>
      </c>
      <c r="D166" s="22" t="s">
        <v>179</v>
      </c>
      <c r="E166" s="24">
        <v>13.767569000000009</v>
      </c>
      <c r="F166" s="24">
        <v>13.213898999999998</v>
      </c>
      <c r="G166" s="24">
        <v>11.515128000000004</v>
      </c>
      <c r="H166" s="24">
        <v>6.325148999999996</v>
      </c>
      <c r="I166" s="24">
        <v>5.403755000000004</v>
      </c>
      <c r="J166" s="24">
        <v>4.521839</v>
      </c>
      <c r="K166" s="24">
        <v>3.793094999999994</v>
      </c>
      <c r="L166" s="24">
        <v>2.8095950000000016</v>
      </c>
      <c r="M166" s="24">
        <v>5.454240999999996</v>
      </c>
      <c r="N166" s="24">
        <v>3.5890090000000043</v>
      </c>
      <c r="O166" s="24">
        <v>2.8162480000000016</v>
      </c>
      <c r="P166" s="24">
        <v>1.8959209999999977</v>
      </c>
      <c r="Q166" s="24">
        <v>1.7544219999999946</v>
      </c>
      <c r="R166" s="24">
        <v>2.111782999999999</v>
      </c>
      <c r="S166" s="24">
        <v>1.3715276525669502</v>
      </c>
    </row>
    <row r="167" spans="1:19" ht="12.75">
      <c r="A167" s="22">
        <v>167</v>
      </c>
      <c r="B167" s="22" t="s">
        <v>194</v>
      </c>
      <c r="C167" s="22" t="s">
        <v>196</v>
      </c>
      <c r="D167" s="22" t="s">
        <v>178</v>
      </c>
      <c r="E167" s="24">
        <v>157.20151</v>
      </c>
      <c r="F167" s="24">
        <v>157.30607999999998</v>
      </c>
      <c r="G167" s="24">
        <v>155.937777</v>
      </c>
      <c r="H167" s="24">
        <v>99.440072</v>
      </c>
      <c r="I167" s="24">
        <v>96.176068</v>
      </c>
      <c r="J167" s="24">
        <v>82.142297</v>
      </c>
      <c r="K167" s="24">
        <v>79.49901</v>
      </c>
      <c r="L167" s="24">
        <v>76.068532</v>
      </c>
      <c r="M167" s="24">
        <v>72.0691</v>
      </c>
      <c r="N167" s="24">
        <v>51.558129</v>
      </c>
      <c r="O167" s="24">
        <v>45.043822999999996</v>
      </c>
      <c r="P167" s="24">
        <v>30.27819</v>
      </c>
      <c r="Q167" s="24">
        <v>27.05109</v>
      </c>
      <c r="R167" s="24">
        <v>26.396089</v>
      </c>
      <c r="S167" s="24">
        <v>18.496982919236</v>
      </c>
    </row>
    <row r="168" spans="1:19" ht="12.75">
      <c r="A168" s="22">
        <v>168</v>
      </c>
      <c r="B168" s="22" t="s">
        <v>194</v>
      </c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</row>
    <row r="169" spans="1:19" ht="12.75">
      <c r="A169" s="22">
        <v>169</v>
      </c>
      <c r="B169" s="22" t="s">
        <v>194</v>
      </c>
      <c r="C169" s="22" t="s">
        <v>196</v>
      </c>
      <c r="D169" s="22" t="s">
        <v>180</v>
      </c>
      <c r="E169" s="24">
        <v>96.91657099999999</v>
      </c>
      <c r="F169" s="24">
        <v>98.015724</v>
      </c>
      <c r="G169" s="24">
        <v>80.998407</v>
      </c>
      <c r="H169" s="24">
        <v>52.146781000000004</v>
      </c>
      <c r="I169" s="24">
        <v>48.843222999999995</v>
      </c>
      <c r="J169" s="24">
        <v>37.40693</v>
      </c>
      <c r="K169" s="24">
        <v>36.442080000000004</v>
      </c>
      <c r="L169" s="24">
        <v>30.804452</v>
      </c>
      <c r="M169" s="24">
        <v>26.075159</v>
      </c>
      <c r="N169" s="24">
        <v>20.818599</v>
      </c>
      <c r="O169" s="24">
        <v>19.626330999999997</v>
      </c>
      <c r="P169" s="24">
        <v>17.186001</v>
      </c>
      <c r="Q169" s="24">
        <v>17.234209999999997</v>
      </c>
      <c r="R169" s="24">
        <v>16.974409</v>
      </c>
      <c r="S169" s="24">
        <v>10.304755207769901</v>
      </c>
    </row>
    <row r="170" spans="1:19" ht="12.75">
      <c r="A170" s="22">
        <v>170</v>
      </c>
      <c r="B170" s="22" t="s">
        <v>194</v>
      </c>
      <c r="C170" s="22" t="s">
        <v>196</v>
      </c>
      <c r="D170" s="22" t="s">
        <v>181</v>
      </c>
      <c r="E170" s="24">
        <v>45.990229</v>
      </c>
      <c r="F170" s="24">
        <v>46.687901</v>
      </c>
      <c r="G170" s="24">
        <v>61.627476</v>
      </c>
      <c r="H170" s="24">
        <v>38.121483</v>
      </c>
      <c r="I170" s="24">
        <v>38.477446</v>
      </c>
      <c r="J170" s="24">
        <v>36.153211000000006</v>
      </c>
      <c r="K170" s="24">
        <v>35.597152</v>
      </c>
      <c r="L170" s="24">
        <v>35.752477</v>
      </c>
      <c r="M170" s="24">
        <v>34.877173</v>
      </c>
      <c r="N170" s="24">
        <v>22.873618999999998</v>
      </c>
      <c r="O170" s="24">
        <v>18.854327</v>
      </c>
      <c r="P170" s="24">
        <v>9.553744</v>
      </c>
      <c r="Q170" s="24">
        <v>6.5165820000000005</v>
      </c>
      <c r="R170" s="24">
        <v>5.367274</v>
      </c>
      <c r="S170" s="24">
        <v>5.10948637505559</v>
      </c>
    </row>
    <row r="171" spans="1:19" ht="12.75">
      <c r="A171" s="22">
        <v>171</v>
      </c>
      <c r="B171" s="22" t="s">
        <v>194</v>
      </c>
      <c r="C171" s="22" t="s">
        <v>196</v>
      </c>
      <c r="D171" s="22" t="s">
        <v>78</v>
      </c>
      <c r="E171" s="24">
        <v>8.013945</v>
      </c>
      <c r="F171" s="24">
        <v>7.403326</v>
      </c>
      <c r="G171" s="24">
        <v>7.557536</v>
      </c>
      <c r="H171" s="24">
        <v>3.754102</v>
      </c>
      <c r="I171" s="24">
        <v>3.624799</v>
      </c>
      <c r="J171" s="24">
        <v>3.549322</v>
      </c>
      <c r="K171" s="24">
        <v>3.361351</v>
      </c>
      <c r="L171" s="24">
        <v>4.83159</v>
      </c>
      <c r="M171" s="24">
        <v>6.753261999999999</v>
      </c>
      <c r="N171" s="24">
        <v>4.325446</v>
      </c>
      <c r="O171" s="24">
        <v>3.2998879999999997</v>
      </c>
      <c r="P171" s="24">
        <v>0.6318590000000001</v>
      </c>
      <c r="Q171" s="24">
        <v>0.544802</v>
      </c>
      <c r="R171" s="24">
        <v>0.624206</v>
      </c>
      <c r="S171" s="24">
        <v>0.61655427740314</v>
      </c>
    </row>
    <row r="172" spans="1:19" ht="12.75">
      <c r="A172" s="22">
        <v>172</v>
      </c>
      <c r="B172" s="22" t="s">
        <v>194</v>
      </c>
      <c r="C172" s="22" t="s">
        <v>196</v>
      </c>
      <c r="D172" s="22" t="s">
        <v>182</v>
      </c>
      <c r="E172" s="24">
        <v>11.161159</v>
      </c>
      <c r="F172" s="24">
        <v>10.158182</v>
      </c>
      <c r="G172" s="24">
        <v>8.830129000000001</v>
      </c>
      <c r="H172" s="24">
        <v>5.886932</v>
      </c>
      <c r="I172" s="24">
        <v>5.6546769999999995</v>
      </c>
      <c r="J172" s="24">
        <v>5.269989</v>
      </c>
      <c r="K172" s="24">
        <v>4.434002</v>
      </c>
      <c r="L172" s="24">
        <v>4.583254</v>
      </c>
      <c r="M172" s="24">
        <v>4.177912999999999</v>
      </c>
      <c r="N172" s="24">
        <v>3.490703</v>
      </c>
      <c r="O172" s="24">
        <v>3.162709</v>
      </c>
      <c r="P172" s="24">
        <v>2.17261</v>
      </c>
      <c r="Q172" s="24">
        <v>2.092107</v>
      </c>
      <c r="R172" s="24">
        <v>2.400009</v>
      </c>
      <c r="S172" s="24">
        <v>1.63956102075896</v>
      </c>
    </row>
    <row r="173" spans="1:19" ht="12.75">
      <c r="A173" s="22">
        <v>173</v>
      </c>
      <c r="B173" s="22" t="s">
        <v>194</v>
      </c>
      <c r="C173" s="22" t="s">
        <v>196</v>
      </c>
      <c r="D173" s="22" t="s">
        <v>179</v>
      </c>
      <c r="E173" s="24">
        <v>-4.880393999999967</v>
      </c>
      <c r="F173" s="24">
        <v>-4.9590530000000115</v>
      </c>
      <c r="G173" s="24">
        <v>-3.0757709999999747</v>
      </c>
      <c r="H173" s="24">
        <v>-0.46922600000000614</v>
      </c>
      <c r="I173" s="24">
        <v>-0.42407699999999693</v>
      </c>
      <c r="J173" s="24">
        <v>-0.23715500000001555</v>
      </c>
      <c r="K173" s="24">
        <v>-0.33557500000000573</v>
      </c>
      <c r="L173" s="24">
        <v>0.09675900000000581</v>
      </c>
      <c r="M173" s="24">
        <v>0.18559300000001144</v>
      </c>
      <c r="N173" s="24">
        <v>0.0497620000000083</v>
      </c>
      <c r="O173" s="24">
        <v>0.10056799999999555</v>
      </c>
      <c r="P173" s="24">
        <v>0.733976000000002</v>
      </c>
      <c r="Q173" s="24">
        <v>0.6633890000000022</v>
      </c>
      <c r="R173" s="24">
        <v>1.030190999999995</v>
      </c>
      <c r="S173" s="24">
        <v>0.8266260382484099</v>
      </c>
    </row>
    <row r="174" spans="1:2" ht="12.75">
      <c r="A174" s="22">
        <v>174</v>
      </c>
      <c r="B174" s="22" t="s">
        <v>194</v>
      </c>
    </row>
    <row r="175" spans="1:2" ht="12.75">
      <c r="A175" s="22">
        <v>175</v>
      </c>
      <c r="B175" s="22" t="s">
        <v>194</v>
      </c>
    </row>
    <row r="176" spans="1:19" ht="12.75">
      <c r="A176" s="22">
        <v>176</v>
      </c>
      <c r="B176" s="22" t="s">
        <v>194</v>
      </c>
      <c r="C176" s="22" t="s">
        <v>183</v>
      </c>
      <c r="D176" s="22" t="s">
        <v>183</v>
      </c>
      <c r="E176" s="22">
        <v>2014</v>
      </c>
      <c r="F176" s="22">
        <v>2013</v>
      </c>
      <c r="G176" s="22">
        <v>2012</v>
      </c>
      <c r="H176" s="22">
        <v>2011</v>
      </c>
      <c r="I176" s="22">
        <v>2010</v>
      </c>
      <c r="J176" s="22">
        <v>2009</v>
      </c>
      <c r="K176" s="22">
        <v>2008</v>
      </c>
      <c r="L176" s="22">
        <v>2007</v>
      </c>
      <c r="M176" s="22">
        <v>2006</v>
      </c>
      <c r="N176" s="22">
        <v>2005</v>
      </c>
      <c r="O176" s="22">
        <v>2004</v>
      </c>
      <c r="P176" s="22">
        <v>2003</v>
      </c>
      <c r="Q176" s="22">
        <v>2002</v>
      </c>
      <c r="R176" s="22">
        <v>2001</v>
      </c>
      <c r="S176" s="22">
        <v>2000</v>
      </c>
    </row>
    <row r="177" spans="1:19" ht="12.75">
      <c r="A177" s="22">
        <v>177</v>
      </c>
      <c r="B177" s="22" t="s">
        <v>194</v>
      </c>
      <c r="C177" s="22" t="s">
        <v>183</v>
      </c>
      <c r="D177" s="22" t="s">
        <v>174</v>
      </c>
      <c r="E177" s="24">
        <v>0.7568546892456693</v>
      </c>
      <c r="F177" s="24">
        <v>2.0354572436106735</v>
      </c>
      <c r="G177" s="24">
        <v>1.592680136770194</v>
      </c>
      <c r="H177" s="24">
        <v>1.297945560618661</v>
      </c>
      <c r="I177" s="24">
        <v>1.3034427649922222</v>
      </c>
      <c r="J177" s="24">
        <v>2.21585841457538</v>
      </c>
      <c r="K177" s="24">
        <v>2.965537558266449</v>
      </c>
      <c r="L177" s="24">
        <v>1.604819979962279</v>
      </c>
      <c r="M177" s="24">
        <v>1.255393781801077</v>
      </c>
      <c r="N177" s="24">
        <v>1.073446633410611</v>
      </c>
      <c r="O177" s="24">
        <v>1.182279754540373</v>
      </c>
      <c r="P177" s="24">
        <v>1.423853275245317</v>
      </c>
      <c r="Q177" s="24">
        <v>1.3170707723792277</v>
      </c>
      <c r="R177" s="24">
        <v>1.8848663527388472</v>
      </c>
      <c r="S177" s="24">
        <v>1.7148859889025172</v>
      </c>
    </row>
    <row r="178" spans="1:19" ht="12.75">
      <c r="A178" s="22">
        <v>178</v>
      </c>
      <c r="B178" s="22" t="s">
        <v>194</v>
      </c>
      <c r="C178" s="22" t="s">
        <v>183</v>
      </c>
      <c r="D178" s="22" t="s">
        <v>176</v>
      </c>
      <c r="E178" s="24">
        <v>17.03878925844923</v>
      </c>
      <c r="F178" s="24">
        <v>15.533965375019202</v>
      </c>
      <c r="G178" s="24">
        <v>17.544006030046198</v>
      </c>
      <c r="H178" s="24">
        <v>17.660025427173867</v>
      </c>
      <c r="I178" s="24">
        <v>17.674258631575583</v>
      </c>
      <c r="J178" s="24">
        <v>13.445431164409733</v>
      </c>
      <c r="K178" s="24">
        <v>10.565980632966374</v>
      </c>
      <c r="L178" s="24">
        <v>10.229917411841205</v>
      </c>
      <c r="M178" s="24">
        <v>9.5844377132502</v>
      </c>
      <c r="N178" s="24">
        <v>10.13559083961328</v>
      </c>
      <c r="O178" s="24">
        <v>12.499236576788787</v>
      </c>
      <c r="P178" s="24">
        <v>10.446086770708552</v>
      </c>
      <c r="Q178" s="24">
        <v>6.590910015086268</v>
      </c>
      <c r="R178" s="24">
        <v>5.077812853260193</v>
      </c>
      <c r="S178" s="24">
        <v>14.1343087997</v>
      </c>
    </row>
    <row r="179" spans="1:19" ht="12.75">
      <c r="A179" s="22">
        <v>179</v>
      </c>
      <c r="B179" s="22" t="s">
        <v>194</v>
      </c>
      <c r="C179" s="22" t="s">
        <v>183</v>
      </c>
      <c r="D179" s="22" t="s">
        <v>177</v>
      </c>
      <c r="E179" s="24">
        <v>73.44644463020742</v>
      </c>
      <c r="F179" s="24">
        <v>74.03045769114583</v>
      </c>
      <c r="G179" s="24">
        <v>73.47887612890621</v>
      </c>
      <c r="H179" s="24">
        <v>74.68126430962359</v>
      </c>
      <c r="I179" s="24">
        <v>75.40369190389443</v>
      </c>
      <c r="J179" s="24">
        <v>78.83382540422507</v>
      </c>
      <c r="K179" s="24">
        <v>81.69723371397959</v>
      </c>
      <c r="L179" s="24">
        <v>84.47175765137679</v>
      </c>
      <c r="M179" s="24">
        <v>81.59209702910124</v>
      </c>
      <c r="N179" s="24">
        <v>81.82987012581468</v>
      </c>
      <c r="O179" s="24">
        <v>80.0662434891461</v>
      </c>
      <c r="P179" s="24">
        <v>81.86838777350958</v>
      </c>
      <c r="Q179" s="24">
        <v>85.60643212528592</v>
      </c>
      <c r="R179" s="24">
        <v>85.03695755837161</v>
      </c>
      <c r="S179" s="24">
        <v>76.73593296679684</v>
      </c>
    </row>
    <row r="180" spans="1:19" ht="12.75">
      <c r="A180" s="22">
        <v>180</v>
      </c>
      <c r="B180" s="22" t="s">
        <v>194</v>
      </c>
      <c r="C180" s="22" t="s">
        <v>183</v>
      </c>
      <c r="D180" s="22" t="s">
        <v>179</v>
      </c>
      <c r="E180" s="24">
        <v>8.757911422097669</v>
      </c>
      <c r="F180" s="24">
        <v>8.400119690224306</v>
      </c>
      <c r="G180" s="24">
        <v>7.384437704277396</v>
      </c>
      <c r="H180" s="24">
        <v>6.36076470258388</v>
      </c>
      <c r="I180" s="24">
        <v>5.618606699537772</v>
      </c>
      <c r="J180" s="24">
        <v>5.504885016789827</v>
      </c>
      <c r="K180" s="24">
        <v>4.7712480947875875</v>
      </c>
      <c r="L180" s="24">
        <v>3.6935049568197287</v>
      </c>
      <c r="M180" s="24">
        <v>7.568071475847479</v>
      </c>
      <c r="N180" s="24">
        <v>6.961092401161424</v>
      </c>
      <c r="O180" s="24">
        <v>6.252240179524731</v>
      </c>
      <c r="P180" s="24">
        <v>6.261672180536544</v>
      </c>
      <c r="Q180" s="24">
        <v>6.4855870872485895</v>
      </c>
      <c r="R180" s="24">
        <v>8.000363235629337</v>
      </c>
      <c r="S180" s="24">
        <v>7.414872244600633</v>
      </c>
    </row>
    <row r="181" spans="1:19" ht="12.75">
      <c r="A181" s="22">
        <v>181</v>
      </c>
      <c r="B181" s="22" t="s">
        <v>194</v>
      </c>
      <c r="C181" s="22" t="s">
        <v>183</v>
      </c>
      <c r="D181" s="22" t="s">
        <v>178</v>
      </c>
      <c r="E181" s="24">
        <v>100</v>
      </c>
      <c r="F181" s="24">
        <v>100</v>
      </c>
      <c r="G181" s="24">
        <v>100</v>
      </c>
      <c r="H181" s="24">
        <v>100</v>
      </c>
      <c r="I181" s="24">
        <v>100</v>
      </c>
      <c r="J181" s="24">
        <v>100</v>
      </c>
      <c r="K181" s="24">
        <v>100</v>
      </c>
      <c r="L181" s="24">
        <v>100</v>
      </c>
      <c r="M181" s="24">
        <v>100</v>
      </c>
      <c r="N181" s="24">
        <v>100</v>
      </c>
      <c r="O181" s="24">
        <v>100</v>
      </c>
      <c r="P181" s="24">
        <v>100</v>
      </c>
      <c r="Q181" s="24">
        <v>100</v>
      </c>
      <c r="R181" s="24">
        <v>100</v>
      </c>
      <c r="S181" s="24">
        <v>100</v>
      </c>
    </row>
    <row r="182" spans="1:19" ht="12.75">
      <c r="A182" s="22">
        <v>182</v>
      </c>
      <c r="B182" s="22" t="s">
        <v>194</v>
      </c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</row>
    <row r="183" spans="1:19" ht="12.75">
      <c r="A183" s="22">
        <v>183</v>
      </c>
      <c r="B183" s="22" t="s">
        <v>194</v>
      </c>
      <c r="C183" s="22" t="s">
        <v>183</v>
      </c>
      <c r="D183" s="22" t="s">
        <v>180</v>
      </c>
      <c r="E183" s="24">
        <v>61.65117052628819</v>
      </c>
      <c r="F183" s="24">
        <v>62.30892283375189</v>
      </c>
      <c r="G183" s="24">
        <v>51.94277394373783</v>
      </c>
      <c r="H183" s="24">
        <v>52.440409536308465</v>
      </c>
      <c r="I183" s="24">
        <v>50.78521509113888</v>
      </c>
      <c r="J183" s="24">
        <v>45.5391818419687</v>
      </c>
      <c r="K183" s="24">
        <v>45.839665173188955</v>
      </c>
      <c r="L183" s="24">
        <v>40.495657258115614</v>
      </c>
      <c r="M183" s="24">
        <v>36.18077511721389</v>
      </c>
      <c r="N183" s="24">
        <v>40.37888768228963</v>
      </c>
      <c r="O183" s="24">
        <v>43.57163689236591</v>
      </c>
      <c r="P183" s="24">
        <v>56.76033144649665</v>
      </c>
      <c r="Q183" s="24">
        <v>63.7098542055052</v>
      </c>
      <c r="R183" s="24">
        <v>64.30653041062257</v>
      </c>
      <c r="S183" s="24">
        <v>55.71046506754048</v>
      </c>
    </row>
    <row r="184" spans="1:19" ht="12.75">
      <c r="A184" s="22">
        <v>184</v>
      </c>
      <c r="B184" s="22" t="s">
        <v>194</v>
      </c>
      <c r="C184" s="22" t="s">
        <v>183</v>
      </c>
      <c r="D184" s="22" t="s">
        <v>181</v>
      </c>
      <c r="E184" s="24">
        <v>29.25558984770566</v>
      </c>
      <c r="F184" s="24">
        <v>29.679654467265348</v>
      </c>
      <c r="G184" s="24">
        <v>39.52055568933755</v>
      </c>
      <c r="H184" s="24">
        <v>38.336137769489945</v>
      </c>
      <c r="I184" s="24">
        <v>40.007297865410756</v>
      </c>
      <c r="J184" s="24">
        <v>44.012904825391</v>
      </c>
      <c r="K184" s="24">
        <v>44.77684942240162</v>
      </c>
      <c r="L184" s="24">
        <v>47.00035094669632</v>
      </c>
      <c r="M184" s="24">
        <v>48.39407318809309</v>
      </c>
      <c r="N184" s="24">
        <v>44.364718898158614</v>
      </c>
      <c r="O184" s="24">
        <v>41.85774151541268</v>
      </c>
      <c r="P184" s="24">
        <v>31.553220321293974</v>
      </c>
      <c r="Q184" s="24">
        <v>24.08990543449451</v>
      </c>
      <c r="R184" s="24">
        <v>20.333595632292344</v>
      </c>
      <c r="S184" s="24">
        <v>27.62335023698358</v>
      </c>
    </row>
    <row r="185" spans="1:19" ht="12.75">
      <c r="A185" s="22">
        <v>185</v>
      </c>
      <c r="B185" s="22" t="s">
        <v>194</v>
      </c>
      <c r="C185" s="22" t="s">
        <v>183</v>
      </c>
      <c r="D185" s="22" t="s">
        <v>78</v>
      </c>
      <c r="E185" s="24">
        <v>5.097880421123181</v>
      </c>
      <c r="F185" s="24">
        <v>4.706319043739442</v>
      </c>
      <c r="G185" s="24">
        <v>4.846507463037645</v>
      </c>
      <c r="H185" s="24">
        <v>3.7752406293511136</v>
      </c>
      <c r="I185" s="24">
        <v>3.76891993546669</v>
      </c>
      <c r="J185" s="24">
        <v>4.320943204205745</v>
      </c>
      <c r="K185" s="24">
        <v>4.228167118055936</v>
      </c>
      <c r="L185" s="24">
        <v>6.351627766393599</v>
      </c>
      <c r="M185" s="24">
        <v>9.370537442537785</v>
      </c>
      <c r="N185" s="24">
        <v>8.38945493929774</v>
      </c>
      <c r="O185" s="24">
        <v>7.325950108630877</v>
      </c>
      <c r="P185" s="24">
        <v>2.0868453497385415</v>
      </c>
      <c r="Q185" s="24">
        <v>2.0139742982630278</v>
      </c>
      <c r="R185" s="24">
        <v>2.364766992564694</v>
      </c>
      <c r="S185" s="24">
        <v>3.333269431534979</v>
      </c>
    </row>
    <row r="186" spans="1:19" ht="12.75">
      <c r="A186" s="22">
        <v>186</v>
      </c>
      <c r="B186" s="22" t="s">
        <v>194</v>
      </c>
      <c r="C186" s="22" t="s">
        <v>183</v>
      </c>
      <c r="D186" s="22" t="s">
        <v>182</v>
      </c>
      <c r="E186" s="24">
        <v>7.099905719735133</v>
      </c>
      <c r="F186" s="24">
        <v>6.457590196132281</v>
      </c>
      <c r="G186" s="24">
        <v>5.662597716780328</v>
      </c>
      <c r="H186" s="24">
        <v>5.920080186587154</v>
      </c>
      <c r="I186" s="24">
        <v>5.87950528399643</v>
      </c>
      <c r="J186" s="24">
        <v>6.415682531984709</v>
      </c>
      <c r="K186" s="24">
        <v>5.57743046108373</v>
      </c>
      <c r="L186" s="24">
        <v>6.025164255831833</v>
      </c>
      <c r="M186" s="24">
        <v>5.797093345136819</v>
      </c>
      <c r="N186" s="24">
        <v>6.770422177267138</v>
      </c>
      <c r="O186" s="24">
        <v>7.021404466490335</v>
      </c>
      <c r="P186" s="24">
        <v>7.175494968490521</v>
      </c>
      <c r="Q186" s="24">
        <v>7.733910167760339</v>
      </c>
      <c r="R186" s="24">
        <v>9.092290149499041</v>
      </c>
      <c r="S186" s="24">
        <v>8.863937583322807</v>
      </c>
    </row>
    <row r="187" spans="1:19" ht="12.75">
      <c r="A187" s="22">
        <v>187</v>
      </c>
      <c r="B187" s="22" t="s">
        <v>194</v>
      </c>
      <c r="C187" s="22" t="s">
        <v>183</v>
      </c>
      <c r="D187" s="22" t="s">
        <v>179</v>
      </c>
      <c r="E187" s="24">
        <v>-3.104546514852158</v>
      </c>
      <c r="F187" s="24">
        <v>-3.1524865408889546</v>
      </c>
      <c r="G187" s="24">
        <v>-1.9724348128933338</v>
      </c>
      <c r="H187" s="24">
        <v>-0.47186812173668397</v>
      </c>
      <c r="I187" s="24">
        <v>-0.4409381760127654</v>
      </c>
      <c r="J187" s="24">
        <v>-0.2887124035501656</v>
      </c>
      <c r="K187" s="24">
        <v>-0.42211217473023344</v>
      </c>
      <c r="L187" s="24">
        <v>0.12719977296263033</v>
      </c>
      <c r="M187" s="24">
        <v>0.257520907018419</v>
      </c>
      <c r="N187" s="24">
        <v>0.0965163029868836</v>
      </c>
      <c r="O187" s="24">
        <v>0.22326701710020386</v>
      </c>
      <c r="P187" s="24">
        <v>2.424107913980334</v>
      </c>
      <c r="Q187" s="24">
        <v>2.452355893976924</v>
      </c>
      <c r="R187" s="24">
        <v>3.9028168150213274</v>
      </c>
      <c r="S187" s="24">
        <v>4.468977680618158</v>
      </c>
    </row>
    <row r="188" spans="1:19" ht="12.75">
      <c r="A188" s="22">
        <v>188</v>
      </c>
      <c r="B188" s="22" t="s">
        <v>194</v>
      </c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</row>
    <row r="189" spans="1:19" ht="12.75">
      <c r="A189" s="22">
        <v>189</v>
      </c>
      <c r="B189" s="22" t="s">
        <v>194</v>
      </c>
      <c r="C189" s="22" t="s">
        <v>183</v>
      </c>
      <c r="D189" s="22" t="s">
        <v>184</v>
      </c>
      <c r="E189" s="24">
        <v>2.876642215459635</v>
      </c>
      <c r="F189" s="24">
        <v>3.096192467576587</v>
      </c>
      <c r="G189" s="24">
        <v>3.0431920290873453</v>
      </c>
      <c r="H189" s="24">
        <v>3.421994706520325</v>
      </c>
      <c r="I189" s="24">
        <v>2.7668723158863178</v>
      </c>
      <c r="J189" s="24">
        <v>3.878401403846791</v>
      </c>
      <c r="K189" s="24">
        <v>5.434953215140668</v>
      </c>
      <c r="L189" s="24">
        <v>4.666666894531367</v>
      </c>
      <c r="M189" s="24">
        <v>3.305880051228612</v>
      </c>
      <c r="N189" s="24">
        <v>3.2547476654942225</v>
      </c>
      <c r="O189" s="24">
        <v>3.42158346550647</v>
      </c>
      <c r="P189" s="24">
        <v>4.083345140512033</v>
      </c>
      <c r="Q189" s="24">
        <v>4.871193730086293</v>
      </c>
      <c r="R189" s="24">
        <v>5.229672471554403</v>
      </c>
      <c r="S189" s="24">
        <v>5.350205141018834</v>
      </c>
    </row>
    <row r="190" spans="1:19" ht="12.75">
      <c r="A190" s="22">
        <v>190</v>
      </c>
      <c r="B190" s="22" t="s">
        <v>194</v>
      </c>
      <c r="C190" s="22" t="s">
        <v>183</v>
      </c>
      <c r="D190" s="22" t="s">
        <v>185</v>
      </c>
      <c r="E190" s="24">
        <v>-1.433695516029076</v>
      </c>
      <c r="F190" s="24">
        <v>-1.937926366228184</v>
      </c>
      <c r="G190" s="24">
        <v>-1.8389597794510044</v>
      </c>
      <c r="H190" s="24">
        <v>-1.8672743921585255</v>
      </c>
      <c r="I190" s="24">
        <v>-1.2328129280560733</v>
      </c>
      <c r="J190" s="24">
        <v>-2.151095190337811</v>
      </c>
      <c r="K190" s="24">
        <v>-3.4386541417308214</v>
      </c>
      <c r="L190" s="24">
        <v>-3.012450667511238</v>
      </c>
      <c r="M190" s="24">
        <v>-1.930136494003671</v>
      </c>
      <c r="N190" s="24">
        <v>-1.4856842458344444</v>
      </c>
      <c r="O190" s="24">
        <v>-1.5710145206813373</v>
      </c>
      <c r="P190" s="24">
        <v>-1.5735914200947942</v>
      </c>
      <c r="Q190" s="24">
        <v>-2.230342659020394</v>
      </c>
      <c r="R190" s="24">
        <v>-2.5659293693092184</v>
      </c>
      <c r="S190" s="24">
        <v>-2.6566468646907673</v>
      </c>
    </row>
    <row r="191" spans="1:19" ht="12.75">
      <c r="A191" s="22">
        <v>191</v>
      </c>
      <c r="B191" s="22" t="s">
        <v>194</v>
      </c>
      <c r="C191" s="22" t="s">
        <v>183</v>
      </c>
      <c r="D191" s="22" t="s">
        <v>186</v>
      </c>
      <c r="E191" s="24">
        <v>2.0810607989706966</v>
      </c>
      <c r="F191" s="24">
        <v>1.8868444245765965</v>
      </c>
      <c r="G191" s="24">
        <v>1.0552510313135988</v>
      </c>
      <c r="H191" s="24">
        <v>0.961792344639493</v>
      </c>
      <c r="I191" s="24">
        <v>0.856650741845674</v>
      </c>
      <c r="J191" s="24">
        <v>0.44491451219096056</v>
      </c>
      <c r="K191" s="24">
        <v>1.4269951286185827</v>
      </c>
      <c r="L191" s="24">
        <v>3.2994063826550506</v>
      </c>
      <c r="M191" s="24">
        <v>3.110516157410041</v>
      </c>
      <c r="N191" s="24">
        <v>3.3281599493263223</v>
      </c>
      <c r="O191" s="24">
        <v>4.195405438832312</v>
      </c>
      <c r="P191" s="24">
        <v>1.275247959009439</v>
      </c>
      <c r="Q191" s="24">
        <v>1.360178092638781</v>
      </c>
      <c r="R191" s="24">
        <v>1.4554277340101405</v>
      </c>
      <c r="S191" s="24">
        <v>1.6810613590482966</v>
      </c>
    </row>
    <row r="192" spans="1:19" ht="12.75">
      <c r="A192" s="22">
        <v>192</v>
      </c>
      <c r="B192" s="22" t="s">
        <v>194</v>
      </c>
      <c r="C192" s="22" t="s">
        <v>183</v>
      </c>
      <c r="D192" s="22" t="s">
        <v>187</v>
      </c>
      <c r="E192" s="24">
        <v>-1.677086944012179</v>
      </c>
      <c r="F192" s="24">
        <v>-1.921486442227789</v>
      </c>
      <c r="G192" s="24">
        <v>-1.5157289307773059</v>
      </c>
      <c r="H192" s="24">
        <v>-1.7228637968001472</v>
      </c>
      <c r="I192" s="24">
        <v>-1.7737874249548233</v>
      </c>
      <c r="J192" s="24">
        <v>-1.30651082231119</v>
      </c>
      <c r="K192" s="24">
        <v>-2.1084161928557354</v>
      </c>
      <c r="L192" s="24">
        <v>-3.5857297732523614</v>
      </c>
      <c r="M192" s="24">
        <v>-3.3691554355472726</v>
      </c>
      <c r="N192" s="24">
        <v>-3.7568702308805655</v>
      </c>
      <c r="O192" s="24">
        <v>-4.686249655141395</v>
      </c>
      <c r="P192" s="24">
        <v>-2.2783396233394404</v>
      </c>
      <c r="Q192" s="24">
        <v>-3.391493651457298</v>
      </c>
      <c r="R192" s="24">
        <v>-2.610693576612808</v>
      </c>
      <c r="S192" s="24">
        <v>-2.7523695924050626</v>
      </c>
    </row>
    <row r="193" spans="1:19" ht="12.75">
      <c r="A193" s="22">
        <v>193</v>
      </c>
      <c r="B193" s="22" t="s">
        <v>194</v>
      </c>
      <c r="C193" s="22" t="s">
        <v>183</v>
      </c>
      <c r="D193" s="22" t="s">
        <v>131</v>
      </c>
      <c r="E193" s="24">
        <v>-1.1220299346997364</v>
      </c>
      <c r="F193" s="24">
        <v>-0.6603915118856183</v>
      </c>
      <c r="G193" s="24">
        <v>-0.8527061406037614</v>
      </c>
      <c r="H193" s="24">
        <v>-0.5155195382400769</v>
      </c>
      <c r="I193" s="24">
        <v>-0.41164606563038103</v>
      </c>
      <c r="J193" s="24">
        <v>-0.27454917653447164</v>
      </c>
      <c r="K193" s="24">
        <v>-0.7181171186911636</v>
      </c>
      <c r="L193" s="24">
        <v>-0.24943428644054813</v>
      </c>
      <c r="M193" s="24">
        <v>-0.3354794218326578</v>
      </c>
      <c r="N193" s="24">
        <v>-0.27949035931850824</v>
      </c>
      <c r="O193" s="24">
        <v>-0.3435920614464718</v>
      </c>
      <c r="P193" s="24">
        <v>-0.5096671894852368</v>
      </c>
      <c r="Q193" s="24">
        <v>-0.3736744064656914</v>
      </c>
      <c r="R193" s="24">
        <v>-0.27782903747596854</v>
      </c>
      <c r="S193" s="24">
        <v>-0.30295950889624657</v>
      </c>
    </row>
    <row r="194" spans="1:19" ht="12.75">
      <c r="A194" s="22">
        <v>194</v>
      </c>
      <c r="B194" s="22" t="s">
        <v>194</v>
      </c>
      <c r="C194" s="22" t="s">
        <v>183</v>
      </c>
      <c r="D194" s="22" t="s">
        <v>179</v>
      </c>
      <c r="E194" s="24">
        <v>-0.48845714013815766</v>
      </c>
      <c r="F194" s="24">
        <v>-0.37047391938061197</v>
      </c>
      <c r="G194" s="24">
        <v>0.16146696768673255</v>
      </c>
      <c r="H194" s="24">
        <v>-0.04492152821450074</v>
      </c>
      <c r="I194" s="24">
        <v>0.18987363883497543</v>
      </c>
      <c r="J194" s="24">
        <v>0.04491717586129795</v>
      </c>
      <c r="K194" s="24">
        <v>0.25084085952768365</v>
      </c>
      <c r="L194" s="24">
        <v>-0.0899977930427256</v>
      </c>
      <c r="M194" s="24">
        <v>-0.29103041386669315</v>
      </c>
      <c r="N194" s="24">
        <v>-0.2572106524656851</v>
      </c>
      <c r="O194" s="24">
        <v>-0.18771941271503556</v>
      </c>
      <c r="P194" s="24">
        <v>-0.2212054287260906</v>
      </c>
      <c r="Q194" s="24">
        <v>0.5789526410950535</v>
      </c>
      <c r="R194" s="24">
        <v>-0.4104130729366756</v>
      </c>
      <c r="S194" s="24">
        <v>-0.24141882787430613</v>
      </c>
    </row>
    <row r="195" spans="1:19" ht="12.75">
      <c r="A195" s="22">
        <v>195</v>
      </c>
      <c r="B195" s="22" t="s">
        <v>194</v>
      </c>
      <c r="C195" s="22" t="s">
        <v>183</v>
      </c>
      <c r="D195" s="22" t="s">
        <v>188</v>
      </c>
      <c r="E195" s="24">
        <v>0.23643347955118243</v>
      </c>
      <c r="F195" s="24">
        <v>0.09275865243098043</v>
      </c>
      <c r="G195" s="24">
        <v>0.05251517725560497</v>
      </c>
      <c r="H195" s="24">
        <v>0.23320779574656786</v>
      </c>
      <c r="I195" s="24">
        <v>0.3951502779256894</v>
      </c>
      <c r="J195" s="24">
        <v>0.6360779027155766</v>
      </c>
      <c r="K195" s="24">
        <v>0.847601750009214</v>
      </c>
      <c r="L195" s="24">
        <v>1.0284607569395448</v>
      </c>
      <c r="M195" s="24">
        <v>0.4905944433883592</v>
      </c>
      <c r="N195" s="24">
        <v>0.8036521263213411</v>
      </c>
      <c r="O195" s="24">
        <v>0.8284132543545427</v>
      </c>
      <c r="P195" s="24">
        <v>0.77578943787591</v>
      </c>
      <c r="Q195" s="24">
        <v>0.8148137468767432</v>
      </c>
      <c r="R195" s="24">
        <v>0.8202351492298726</v>
      </c>
      <c r="S195" s="24">
        <v>1.077871706200748</v>
      </c>
    </row>
    <row r="196" spans="1:2" ht="12.75">
      <c r="A196" s="22">
        <v>196</v>
      </c>
      <c r="B196" s="22" t="s">
        <v>194</v>
      </c>
    </row>
    <row r="197" spans="1:19" ht="12.75">
      <c r="A197" s="22">
        <v>197</v>
      </c>
      <c r="B197" s="22" t="s">
        <v>194</v>
      </c>
      <c r="C197" s="22" t="s">
        <v>189</v>
      </c>
      <c r="D197" s="22" t="s">
        <v>189</v>
      </c>
      <c r="E197" s="31">
        <v>0.0333009322777321</v>
      </c>
      <c r="F197" s="31">
        <v>0.014364282900227617</v>
      </c>
      <c r="G197" s="31">
        <v>0.009274043448289374</v>
      </c>
      <c r="H197" s="31">
        <v>0.03939267516594382</v>
      </c>
      <c r="I197" s="31">
        <v>0.06720808279588739</v>
      </c>
      <c r="J197" s="31">
        <v>0.09914422971281345</v>
      </c>
      <c r="K197" s="31">
        <v>0.15196993596304195</v>
      </c>
      <c r="L197" s="31">
        <v>0.1706942272891705</v>
      </c>
      <c r="M197" s="31">
        <v>0.08462765979090518</v>
      </c>
      <c r="N197" s="31">
        <v>0.11870044515388449</v>
      </c>
      <c r="O197" s="31">
        <v>0.11798398145387386</v>
      </c>
      <c r="P197" s="31">
        <v>0.10811650503311684</v>
      </c>
      <c r="Q197" s="31">
        <v>0.10535598800634957</v>
      </c>
      <c r="R197" s="31">
        <v>0.09021216170439361</v>
      </c>
      <c r="S197" s="31">
        <v>0.12160190615835635</v>
      </c>
    </row>
    <row r="198" ht="12.75">
      <c r="A198" s="22">
        <v>198</v>
      </c>
    </row>
    <row r="199" ht="12.75">
      <c r="A199" s="22">
        <v>199</v>
      </c>
    </row>
    <row r="200" ht="12.75">
      <c r="A200" s="22">
        <v>200</v>
      </c>
    </row>
    <row r="201" spans="1:4" ht="12.75">
      <c r="A201" s="22">
        <v>201</v>
      </c>
      <c r="D201" s="22" t="s">
        <v>195</v>
      </c>
    </row>
    <row r="202" spans="1:12" ht="12.75">
      <c r="A202" s="22">
        <v>202</v>
      </c>
      <c r="B202" s="22" t="s">
        <v>195</v>
      </c>
      <c r="D202" s="22" t="s">
        <v>175</v>
      </c>
      <c r="E202" s="22">
        <v>2014</v>
      </c>
      <c r="F202" s="22">
        <v>2013</v>
      </c>
      <c r="G202" s="22">
        <v>2012</v>
      </c>
      <c r="H202" s="22">
        <v>2011</v>
      </c>
      <c r="I202" s="22">
        <v>2010</v>
      </c>
      <c r="J202" s="22">
        <v>2009</v>
      </c>
      <c r="K202" s="22">
        <v>2008</v>
      </c>
      <c r="L202" s="22">
        <v>2007</v>
      </c>
    </row>
    <row r="203" spans="1:12" ht="12.75">
      <c r="A203" s="22">
        <v>203</v>
      </c>
      <c r="B203" s="22" t="s">
        <v>195</v>
      </c>
      <c r="C203" s="22" t="s">
        <v>196</v>
      </c>
      <c r="D203" s="22" t="s">
        <v>174</v>
      </c>
      <c r="E203" s="24">
        <v>0.563</v>
      </c>
      <c r="F203" s="24">
        <v>0.692</v>
      </c>
      <c r="G203" s="24">
        <v>0.338962</v>
      </c>
      <c r="H203" s="24">
        <v>0.200926</v>
      </c>
      <c r="I203" s="24">
        <v>0</v>
      </c>
      <c r="J203" s="24">
        <v>0</v>
      </c>
      <c r="K203" s="24">
        <v>0</v>
      </c>
      <c r="L203" s="24">
        <v>0</v>
      </c>
    </row>
    <row r="204" spans="1:12" ht="12.75">
      <c r="A204" s="22">
        <v>204</v>
      </c>
      <c r="B204" s="22" t="s">
        <v>195</v>
      </c>
      <c r="C204" s="22" t="s">
        <v>196</v>
      </c>
      <c r="D204" s="22" t="s">
        <v>176</v>
      </c>
      <c r="E204" s="24">
        <v>15.242</v>
      </c>
      <c r="F204" s="24">
        <v>14.381</v>
      </c>
      <c r="G204" s="24">
        <v>7.484567</v>
      </c>
      <c r="H204" s="24">
        <v>6.052904000000001</v>
      </c>
      <c r="I204" s="24">
        <v>9.8539</v>
      </c>
      <c r="J204" s="24">
        <v>7.1018</v>
      </c>
      <c r="K204" s="24">
        <v>6.9055</v>
      </c>
      <c r="L204" s="24">
        <v>5.789899999999999</v>
      </c>
    </row>
    <row r="205" spans="1:12" ht="12.75">
      <c r="A205" s="22">
        <v>205</v>
      </c>
      <c r="B205" s="22" t="s">
        <v>195</v>
      </c>
      <c r="C205" s="22" t="s">
        <v>196</v>
      </c>
      <c r="D205" s="22" t="s">
        <v>177</v>
      </c>
      <c r="E205" s="24">
        <v>24.164</v>
      </c>
      <c r="F205" s="24">
        <v>26.38</v>
      </c>
      <c r="G205" s="24">
        <v>31.483756</v>
      </c>
      <c r="H205" s="24">
        <v>40.663345</v>
      </c>
      <c r="I205" s="24">
        <v>39.8196</v>
      </c>
      <c r="J205" s="24">
        <v>24.5508</v>
      </c>
      <c r="K205" s="24">
        <v>24.8625</v>
      </c>
      <c r="L205" s="24">
        <v>23.6403</v>
      </c>
    </row>
    <row r="206" spans="1:12" ht="12.75">
      <c r="A206" s="22">
        <v>206</v>
      </c>
      <c r="B206" s="22" t="s">
        <v>195</v>
      </c>
      <c r="C206" s="22" t="s">
        <v>196</v>
      </c>
      <c r="D206" s="22" t="s">
        <v>179</v>
      </c>
      <c r="E206" s="24">
        <v>3.1679999999999993</v>
      </c>
      <c r="F206" s="24">
        <v>3.1199999999999974</v>
      </c>
      <c r="G206" s="24">
        <v>5.132458</v>
      </c>
      <c r="H206" s="24">
        <v>2.8848229999999973</v>
      </c>
      <c r="I206" s="24">
        <v>3.5670999999999964</v>
      </c>
      <c r="J206" s="24">
        <v>2.1092000000000013</v>
      </c>
      <c r="K206" s="24">
        <v>1.8833000000000055</v>
      </c>
      <c r="L206" s="24">
        <v>1.5561000000000007</v>
      </c>
    </row>
    <row r="207" spans="1:12" ht="12.75">
      <c r="A207" s="22">
        <v>207</v>
      </c>
      <c r="B207" s="22" t="s">
        <v>195</v>
      </c>
      <c r="C207" s="22" t="s">
        <v>196</v>
      </c>
      <c r="D207" s="22" t="s">
        <v>178</v>
      </c>
      <c r="E207" s="24">
        <v>43.137</v>
      </c>
      <c r="F207" s="24">
        <v>44.573</v>
      </c>
      <c r="G207" s="24">
        <v>44.439743</v>
      </c>
      <c r="H207" s="24">
        <v>49.801998</v>
      </c>
      <c r="I207" s="24">
        <v>53.2406</v>
      </c>
      <c r="J207" s="24">
        <v>33.7618</v>
      </c>
      <c r="K207" s="24">
        <v>33.651300000000006</v>
      </c>
      <c r="L207" s="24">
        <v>30.9863</v>
      </c>
    </row>
    <row r="208" spans="1:12" ht="12.75">
      <c r="A208" s="22">
        <v>208</v>
      </c>
      <c r="B208" s="22" t="s">
        <v>195</v>
      </c>
      <c r="E208" s="24"/>
      <c r="F208" s="24"/>
      <c r="G208" s="24"/>
      <c r="H208" s="24"/>
      <c r="I208" s="24"/>
      <c r="J208" s="24"/>
      <c r="K208" s="24"/>
      <c r="L208" s="24"/>
    </row>
    <row r="209" spans="1:12" ht="12.75">
      <c r="A209" s="22">
        <v>209</v>
      </c>
      <c r="B209" s="22" t="s">
        <v>195</v>
      </c>
      <c r="C209" s="22" t="s">
        <v>196</v>
      </c>
      <c r="D209" s="22" t="s">
        <v>180</v>
      </c>
      <c r="E209" s="24">
        <v>34.916</v>
      </c>
      <c r="F209" s="24">
        <v>34.941</v>
      </c>
      <c r="G209" s="24">
        <v>36.682188000000004</v>
      </c>
      <c r="H209" s="24">
        <v>38.352483</v>
      </c>
      <c r="I209" s="24">
        <v>32.5114</v>
      </c>
      <c r="J209" s="24">
        <v>21.232599999999998</v>
      </c>
      <c r="K209" s="24">
        <v>22.3555</v>
      </c>
      <c r="L209" s="24">
        <v>20.3387</v>
      </c>
    </row>
    <row r="210" spans="1:12" ht="12.75">
      <c r="A210" s="22">
        <v>210</v>
      </c>
      <c r="B210" s="22" t="s">
        <v>195</v>
      </c>
      <c r="C210" s="22" t="s">
        <v>196</v>
      </c>
      <c r="D210" s="22" t="s">
        <v>181</v>
      </c>
      <c r="E210" s="24">
        <v>4.572</v>
      </c>
      <c r="F210" s="24">
        <v>7.203</v>
      </c>
      <c r="G210" s="24">
        <v>6.609988</v>
      </c>
      <c r="H210" s="24">
        <v>7.8044080000000005</v>
      </c>
      <c r="I210" s="24">
        <v>16.416900000000002</v>
      </c>
      <c r="J210" s="24">
        <v>8.695</v>
      </c>
      <c r="K210" s="24">
        <v>7.8597</v>
      </c>
      <c r="L210" s="24">
        <v>6.5035</v>
      </c>
    </row>
    <row r="211" spans="1:12" ht="12.75">
      <c r="A211" s="22">
        <v>211</v>
      </c>
      <c r="B211" s="22" t="s">
        <v>195</v>
      </c>
      <c r="C211" s="22" t="s">
        <v>196</v>
      </c>
      <c r="D211" s="22" t="s">
        <v>78</v>
      </c>
      <c r="E211" s="24">
        <v>1.034</v>
      </c>
      <c r="F211" s="24">
        <v>0.906</v>
      </c>
      <c r="G211" s="24">
        <v>1.352309</v>
      </c>
      <c r="H211" s="24">
        <v>0.946112</v>
      </c>
      <c r="I211" s="24">
        <v>1.084</v>
      </c>
      <c r="J211" s="24">
        <v>0.8623999999999999</v>
      </c>
      <c r="K211" s="24">
        <v>0.7061000000000001</v>
      </c>
      <c r="L211" s="24">
        <v>0.9745</v>
      </c>
    </row>
    <row r="212" spans="1:12" ht="12.75">
      <c r="A212" s="22">
        <v>212</v>
      </c>
      <c r="B212" s="22" t="s">
        <v>195</v>
      </c>
      <c r="C212" s="22" t="s">
        <v>196</v>
      </c>
      <c r="D212" s="22" t="s">
        <v>182</v>
      </c>
      <c r="E212" s="24">
        <v>2.513</v>
      </c>
      <c r="F212" s="24">
        <v>1.434</v>
      </c>
      <c r="G212" s="24">
        <v>0.991834</v>
      </c>
      <c r="H212" s="24">
        <v>2.731167</v>
      </c>
      <c r="I212" s="24">
        <v>2.8396</v>
      </c>
      <c r="J212" s="24">
        <v>2.88</v>
      </c>
      <c r="K212" s="24">
        <v>2.6170999999999998</v>
      </c>
      <c r="L212" s="24">
        <v>3.0788</v>
      </c>
    </row>
    <row r="213" spans="1:12" ht="12.75">
      <c r="A213" s="22">
        <v>213</v>
      </c>
      <c r="B213" s="22" t="s">
        <v>195</v>
      </c>
      <c r="C213" s="22" t="s">
        <v>196</v>
      </c>
      <c r="D213" s="22" t="s">
        <v>179</v>
      </c>
      <c r="E213" s="24">
        <v>0.10200000000000387</v>
      </c>
      <c r="F213" s="24">
        <v>0.08899999999999864</v>
      </c>
      <c r="G213" s="24">
        <v>-1.1965760000000003</v>
      </c>
      <c r="H213" s="24">
        <v>-0.032172000000002754</v>
      </c>
      <c r="I213" s="24">
        <v>0.38869999999999294</v>
      </c>
      <c r="J213" s="24">
        <v>0.09179999999999922</v>
      </c>
      <c r="K213" s="24">
        <v>0.11290000000001044</v>
      </c>
      <c r="L213" s="24">
        <v>0.09080000000000155</v>
      </c>
    </row>
    <row r="214" spans="1:2" ht="12.75">
      <c r="A214" s="22">
        <v>214</v>
      </c>
      <c r="B214" s="22" t="s">
        <v>195</v>
      </c>
    </row>
    <row r="215" spans="1:2" ht="12.75">
      <c r="A215" s="22">
        <v>215</v>
      </c>
      <c r="B215" s="22" t="s">
        <v>195</v>
      </c>
    </row>
    <row r="216" spans="1:12" ht="12.75">
      <c r="A216" s="22">
        <v>216</v>
      </c>
      <c r="B216" s="22" t="s">
        <v>195</v>
      </c>
      <c r="C216" s="22" t="s">
        <v>183</v>
      </c>
      <c r="D216" s="22" t="s">
        <v>183</v>
      </c>
      <c r="E216" s="22">
        <v>2014</v>
      </c>
      <c r="F216" s="22">
        <v>2013</v>
      </c>
      <c r="G216" s="22">
        <v>2012</v>
      </c>
      <c r="H216" s="22">
        <v>2011</v>
      </c>
      <c r="I216" s="22">
        <v>2010</v>
      </c>
      <c r="J216" s="22">
        <v>2009</v>
      </c>
      <c r="K216" s="22">
        <v>2008</v>
      </c>
      <c r="L216" s="22">
        <v>2007</v>
      </c>
    </row>
    <row r="217" spans="1:12" ht="12.75">
      <c r="A217" s="22">
        <v>217</v>
      </c>
      <c r="B217" s="22" t="s">
        <v>195</v>
      </c>
      <c r="C217" s="22" t="s">
        <v>183</v>
      </c>
      <c r="D217" s="22" t="s">
        <v>174</v>
      </c>
      <c r="E217" s="24">
        <v>1.3051440758513573</v>
      </c>
      <c r="F217" s="24">
        <v>1.5525093666569447</v>
      </c>
      <c r="G217" s="24">
        <v>0.762745185092542</v>
      </c>
      <c r="H217" s="24">
        <v>0.4034496768583461</v>
      </c>
      <c r="I217" s="24">
        <v>0</v>
      </c>
      <c r="J217" s="24">
        <v>0</v>
      </c>
      <c r="K217" s="24">
        <v>0</v>
      </c>
      <c r="L217" s="24">
        <v>0</v>
      </c>
    </row>
    <row r="218" spans="1:12" ht="12.75">
      <c r="A218" s="22">
        <v>218</v>
      </c>
      <c r="B218" s="22" t="s">
        <v>195</v>
      </c>
      <c r="C218" s="22" t="s">
        <v>183</v>
      </c>
      <c r="D218" s="22" t="s">
        <v>176</v>
      </c>
      <c r="E218" s="24">
        <v>35.33393606416765</v>
      </c>
      <c r="F218" s="24">
        <v>32.263926592331686</v>
      </c>
      <c r="G218" s="24">
        <v>16.842057344931092</v>
      </c>
      <c r="H218" s="24">
        <v>12.15393808095812</v>
      </c>
      <c r="I218" s="24">
        <v>18.508243708748584</v>
      </c>
      <c r="J218" s="24">
        <v>21.035015905550058</v>
      </c>
      <c r="K218" s="24">
        <v>20.520752541506564</v>
      </c>
      <c r="L218" s="24">
        <v>18.68535449537376</v>
      </c>
    </row>
    <row r="219" spans="1:12" ht="12.75">
      <c r="A219" s="22">
        <v>219</v>
      </c>
      <c r="B219" s="22" t="s">
        <v>195</v>
      </c>
      <c r="C219" s="22" t="s">
        <v>183</v>
      </c>
      <c r="D219" s="22" t="s">
        <v>177</v>
      </c>
      <c r="E219" s="24">
        <v>56.01687646336092</v>
      </c>
      <c r="F219" s="24">
        <v>59.18381082718237</v>
      </c>
      <c r="G219" s="24">
        <v>70.84594526120459</v>
      </c>
      <c r="H219" s="24">
        <v>81.65002737440373</v>
      </c>
      <c r="I219" s="24">
        <v>74.79179423222128</v>
      </c>
      <c r="J219" s="24">
        <v>72.71768685318911</v>
      </c>
      <c r="K219" s="24">
        <v>73.88273261359886</v>
      </c>
      <c r="L219" s="24">
        <v>76.29274873089075</v>
      </c>
    </row>
    <row r="220" spans="1:12" ht="12.75">
      <c r="A220" s="22">
        <v>220</v>
      </c>
      <c r="B220" s="22" t="s">
        <v>195</v>
      </c>
      <c r="C220" s="22" t="s">
        <v>183</v>
      </c>
      <c r="D220" s="22" t="s">
        <v>179</v>
      </c>
      <c r="E220" s="24">
        <v>7.344043396620068</v>
      </c>
      <c r="F220" s="24">
        <v>6.999753213828994</v>
      </c>
      <c r="G220" s="24">
        <v>11.549252208771774</v>
      </c>
      <c r="H220" s="24">
        <v>5.792584867779797</v>
      </c>
      <c r="I220" s="24">
        <v>6.699962059030132</v>
      </c>
      <c r="J220" s="24">
        <v>6.247297241260837</v>
      </c>
      <c r="K220" s="24">
        <v>5.596514844894567</v>
      </c>
      <c r="L220" s="24">
        <v>5.021896773735492</v>
      </c>
    </row>
    <row r="221" spans="1:12" ht="12.75">
      <c r="A221" s="22">
        <v>221</v>
      </c>
      <c r="B221" s="22" t="s">
        <v>195</v>
      </c>
      <c r="C221" s="22" t="s">
        <v>183</v>
      </c>
      <c r="D221" s="22" t="s">
        <v>178</v>
      </c>
      <c r="E221" s="24">
        <v>100</v>
      </c>
      <c r="F221" s="24">
        <v>100</v>
      </c>
      <c r="G221" s="24">
        <v>100</v>
      </c>
      <c r="H221" s="24">
        <v>100</v>
      </c>
      <c r="I221" s="24">
        <v>100</v>
      </c>
      <c r="J221" s="24">
        <v>100</v>
      </c>
      <c r="K221" s="24">
        <v>100</v>
      </c>
      <c r="L221" s="24">
        <v>100</v>
      </c>
    </row>
    <row r="222" spans="1:12" ht="12.75">
      <c r="A222" s="22">
        <v>222</v>
      </c>
      <c r="B222" s="22" t="s">
        <v>195</v>
      </c>
      <c r="E222" s="24"/>
      <c r="F222" s="24"/>
      <c r="G222" s="24"/>
      <c r="H222" s="24"/>
      <c r="I222" s="24"/>
      <c r="J222" s="24"/>
      <c r="K222" s="24"/>
      <c r="L222" s="24"/>
    </row>
    <row r="223" spans="1:12" ht="12.75">
      <c r="A223" s="22">
        <v>223</v>
      </c>
      <c r="B223" s="22" t="s">
        <v>195</v>
      </c>
      <c r="C223" s="22" t="s">
        <v>183</v>
      </c>
      <c r="D223" s="22" t="s">
        <v>180</v>
      </c>
      <c r="E223" s="24">
        <v>80.94211465795024</v>
      </c>
      <c r="F223" s="24">
        <v>78.39050546294843</v>
      </c>
      <c r="G223" s="24">
        <v>82.54365467415057</v>
      </c>
      <c r="H223" s="24">
        <v>77.00992839684866</v>
      </c>
      <c r="I223" s="24">
        <v>61.065051858919695</v>
      </c>
      <c r="J223" s="24">
        <v>62.88941940299391</v>
      </c>
      <c r="K223" s="24">
        <v>66.43279754422562</v>
      </c>
      <c r="L223" s="24">
        <v>65.63771731378061</v>
      </c>
    </row>
    <row r="224" spans="1:12" ht="12.75">
      <c r="A224" s="22">
        <v>224</v>
      </c>
      <c r="B224" s="22" t="s">
        <v>195</v>
      </c>
      <c r="C224" s="22" t="s">
        <v>183</v>
      </c>
      <c r="D224" s="22" t="s">
        <v>181</v>
      </c>
      <c r="E224" s="24">
        <v>10.598789901940329</v>
      </c>
      <c r="F224" s="24">
        <v>16.160007179234064</v>
      </c>
      <c r="G224" s="24">
        <v>14.87404641381477</v>
      </c>
      <c r="H224" s="24">
        <v>15.670873285043708</v>
      </c>
      <c r="I224" s="24">
        <v>30.83530238201673</v>
      </c>
      <c r="J224" s="24">
        <v>25.753958615950573</v>
      </c>
      <c r="K224" s="24">
        <v>23.35630421410168</v>
      </c>
      <c r="L224" s="24">
        <v>20.988307735999456</v>
      </c>
    </row>
    <row r="225" spans="1:12" ht="12.75">
      <c r="A225" s="22">
        <v>225</v>
      </c>
      <c r="B225" s="22" t="s">
        <v>195</v>
      </c>
      <c r="C225" s="22" t="s">
        <v>183</v>
      </c>
      <c r="D225" s="22" t="s">
        <v>78</v>
      </c>
      <c r="E225" s="24">
        <v>2.3970141641746068</v>
      </c>
      <c r="F225" s="24">
        <v>2.0326206447849597</v>
      </c>
      <c r="G225" s="24">
        <v>3.043017147961454</v>
      </c>
      <c r="H225" s="24">
        <v>1.8997470744045248</v>
      </c>
      <c r="I225" s="24">
        <v>2.0360401648366095</v>
      </c>
      <c r="J225" s="24">
        <v>2.5543661771588004</v>
      </c>
      <c r="K225" s="24">
        <v>2.098284464493199</v>
      </c>
      <c r="L225" s="24">
        <v>3.1449382469026634</v>
      </c>
    </row>
    <row r="226" spans="1:12" ht="12.75">
      <c r="A226" s="22">
        <v>226</v>
      </c>
      <c r="B226" s="22" t="s">
        <v>195</v>
      </c>
      <c r="C226" s="22" t="s">
        <v>183</v>
      </c>
      <c r="D226" s="22" t="s">
        <v>182</v>
      </c>
      <c r="E226" s="24">
        <v>5.825625333240605</v>
      </c>
      <c r="F226" s="24">
        <v>3.2171942655867904</v>
      </c>
      <c r="G226" s="24">
        <v>2.2318625920046387</v>
      </c>
      <c r="H226" s="24">
        <v>5.484051061565844</v>
      </c>
      <c r="I226" s="24">
        <v>5.333523664271252</v>
      </c>
      <c r="J226" s="24">
        <v>8.530350869918072</v>
      </c>
      <c r="K226" s="24">
        <v>7.7771141085188376</v>
      </c>
      <c r="L226" s="24">
        <v>9.936003975950662</v>
      </c>
    </row>
    <row r="227" spans="1:12" ht="12.75">
      <c r="A227" s="22">
        <v>227</v>
      </c>
      <c r="B227" s="22" t="s">
        <v>195</v>
      </c>
      <c r="C227" s="22" t="s">
        <v>183</v>
      </c>
      <c r="D227" s="22" t="s">
        <v>179</v>
      </c>
      <c r="E227" s="24">
        <v>0.2364559426942158</v>
      </c>
      <c r="F227" s="24">
        <v>0.1996724474457601</v>
      </c>
      <c r="G227" s="24">
        <v>-2.6925808279314314</v>
      </c>
      <c r="H227" s="24">
        <v>-0.06459981786273467</v>
      </c>
      <c r="I227" s="24">
        <v>0.7300819299556972</v>
      </c>
      <c r="J227" s="24">
        <v>0.27190493397863624</v>
      </c>
      <c r="K227" s="24">
        <v>0.33549966866067704</v>
      </c>
      <c r="L227" s="24">
        <v>0.2930327273666154</v>
      </c>
    </row>
    <row r="228" spans="1:12" ht="12.75">
      <c r="A228" s="22">
        <v>228</v>
      </c>
      <c r="B228" s="22" t="s">
        <v>195</v>
      </c>
      <c r="E228" s="24"/>
      <c r="F228" s="24"/>
      <c r="G228" s="24"/>
      <c r="H228" s="24"/>
      <c r="I228" s="24"/>
      <c r="J228" s="24"/>
      <c r="K228" s="24"/>
      <c r="L228" s="24"/>
    </row>
    <row r="229" spans="1:12" ht="12.75">
      <c r="A229" s="22">
        <v>229</v>
      </c>
      <c r="B229" s="22" t="s">
        <v>195</v>
      </c>
      <c r="C229" s="22" t="s">
        <v>183</v>
      </c>
      <c r="D229" s="22" t="s">
        <v>184</v>
      </c>
      <c r="E229" s="24">
        <v>2.2115585228458166</v>
      </c>
      <c r="F229" s="24">
        <v>2.458887667421982</v>
      </c>
      <c r="G229" s="24">
        <v>3.3274089816406005</v>
      </c>
      <c r="H229" s="24">
        <v>3.240283652876738</v>
      </c>
      <c r="I229" s="24"/>
      <c r="J229" s="24"/>
      <c r="K229" s="24"/>
      <c r="L229" s="24"/>
    </row>
    <row r="230" spans="1:12" ht="12.75">
      <c r="A230" s="22">
        <v>230</v>
      </c>
      <c r="B230" s="22" t="s">
        <v>195</v>
      </c>
      <c r="C230" s="22" t="s">
        <v>183</v>
      </c>
      <c r="D230" s="22" t="s">
        <v>185</v>
      </c>
      <c r="E230" s="24">
        <v>1.096506479356469</v>
      </c>
      <c r="F230" s="24">
        <v>1.5098826643932426</v>
      </c>
      <c r="G230" s="24">
        <v>1.977043386592042</v>
      </c>
      <c r="H230" s="24">
        <v>1.914967347293978</v>
      </c>
      <c r="I230" s="24"/>
      <c r="J230" s="24"/>
      <c r="K230" s="24"/>
      <c r="L230" s="24"/>
    </row>
    <row r="231" spans="1:12" ht="12.75">
      <c r="A231" s="22">
        <v>231</v>
      </c>
      <c r="B231" s="22" t="s">
        <v>195</v>
      </c>
      <c r="C231" s="22" t="s">
        <v>183</v>
      </c>
      <c r="D231" s="22" t="s">
        <v>186</v>
      </c>
      <c r="E231" s="24">
        <v>1.128961216589007</v>
      </c>
      <c r="F231" s="24">
        <v>1.036501918201602</v>
      </c>
      <c r="G231" s="24">
        <v>1.0631159590639396</v>
      </c>
      <c r="H231" s="24">
        <v>1.3413297193417826</v>
      </c>
      <c r="I231" s="24"/>
      <c r="J231" s="24"/>
      <c r="K231" s="24"/>
      <c r="L231" s="24"/>
    </row>
    <row r="232" spans="1:12" ht="12.75">
      <c r="A232" s="22">
        <v>232</v>
      </c>
      <c r="B232" s="22" t="s">
        <v>195</v>
      </c>
      <c r="C232" s="22" t="s">
        <v>183</v>
      </c>
      <c r="D232" s="22" t="s">
        <v>187</v>
      </c>
      <c r="E232" s="24"/>
      <c r="F232" s="24"/>
      <c r="G232" s="24">
        <v>1.8268444981781287</v>
      </c>
      <c r="H232" s="24">
        <v>1.8822658480489074</v>
      </c>
      <c r="I232" s="24"/>
      <c r="J232" s="24"/>
      <c r="K232" s="24"/>
      <c r="L232" s="24"/>
    </row>
    <row r="233" spans="1:12" ht="12.75">
      <c r="A233" s="22">
        <v>233</v>
      </c>
      <c r="B233" s="22" t="s">
        <v>195</v>
      </c>
      <c r="C233" s="22" t="s">
        <v>183</v>
      </c>
      <c r="D233" s="22" t="s">
        <v>131</v>
      </c>
      <c r="E233" s="24">
        <v>0.02550015068270858</v>
      </c>
      <c r="F233" s="24">
        <v>-0.053844255490992296</v>
      </c>
      <c r="G233" s="24">
        <v>4.909335321763674</v>
      </c>
      <c r="H233" s="24">
        <v>0.328894435118848</v>
      </c>
      <c r="I233" s="24"/>
      <c r="J233" s="24"/>
      <c r="K233" s="24"/>
      <c r="L233" s="24"/>
    </row>
    <row r="234" spans="1:12" ht="12.75">
      <c r="A234" s="22">
        <v>234</v>
      </c>
      <c r="B234" s="22" t="s">
        <v>195</v>
      </c>
      <c r="C234" s="22" t="s">
        <v>183</v>
      </c>
      <c r="D234" s="22" t="s">
        <v>179</v>
      </c>
      <c r="E234" s="24">
        <v>-4.191297494030645</v>
      </c>
      <c r="F234" s="24">
        <v>-4.902070760325758</v>
      </c>
      <c r="G234" s="24">
        <v>-17.2298678684978</v>
      </c>
      <c r="H234" s="24">
        <v>-8.08834416643284</v>
      </c>
      <c r="I234" s="24"/>
      <c r="J234" s="24"/>
      <c r="K234" s="24"/>
      <c r="L234" s="24"/>
    </row>
    <row r="235" spans="1:12" s="23" customFormat="1" ht="12.75">
      <c r="A235" s="22">
        <v>235</v>
      </c>
      <c r="B235" s="23" t="s">
        <v>195</v>
      </c>
      <c r="C235" s="22" t="s">
        <v>183</v>
      </c>
      <c r="D235" s="23" t="s">
        <v>188</v>
      </c>
      <c r="E235" s="28">
        <v>0.27122887544335494</v>
      </c>
      <c r="F235" s="28">
        <v>0.049357234200076275</v>
      </c>
      <c r="G235" s="28">
        <v>-4.126119721259414</v>
      </c>
      <c r="H235" s="28">
        <v>0.6193968362474133</v>
      </c>
      <c r="I235" s="28">
        <v>0.5050656829562401</v>
      </c>
      <c r="J235" s="28">
        <v>0.7544029050583795</v>
      </c>
      <c r="K235" s="28">
        <v>0.8608879894684602</v>
      </c>
      <c r="L235" s="28">
        <v>0.9672016342706292</v>
      </c>
    </row>
    <row r="236" ht="12.75">
      <c r="A236" s="22">
        <v>236</v>
      </c>
    </row>
    <row r="237" spans="1:12" ht="12.75">
      <c r="A237" s="22">
        <v>237</v>
      </c>
      <c r="B237" s="22" t="s">
        <v>195</v>
      </c>
      <c r="C237" s="22" t="s">
        <v>189</v>
      </c>
      <c r="D237" s="22" t="s">
        <v>189</v>
      </c>
      <c r="E237" s="30">
        <v>0.046557898925586955</v>
      </c>
      <c r="F237" s="30">
        <v>0.01534170153417015</v>
      </c>
      <c r="G237" s="30">
        <v>-1.8487337598832063</v>
      </c>
      <c r="H237" s="30">
        <v>0.11294512565507711</v>
      </c>
      <c r="I237" s="30">
        <v>0.09469643611776306</v>
      </c>
      <c r="J237" s="30">
        <v>0.0884375</v>
      </c>
      <c r="K237" s="30">
        <v>0.11069504413281878</v>
      </c>
      <c r="L237" s="30">
        <v>0.09734312069637521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1"/>
  <sheetViews>
    <sheetView tabSelected="1" zoomScalePageLayoutView="0" workbookViewId="0" topLeftCell="A1">
      <pane ySplit="4365" topLeftCell="A124" activePane="bottomLeft" state="split"/>
      <selection pane="topLeft" activeCell="A10" sqref="A10:D15"/>
      <selection pane="bottomLeft" activeCell="D134" sqref="D134"/>
    </sheetView>
  </sheetViews>
  <sheetFormatPr defaultColWidth="9.140625" defaultRowHeight="12.75"/>
  <cols>
    <col min="1" max="1" width="9.140625" style="22" customWidth="1"/>
    <col min="2" max="2" width="17.421875" style="22" customWidth="1"/>
    <col min="3" max="3" width="9.140625" style="22" customWidth="1"/>
    <col min="4" max="4" width="24.28125" style="22" customWidth="1"/>
    <col min="5" max="19" width="7.57421875" style="22" customWidth="1"/>
  </cols>
  <sheetData>
    <row r="1" ht="12.75">
      <c r="D1" s="22" t="s">
        <v>190</v>
      </c>
    </row>
    <row r="2" spans="5:19" ht="12.75">
      <c r="E2" s="23">
        <v>2014</v>
      </c>
      <c r="F2" s="23">
        <v>2013</v>
      </c>
      <c r="G2" s="23">
        <v>2012</v>
      </c>
      <c r="H2" s="23">
        <v>2011</v>
      </c>
      <c r="I2" s="23">
        <v>2010</v>
      </c>
      <c r="J2" s="23">
        <v>2009</v>
      </c>
      <c r="K2" s="23">
        <v>2008</v>
      </c>
      <c r="L2" s="23">
        <v>2007</v>
      </c>
      <c r="M2" s="23">
        <v>2006</v>
      </c>
      <c r="N2" s="23">
        <v>2005</v>
      </c>
      <c r="O2" s="23">
        <v>2004</v>
      </c>
      <c r="P2" s="23">
        <v>2003</v>
      </c>
      <c r="Q2" s="23">
        <v>2002</v>
      </c>
      <c r="R2" s="23">
        <v>2001</v>
      </c>
      <c r="S2" s="23">
        <v>2000</v>
      </c>
    </row>
    <row r="3" spans="1:19" ht="12.75">
      <c r="A3" s="22">
        <v>35</v>
      </c>
      <c r="B3" s="22" t="s">
        <v>190</v>
      </c>
      <c r="C3" s="22" t="s">
        <v>183</v>
      </c>
      <c r="D3" s="22" t="s">
        <v>188</v>
      </c>
      <c r="E3" s="25">
        <v>0.4674745123507794</v>
      </c>
      <c r="F3" s="25">
        <v>0.3814283234512183</v>
      </c>
      <c r="G3" s="25">
        <v>0.18379732480791378</v>
      </c>
      <c r="H3" s="25">
        <v>0.43371306529201265</v>
      </c>
      <c r="I3" s="25">
        <v>0.6815084235890458</v>
      </c>
      <c r="J3" s="25">
        <v>0.8168923040902604</v>
      </c>
      <c r="K3" s="25">
        <v>0.8576349801792081</v>
      </c>
      <c r="L3" s="25">
        <v>0.916085710891365</v>
      </c>
      <c r="M3" s="24">
        <v>0.7525705733260979</v>
      </c>
      <c r="N3" s="24">
        <v>0.7773210978823089</v>
      </c>
      <c r="O3" s="24">
        <v>0.5495546273731976</v>
      </c>
      <c r="P3" s="24">
        <v>0.7536582962169618</v>
      </c>
      <c r="Q3" s="24">
        <v>0.704377123610467</v>
      </c>
      <c r="R3" s="24">
        <v>0.6985879935935243</v>
      </c>
      <c r="S3" s="24">
        <v>0.6489407433799805</v>
      </c>
    </row>
    <row r="4" spans="1:19" ht="12.75">
      <c r="A4" s="22">
        <v>75</v>
      </c>
      <c r="B4" s="22" t="s">
        <v>192</v>
      </c>
      <c r="C4" s="22" t="s">
        <v>183</v>
      </c>
      <c r="D4" s="22" t="s">
        <v>188</v>
      </c>
      <c r="E4" s="25">
        <v>0.4225879557590119</v>
      </c>
      <c r="F4" s="25">
        <v>0.36497820463648417</v>
      </c>
      <c r="G4" s="25">
        <v>0.27501468604677876</v>
      </c>
      <c r="H4" s="25">
        <v>0.5079850377775824</v>
      </c>
      <c r="I4" s="25">
        <v>0.8545290404640334</v>
      </c>
      <c r="J4" s="25">
        <v>0.79437109772274</v>
      </c>
      <c r="K4" s="25">
        <v>0.9340716592982925</v>
      </c>
      <c r="L4" s="25">
        <v>1.2309139023346376</v>
      </c>
      <c r="M4" s="24">
        <v>1.1635353437816516</v>
      </c>
      <c r="N4" s="24">
        <v>0.9855513487159876</v>
      </c>
      <c r="O4" s="24">
        <v>0.9031049812092508</v>
      </c>
      <c r="P4" s="24">
        <v>0.787897294387312</v>
      </c>
      <c r="Q4" s="24">
        <v>0.6252885627485256</v>
      </c>
      <c r="R4" s="24">
        <v>0.7664310555403171</v>
      </c>
      <c r="S4" s="24">
        <v>0.753780991415996</v>
      </c>
    </row>
    <row r="5" spans="1:19" ht="12.75">
      <c r="A5" s="22">
        <v>115</v>
      </c>
      <c r="B5" s="22" t="s">
        <v>191</v>
      </c>
      <c r="C5" s="22" t="s">
        <v>183</v>
      </c>
      <c r="D5" s="22" t="s">
        <v>188</v>
      </c>
      <c r="E5" s="25">
        <v>0.20909696298550584</v>
      </c>
      <c r="F5" s="25">
        <v>0.17520332980147116</v>
      </c>
      <c r="G5" s="28">
        <v>-1.5971239577257372</v>
      </c>
      <c r="H5" s="25">
        <v>0.3692928292504269</v>
      </c>
      <c r="I5" s="25">
        <v>0.45678640032373646</v>
      </c>
      <c r="J5" s="25">
        <v>0.5956733559548095</v>
      </c>
      <c r="K5" s="25">
        <v>0.9575756920427428</v>
      </c>
      <c r="L5" s="25">
        <v>1.1814358080247394</v>
      </c>
      <c r="M5" s="24">
        <v>1.1258877400499</v>
      </c>
      <c r="N5" s="24">
        <v>1.1386888687487142</v>
      </c>
      <c r="O5" s="24">
        <v>1.0372710961864078</v>
      </c>
      <c r="P5" s="24">
        <v>1.362372026625832</v>
      </c>
      <c r="Q5" s="24">
        <v>1.5119553160627204</v>
      </c>
      <c r="R5" s="24">
        <v>1.5152422056292305</v>
      </c>
      <c r="S5" s="24">
        <v>1.5678811747444554</v>
      </c>
    </row>
    <row r="6" spans="1:19" ht="12.75">
      <c r="A6" s="22">
        <v>155</v>
      </c>
      <c r="B6" s="22" t="s">
        <v>193</v>
      </c>
      <c r="C6" s="22" t="s">
        <v>183</v>
      </c>
      <c r="D6" s="22" t="s">
        <v>188</v>
      </c>
      <c r="E6" s="25">
        <v>0.48241189194527573</v>
      </c>
      <c r="F6" s="25">
        <v>0.3451135483546426</v>
      </c>
      <c r="G6" s="25">
        <v>0.21485640313758536</v>
      </c>
      <c r="H6" s="25">
        <v>0.3051581368506785</v>
      </c>
      <c r="I6" s="25">
        <v>0.27882929433509257</v>
      </c>
      <c r="J6" s="25">
        <v>0.4682933481098669</v>
      </c>
      <c r="K6" s="25">
        <v>0.47358220565765624</v>
      </c>
      <c r="L6" s="25">
        <v>0.7317528013690009</v>
      </c>
      <c r="M6" s="24">
        <v>0.454279202669294</v>
      </c>
      <c r="N6" s="24">
        <v>0.4622644748192176</v>
      </c>
      <c r="O6" s="24">
        <v>0.5585249796558682</v>
      </c>
      <c r="P6" s="24">
        <v>0.5582156132456397</v>
      </c>
      <c r="Q6" s="24">
        <v>0.4894318059119356</v>
      </c>
      <c r="R6" s="24">
        <v>0.4605498862168114</v>
      </c>
      <c r="S6" s="24">
        <v>0.46677552253967186</v>
      </c>
    </row>
    <row r="7" spans="1:19" ht="12.75">
      <c r="A7" s="22">
        <v>195</v>
      </c>
      <c r="B7" s="22" t="s">
        <v>194</v>
      </c>
      <c r="C7" s="22" t="s">
        <v>183</v>
      </c>
      <c r="D7" s="22" t="s">
        <v>188</v>
      </c>
      <c r="E7" s="25">
        <v>0.23643347955118243</v>
      </c>
      <c r="F7" s="25">
        <v>0.09275865243098043</v>
      </c>
      <c r="G7" s="25">
        <v>0.05251517725560497</v>
      </c>
      <c r="H7" s="25">
        <v>0.23320779574656786</v>
      </c>
      <c r="I7" s="25">
        <v>0.3951502779256894</v>
      </c>
      <c r="J7" s="25">
        <v>0.6360779027155766</v>
      </c>
      <c r="K7" s="25">
        <v>0.847601750009214</v>
      </c>
      <c r="L7" s="25">
        <v>1.0284607569395448</v>
      </c>
      <c r="M7" s="24">
        <v>0.4905944433883592</v>
      </c>
      <c r="N7" s="24">
        <v>0.8036521263213411</v>
      </c>
      <c r="O7" s="24">
        <v>0.8284132543545427</v>
      </c>
      <c r="P7" s="24">
        <v>0.77578943787591</v>
      </c>
      <c r="Q7" s="24">
        <v>0.8148137468767432</v>
      </c>
      <c r="R7" s="24">
        <v>0.8202351492298726</v>
      </c>
      <c r="S7" s="24">
        <v>1.077871706200748</v>
      </c>
    </row>
    <row r="8" spans="1:19" ht="12.75">
      <c r="A8" s="22">
        <v>235</v>
      </c>
      <c r="B8" s="23" t="s">
        <v>195</v>
      </c>
      <c r="C8" s="22" t="s">
        <v>183</v>
      </c>
      <c r="D8" s="23" t="s">
        <v>188</v>
      </c>
      <c r="E8" s="28">
        <v>0.27122887544335494</v>
      </c>
      <c r="F8" s="28">
        <v>0.049357234200076275</v>
      </c>
      <c r="G8" s="28">
        <v>-4.126119721259414</v>
      </c>
      <c r="H8" s="33">
        <v>0.6193968362474133</v>
      </c>
      <c r="I8" s="28">
        <v>0.5050656829562401</v>
      </c>
      <c r="J8" s="28">
        <v>0.7544029050583795</v>
      </c>
      <c r="K8" s="28">
        <v>0.8608879894684602</v>
      </c>
      <c r="L8" s="28">
        <v>0.9672016342706292</v>
      </c>
      <c r="M8" s="23"/>
      <c r="N8" s="23"/>
      <c r="O8" s="23"/>
      <c r="P8" s="23"/>
      <c r="Q8" s="23"/>
      <c r="R8" s="23"/>
      <c r="S8" s="23"/>
    </row>
    <row r="9" spans="2:19" ht="13.5" thickBot="1">
      <c r="B9" s="23"/>
      <c r="D9" s="23"/>
      <c r="E9" s="23">
        <v>2014</v>
      </c>
      <c r="F9" s="23">
        <v>2013</v>
      </c>
      <c r="G9" s="23">
        <v>2012</v>
      </c>
      <c r="H9" s="23">
        <v>2011</v>
      </c>
      <c r="I9" s="23">
        <v>2010</v>
      </c>
      <c r="J9" s="23">
        <v>2009</v>
      </c>
      <c r="K9" s="28"/>
      <c r="L9" s="28"/>
      <c r="M9" s="23"/>
      <c r="N9" s="23"/>
      <c r="O9" s="23"/>
      <c r="P9" s="23"/>
      <c r="Q9" s="23"/>
      <c r="R9" s="23"/>
      <c r="S9" s="23"/>
    </row>
    <row r="10" spans="1:19" ht="12.75">
      <c r="A10" s="22">
        <v>37</v>
      </c>
      <c r="B10" s="36" t="s">
        <v>190</v>
      </c>
      <c r="C10" s="37" t="s">
        <v>189</v>
      </c>
      <c r="D10" s="37" t="s">
        <v>189</v>
      </c>
      <c r="E10" s="38">
        <v>0.07197574407524285</v>
      </c>
      <c r="F10" s="38">
        <v>0.05936469116141509</v>
      </c>
      <c r="G10" s="38">
        <v>0.031937099916504307</v>
      </c>
      <c r="H10" s="38">
        <v>0.07002643494647577</v>
      </c>
      <c r="I10" s="38">
        <v>0.10905261403929722</v>
      </c>
      <c r="J10" s="39">
        <v>0.13023050373541875</v>
      </c>
      <c r="K10" s="31">
        <v>0.1541391980829007</v>
      </c>
      <c r="L10" s="31">
        <v>0.14970675193391186</v>
      </c>
      <c r="M10" s="31">
        <v>0.138378957460091</v>
      </c>
      <c r="N10" s="31">
        <v>0.15636858485981212</v>
      </c>
      <c r="O10" s="31">
        <v>0.10477611506610489</v>
      </c>
      <c r="P10" s="31">
        <v>0.13691438298515018</v>
      </c>
      <c r="Q10" s="31">
        <v>0.12318656064283963</v>
      </c>
      <c r="R10" s="31">
        <v>0.12574532795643892</v>
      </c>
      <c r="S10" s="31">
        <v>0.11805440504425745</v>
      </c>
    </row>
    <row r="11" spans="1:19" ht="12.75">
      <c r="A11" s="22">
        <v>77</v>
      </c>
      <c r="B11" s="40" t="s">
        <v>192</v>
      </c>
      <c r="C11" s="34" t="s">
        <v>189</v>
      </c>
      <c r="D11" s="34" t="s">
        <v>189</v>
      </c>
      <c r="E11" s="35">
        <v>0.05332084156500134</v>
      </c>
      <c r="F11" s="35">
        <v>0.04939090865999905</v>
      </c>
      <c r="G11" s="35">
        <v>0.0404537774559498</v>
      </c>
      <c r="H11" s="35">
        <v>0.0787108607362767</v>
      </c>
      <c r="I11" s="35">
        <v>0.13018179793424095</v>
      </c>
      <c r="J11" s="41">
        <v>0.14368600682593857</v>
      </c>
      <c r="K11" s="31">
        <v>0.19566573121297162</v>
      </c>
      <c r="L11" s="31">
        <v>0.2263607138898127</v>
      </c>
      <c r="M11" s="31">
        <v>0.21976236658932716</v>
      </c>
      <c r="N11" s="31">
        <v>0.23308512070146503</v>
      </c>
      <c r="O11" s="31">
        <v>0.22364996383455915</v>
      </c>
      <c r="P11" s="31">
        <v>0.17431202284287306</v>
      </c>
      <c r="Q11" s="31">
        <v>0.13641239315561113</v>
      </c>
      <c r="R11" s="31">
        <v>0.1422990719301127</v>
      </c>
      <c r="S11" s="31">
        <v>0.17730659994299638</v>
      </c>
    </row>
    <row r="12" spans="1:19" ht="12.75">
      <c r="A12" s="22">
        <v>117</v>
      </c>
      <c r="B12" s="40" t="s">
        <v>191</v>
      </c>
      <c r="C12" s="34" t="s">
        <v>189</v>
      </c>
      <c r="D12" s="34" t="s">
        <v>189</v>
      </c>
      <c r="E12" s="35">
        <v>0.02611910419017892</v>
      </c>
      <c r="F12" s="35">
        <v>0.022018045233352258</v>
      </c>
      <c r="G12" s="35">
        <v>-0.2483056651502775</v>
      </c>
      <c r="H12" s="35">
        <v>0.05791354376390402</v>
      </c>
      <c r="I12" s="35">
        <v>0.07194243464219804</v>
      </c>
      <c r="J12" s="41">
        <v>0.09120396466514805</v>
      </c>
      <c r="K12" s="31">
        <v>0.15551315533518478</v>
      </c>
      <c r="L12" s="31">
        <v>0.2020083657326204</v>
      </c>
      <c r="M12" s="31">
        <v>0.18475716601154282</v>
      </c>
      <c r="N12" s="31">
        <v>0.1753897042779351</v>
      </c>
      <c r="O12" s="31">
        <v>0.17293210326401648</v>
      </c>
      <c r="P12" s="31">
        <v>0.20329601676755032</v>
      </c>
      <c r="Q12" s="31">
        <v>0.2250271830734261</v>
      </c>
      <c r="R12" s="31">
        <v>0.2255608075916617</v>
      </c>
      <c r="S12" s="31">
        <v>0.21924648754753143</v>
      </c>
    </row>
    <row r="13" spans="1:19" ht="12.75">
      <c r="A13" s="22">
        <v>157</v>
      </c>
      <c r="B13" s="40" t="s">
        <v>193</v>
      </c>
      <c r="C13" s="34" t="s">
        <v>189</v>
      </c>
      <c r="D13" s="34" t="s">
        <v>189</v>
      </c>
      <c r="E13" s="35">
        <v>0.07572146690837929</v>
      </c>
      <c r="F13" s="35">
        <v>0.05686330170068883</v>
      </c>
      <c r="G13" s="35">
        <v>0.03946665214484003</v>
      </c>
      <c r="H13" s="35">
        <v>0.058706587245334944</v>
      </c>
      <c r="I13" s="35">
        <v>0.05842938797028331</v>
      </c>
      <c r="J13" s="41">
        <v>0.09849587090429714</v>
      </c>
      <c r="K13" s="31">
        <v>0.12839049919771522</v>
      </c>
      <c r="L13" s="31">
        <v>0.20732180332837363</v>
      </c>
      <c r="M13" s="31">
        <v>0.1315724705635863</v>
      </c>
      <c r="N13" s="31">
        <v>0.12964358409234228</v>
      </c>
      <c r="O13" s="31">
        <v>0.1317271822457244</v>
      </c>
      <c r="P13" s="31">
        <v>0.1463120653951433</v>
      </c>
      <c r="Q13" s="31">
        <v>0.13905042057052402</v>
      </c>
      <c r="R13" s="31">
        <v>0.12780600875990555</v>
      </c>
      <c r="S13" s="31">
        <v>0.12304615371848016</v>
      </c>
    </row>
    <row r="14" spans="1:19" ht="12.75">
      <c r="A14" s="22">
        <v>197</v>
      </c>
      <c r="B14" s="40" t="s">
        <v>194</v>
      </c>
      <c r="C14" s="34" t="s">
        <v>189</v>
      </c>
      <c r="D14" s="34" t="s">
        <v>189</v>
      </c>
      <c r="E14" s="35">
        <v>0.0333009322777321</v>
      </c>
      <c r="F14" s="35">
        <v>0.014364282900227617</v>
      </c>
      <c r="G14" s="35">
        <v>0.009274043448289374</v>
      </c>
      <c r="H14" s="35">
        <v>0.03939267516594382</v>
      </c>
      <c r="I14" s="35">
        <v>0.06720808279588739</v>
      </c>
      <c r="J14" s="41">
        <v>0.09914422971281345</v>
      </c>
      <c r="K14" s="31">
        <v>0.15196993596304195</v>
      </c>
      <c r="L14" s="31">
        <v>0.1706942272891705</v>
      </c>
      <c r="M14" s="31">
        <v>0.08462765979090518</v>
      </c>
      <c r="N14" s="31">
        <v>0.11870044515388449</v>
      </c>
      <c r="O14" s="31">
        <v>0.11798398145387386</v>
      </c>
      <c r="P14" s="31">
        <v>0.10811650503311684</v>
      </c>
      <c r="Q14" s="31">
        <v>0.10535598800634957</v>
      </c>
      <c r="R14" s="31">
        <v>0.09021216170439361</v>
      </c>
      <c r="S14" s="31">
        <v>0.12160190615835635</v>
      </c>
    </row>
    <row r="15" spans="1:12" ht="13.5" thickBot="1">
      <c r="A15" s="22">
        <v>237</v>
      </c>
      <c r="B15" s="42" t="s">
        <v>195</v>
      </c>
      <c r="C15" s="43" t="s">
        <v>189</v>
      </c>
      <c r="D15" s="43" t="s">
        <v>189</v>
      </c>
      <c r="E15" s="44">
        <v>0.046557898925586955</v>
      </c>
      <c r="F15" s="44">
        <v>0.01534170153417015</v>
      </c>
      <c r="G15" s="44">
        <v>-1.8487337598832063</v>
      </c>
      <c r="H15" s="45">
        <v>0.11294512565507711</v>
      </c>
      <c r="I15" s="45">
        <v>0.09469643611776306</v>
      </c>
      <c r="J15" s="46">
        <v>0.0884375</v>
      </c>
      <c r="K15" s="30">
        <v>0.11069504413281878</v>
      </c>
      <c r="L15" s="30">
        <v>0.09734312069637521</v>
      </c>
    </row>
    <row r="16" spans="5:19" ht="12.75">
      <c r="E16" s="31">
        <f>E109/E108</f>
        <v>0.05016256386437529</v>
      </c>
      <c r="F16" s="31">
        <f aca="true" t="shared" si="0" ref="F16:S16">F109/F108</f>
        <v>0.005384110308601444</v>
      </c>
      <c r="G16" s="31">
        <f t="shared" si="0"/>
        <v>-1.6687898089171975</v>
      </c>
      <c r="H16" s="31">
        <f t="shared" si="0"/>
        <v>0.10533515731874145</v>
      </c>
      <c r="I16" s="31">
        <f t="shared" si="0"/>
        <v>0.08501118568232663</v>
      </c>
      <c r="J16" s="31">
        <f t="shared" si="0"/>
        <v>0.09803082191780822</v>
      </c>
      <c r="K16" s="31">
        <f t="shared" si="0"/>
        <v>0.12059369202226346</v>
      </c>
      <c r="L16" s="31">
        <f t="shared" si="0"/>
        <v>0.1321518987341772</v>
      </c>
      <c r="M16" s="31">
        <f t="shared" si="0"/>
        <v>0.12004530011325028</v>
      </c>
      <c r="N16" s="31">
        <f t="shared" si="0"/>
        <v>0.1128428927680798</v>
      </c>
      <c r="O16" s="31">
        <f t="shared" si="0"/>
        <v>0.12964366944655042</v>
      </c>
      <c r="P16" s="31">
        <f t="shared" si="0"/>
        <v>0.12636899747262004</v>
      </c>
      <c r="Q16" s="31">
        <f t="shared" si="0"/>
        <v>0.12698412698412698</v>
      </c>
      <c r="R16" s="31">
        <f t="shared" si="0"/>
        <v>0.1381048387096774</v>
      </c>
      <c r="S16" s="31">
        <f t="shared" si="0"/>
        <v>0.13385826771653545</v>
      </c>
    </row>
    <row r="17" spans="1:19" ht="12.75">
      <c r="A17" s="22">
        <v>17</v>
      </c>
      <c r="B17" s="22" t="s">
        <v>190</v>
      </c>
      <c r="C17" s="22" t="s">
        <v>183</v>
      </c>
      <c r="D17" s="22" t="s">
        <v>174</v>
      </c>
      <c r="E17" s="24">
        <v>5.580436802525777</v>
      </c>
      <c r="F17" s="24">
        <v>7.044136053427373</v>
      </c>
      <c r="G17" s="24">
        <v>9.489227634788708</v>
      </c>
      <c r="H17" s="24">
        <v>7.823532034058349</v>
      </c>
      <c r="I17" s="24">
        <v>6.479881659631674</v>
      </c>
      <c r="J17" s="24">
        <v>3.187114550022229</v>
      </c>
      <c r="K17" s="24">
        <v>4.42337219868885</v>
      </c>
      <c r="L17" s="24">
        <v>3.715692738880717</v>
      </c>
      <c r="M17" s="24">
        <v>2.4716100955760303</v>
      </c>
      <c r="N17" s="24">
        <v>2.466857616442369</v>
      </c>
      <c r="O17" s="24">
        <v>1.4834170896362862</v>
      </c>
      <c r="P17" s="24">
        <v>2.571287421324426</v>
      </c>
      <c r="Q17" s="24">
        <v>1.9564212157877954</v>
      </c>
      <c r="R17" s="24">
        <v>2.748552778161356</v>
      </c>
      <c r="S17" s="24">
        <v>2.405836947743019</v>
      </c>
    </row>
    <row r="18" spans="1:19" ht="12.75">
      <c r="A18" s="22">
        <v>57</v>
      </c>
      <c r="B18" s="22" t="s">
        <v>192</v>
      </c>
      <c r="C18" s="22" t="s">
        <v>183</v>
      </c>
      <c r="D18" s="22" t="s">
        <v>174</v>
      </c>
      <c r="E18" s="24">
        <v>5.039579284473686</v>
      </c>
      <c r="F18" s="24">
        <v>6.088866238290136</v>
      </c>
      <c r="G18" s="24">
        <v>5.743310874894571</v>
      </c>
      <c r="H18" s="24">
        <v>5.231873862783163</v>
      </c>
      <c r="I18" s="24">
        <v>3.6514851919400884</v>
      </c>
      <c r="J18" s="24">
        <v>3.083895777002485</v>
      </c>
      <c r="K18" s="24">
        <v>2.7276008871820063</v>
      </c>
      <c r="L18" s="24">
        <v>4.5372619700650425</v>
      </c>
      <c r="M18" s="24">
        <v>3.074780157757263</v>
      </c>
      <c r="N18" s="24">
        <v>3.195387171501223</v>
      </c>
      <c r="O18" s="24">
        <v>3.1281138427033888</v>
      </c>
      <c r="P18" s="24">
        <v>3.107156347569786</v>
      </c>
      <c r="Q18" s="24">
        <v>3.2050304869316077</v>
      </c>
      <c r="R18" s="24">
        <v>3.2201343939555365</v>
      </c>
      <c r="S18" s="24">
        <v>2.43069141405156</v>
      </c>
    </row>
    <row r="19" spans="1:19" ht="12.75">
      <c r="A19" s="22">
        <v>97</v>
      </c>
      <c r="B19" s="22" t="s">
        <v>191</v>
      </c>
      <c r="C19" s="22" t="s">
        <v>183</v>
      </c>
      <c r="D19" s="22" t="s">
        <v>174</v>
      </c>
      <c r="E19" s="24">
        <v>0.7548500667542127</v>
      </c>
      <c r="F19" s="24">
        <v>1.9689334642956917</v>
      </c>
      <c r="G19" s="24">
        <v>1.373982321605971</v>
      </c>
      <c r="H19" s="24">
        <v>0.4020543223928948</v>
      </c>
      <c r="I19" s="24">
        <v>0.5284983117387091</v>
      </c>
      <c r="J19" s="24">
        <v>2.914641489709918</v>
      </c>
      <c r="K19" s="24">
        <v>1.6925512062689319</v>
      </c>
      <c r="L19" s="24">
        <v>1.8329912951715166</v>
      </c>
      <c r="M19" s="24">
        <v>1.6484660232050523</v>
      </c>
      <c r="N19" s="24">
        <v>1.2448014302078214</v>
      </c>
      <c r="O19" s="24">
        <v>1.4239970314226091</v>
      </c>
      <c r="P19" s="24">
        <v>2.107961008370946</v>
      </c>
      <c r="Q19" s="24">
        <v>1.7367807731619518</v>
      </c>
      <c r="R19" s="24">
        <v>5.274114113299498</v>
      </c>
      <c r="S19" s="24">
        <v>1.4458467546585272</v>
      </c>
    </row>
    <row r="20" spans="1:19" ht="12.75">
      <c r="A20" s="22">
        <v>137</v>
      </c>
      <c r="B20" s="22" t="s">
        <v>193</v>
      </c>
      <c r="C20" s="22" t="s">
        <v>183</v>
      </c>
      <c r="D20" s="22" t="s">
        <v>174</v>
      </c>
      <c r="E20" s="24">
        <v>0.6248166608543698</v>
      </c>
      <c r="F20" s="24">
        <v>1.6103808701470201</v>
      </c>
      <c r="G20" s="24">
        <v>1.1468534052759456</v>
      </c>
      <c r="H20" s="24">
        <v>0.6969046235127673</v>
      </c>
      <c r="I20" s="24">
        <v>0.3683772839866096</v>
      </c>
      <c r="J20" s="24">
        <v>0.9423666411618925</v>
      </c>
      <c r="K20" s="24">
        <v>0.7256654434522978</v>
      </c>
      <c r="L20" s="24">
        <v>2.0238522014766134</v>
      </c>
      <c r="M20" s="24">
        <v>1.1869196263976807</v>
      </c>
      <c r="N20" s="24">
        <v>1.083229031456159</v>
      </c>
      <c r="O20" s="24">
        <v>0.676699894314567</v>
      </c>
      <c r="P20" s="24">
        <v>0.9468082307705187</v>
      </c>
      <c r="Q20" s="24">
        <v>1.9561390955353106</v>
      </c>
      <c r="R20" s="24">
        <v>1.713681943822512</v>
      </c>
      <c r="S20" s="24">
        <v>0.7445993565190746</v>
      </c>
    </row>
    <row r="21" spans="1:19" ht="12.75">
      <c r="A21" s="22">
        <v>177</v>
      </c>
      <c r="B21" s="22" t="s">
        <v>194</v>
      </c>
      <c r="C21" s="22" t="s">
        <v>183</v>
      </c>
      <c r="D21" s="22" t="s">
        <v>174</v>
      </c>
      <c r="E21" s="24">
        <v>0.7568546892456693</v>
      </c>
      <c r="F21" s="24">
        <v>2.0354572436106735</v>
      </c>
      <c r="G21" s="24">
        <v>1.592680136770194</v>
      </c>
      <c r="H21" s="24">
        <v>1.297945560618661</v>
      </c>
      <c r="I21" s="24">
        <v>1.3034427649922222</v>
      </c>
      <c r="J21" s="24">
        <v>2.21585841457538</v>
      </c>
      <c r="K21" s="24">
        <v>2.965537558266449</v>
      </c>
      <c r="L21" s="24">
        <v>1.604819979962279</v>
      </c>
      <c r="M21" s="24">
        <v>1.255393781801077</v>
      </c>
      <c r="N21" s="24">
        <v>1.073446633410611</v>
      </c>
      <c r="O21" s="24">
        <v>1.182279754540373</v>
      </c>
      <c r="P21" s="24">
        <v>1.423853275245317</v>
      </c>
      <c r="Q21" s="24">
        <v>1.3170707723792277</v>
      </c>
      <c r="R21" s="24">
        <v>1.8848663527388472</v>
      </c>
      <c r="S21" s="24">
        <v>1.7148859889025172</v>
      </c>
    </row>
    <row r="22" spans="1:12" ht="12.75">
      <c r="A22" s="22">
        <v>217</v>
      </c>
      <c r="B22" s="22" t="s">
        <v>195</v>
      </c>
      <c r="C22" s="22" t="s">
        <v>183</v>
      </c>
      <c r="D22" s="22" t="s">
        <v>174</v>
      </c>
      <c r="E22" s="24">
        <v>1.3051440758513573</v>
      </c>
      <c r="F22" s="24">
        <v>1.5525093666569447</v>
      </c>
      <c r="G22" s="24">
        <v>0.762745185092542</v>
      </c>
      <c r="H22" s="24">
        <v>0.4034496768583461</v>
      </c>
      <c r="I22" s="24">
        <v>0</v>
      </c>
      <c r="J22" s="24">
        <v>0</v>
      </c>
      <c r="K22" s="24">
        <v>0</v>
      </c>
      <c r="L22" s="24">
        <v>0</v>
      </c>
    </row>
    <row r="23" spans="5:12" ht="12.75">
      <c r="E23" s="24"/>
      <c r="F23" s="24"/>
      <c r="G23" s="24"/>
      <c r="H23" s="24"/>
      <c r="I23" s="24"/>
      <c r="J23" s="24"/>
      <c r="K23" s="24"/>
      <c r="L23" s="24"/>
    </row>
    <row r="24" spans="1:19" ht="12.75">
      <c r="A24" s="22">
        <v>23</v>
      </c>
      <c r="B24" s="22" t="s">
        <v>190</v>
      </c>
      <c r="C24" s="22" t="s">
        <v>183</v>
      </c>
      <c r="D24" s="22" t="s">
        <v>180</v>
      </c>
      <c r="E24" s="24">
        <v>51.60891288062681</v>
      </c>
      <c r="F24" s="24">
        <v>54.7554747526426</v>
      </c>
      <c r="G24" s="24">
        <v>49.472473647708185</v>
      </c>
      <c r="H24" s="24">
        <v>45.688765688765685</v>
      </c>
      <c r="I24" s="24">
        <v>47.543965810772065</v>
      </c>
      <c r="J24" s="24">
        <v>42.77718536450512</v>
      </c>
      <c r="K24" s="24">
        <v>32.57024939130612</v>
      </c>
      <c r="L24" s="24">
        <v>32.50914128473372</v>
      </c>
      <c r="M24" s="24">
        <v>34.461139640621774</v>
      </c>
      <c r="N24" s="24">
        <v>33.861963535424735</v>
      </c>
      <c r="O24" s="24">
        <v>37.06319218451134</v>
      </c>
      <c r="P24" s="24">
        <v>41.27571412991637</v>
      </c>
      <c r="Q24" s="24">
        <v>46.58524775342867</v>
      </c>
      <c r="R24" s="24">
        <v>46.5291637686209</v>
      </c>
      <c r="S24" s="24">
        <v>44.87315859977264</v>
      </c>
    </row>
    <row r="25" spans="1:19" ht="12.75">
      <c r="A25" s="22">
        <v>63</v>
      </c>
      <c r="B25" s="22" t="s">
        <v>192</v>
      </c>
      <c r="C25" s="22" t="s">
        <v>183</v>
      </c>
      <c r="D25" s="22" t="s">
        <v>180</v>
      </c>
      <c r="E25" s="24">
        <v>47.527908883709216</v>
      </c>
      <c r="F25" s="24">
        <v>47.74664488005982</v>
      </c>
      <c r="G25" s="24">
        <v>41.63715783151905</v>
      </c>
      <c r="H25" s="24">
        <v>40.193386048336365</v>
      </c>
      <c r="I25" s="24">
        <v>45.179293935329184</v>
      </c>
      <c r="J25" s="24">
        <v>45.772002286883065</v>
      </c>
      <c r="K25" s="24">
        <v>44.189218356927014</v>
      </c>
      <c r="L25" s="24">
        <v>43.974931632638715</v>
      </c>
      <c r="M25" s="24">
        <v>42.6848900906531</v>
      </c>
      <c r="N25" s="24">
        <v>41.786803164701006</v>
      </c>
      <c r="O25" s="24">
        <v>41.223948220006726</v>
      </c>
      <c r="P25" s="24">
        <v>42.66549579385392</v>
      </c>
      <c r="Q25" s="24">
        <v>44.93919976046008</v>
      </c>
      <c r="R25" s="24">
        <v>49.50714187703723</v>
      </c>
      <c r="S25" s="24">
        <v>41.815163681504295</v>
      </c>
    </row>
    <row r="26" spans="1:19" ht="12.75">
      <c r="A26" s="22">
        <v>103</v>
      </c>
      <c r="B26" s="22" t="s">
        <v>191</v>
      </c>
      <c r="C26" s="22" t="s">
        <v>183</v>
      </c>
      <c r="D26" s="22" t="s">
        <v>180</v>
      </c>
      <c r="E26" s="24">
        <v>60.77471337645319</v>
      </c>
      <c r="F26" s="24">
        <v>62.17214726128818</v>
      </c>
      <c r="G26" s="24">
        <v>51.80721355937131</v>
      </c>
      <c r="H26" s="24">
        <v>45.233089570023886</v>
      </c>
      <c r="I26" s="24">
        <v>45.91684097865261</v>
      </c>
      <c r="J26" s="24">
        <v>41.136652326655735</v>
      </c>
      <c r="K26" s="24">
        <v>40.933661238694484</v>
      </c>
      <c r="L26" s="24">
        <v>36.95130873647963</v>
      </c>
      <c r="M26" s="24">
        <v>37.672868474695576</v>
      </c>
      <c r="N26" s="24">
        <v>42.48906345013819</v>
      </c>
      <c r="O26" s="24">
        <v>47.259473069550836</v>
      </c>
      <c r="P26" s="24">
        <v>51.31036976007165</v>
      </c>
      <c r="Q26" s="24">
        <v>54.18590899842418</v>
      </c>
      <c r="R26" s="24">
        <v>57.21940207598277</v>
      </c>
      <c r="S26" s="24">
        <v>59.35980542506313</v>
      </c>
    </row>
    <row r="27" spans="1:19" ht="12.75">
      <c r="A27" s="22">
        <v>143</v>
      </c>
      <c r="B27" s="22" t="s">
        <v>193</v>
      </c>
      <c r="C27" s="22" t="s">
        <v>183</v>
      </c>
      <c r="D27" s="22" t="s">
        <v>180</v>
      </c>
      <c r="E27" s="24">
        <v>47.77144929865651</v>
      </c>
      <c r="F27" s="24">
        <v>50.04915005747894</v>
      </c>
      <c r="G27" s="24">
        <v>37.30773382047033</v>
      </c>
      <c r="H27" s="24">
        <v>33.67969066155012</v>
      </c>
      <c r="I27" s="24">
        <v>35.70864641816828</v>
      </c>
      <c r="J27" s="24">
        <v>30.558649902052938</v>
      </c>
      <c r="K27" s="24">
        <v>32.45188515053822</v>
      </c>
      <c r="L27" s="24">
        <v>31.629885065652967</v>
      </c>
      <c r="M27" s="24">
        <v>28.0218386081891</v>
      </c>
      <c r="N27" s="24">
        <v>25.293630861343953</v>
      </c>
      <c r="O27" s="24">
        <v>29.629988878659418</v>
      </c>
      <c r="P27" s="24">
        <v>35.03704017921372</v>
      </c>
      <c r="Q27" s="24">
        <v>38.06276850122672</v>
      </c>
      <c r="R27" s="24">
        <v>40.79037411642686</v>
      </c>
      <c r="S27" s="24">
        <v>39.873497022903805</v>
      </c>
    </row>
    <row r="28" spans="1:19" ht="12.75">
      <c r="A28" s="22">
        <v>183</v>
      </c>
      <c r="B28" s="22" t="s">
        <v>194</v>
      </c>
      <c r="C28" s="22" t="s">
        <v>183</v>
      </c>
      <c r="D28" s="22" t="s">
        <v>180</v>
      </c>
      <c r="E28" s="24">
        <v>61.65117052628819</v>
      </c>
      <c r="F28" s="24">
        <v>62.30892283375189</v>
      </c>
      <c r="G28" s="24">
        <v>51.94277394373783</v>
      </c>
      <c r="H28" s="24">
        <v>52.440409536308465</v>
      </c>
      <c r="I28" s="24">
        <v>50.78521509113888</v>
      </c>
      <c r="J28" s="24">
        <v>45.5391818419687</v>
      </c>
      <c r="K28" s="24">
        <v>45.839665173188955</v>
      </c>
      <c r="L28" s="24">
        <v>40.495657258115614</v>
      </c>
      <c r="M28" s="24">
        <v>36.18077511721389</v>
      </c>
      <c r="N28" s="24">
        <v>40.37888768228963</v>
      </c>
      <c r="O28" s="24">
        <v>43.57163689236591</v>
      </c>
      <c r="P28" s="24">
        <v>56.76033144649665</v>
      </c>
      <c r="Q28" s="24">
        <v>63.7098542055052</v>
      </c>
      <c r="R28" s="24">
        <v>64.30653041062257</v>
      </c>
      <c r="S28" s="24">
        <v>55.71046506754048</v>
      </c>
    </row>
    <row r="29" spans="1:12" ht="12.75">
      <c r="A29" s="22">
        <v>223</v>
      </c>
      <c r="B29" s="22" t="s">
        <v>195</v>
      </c>
      <c r="C29" s="22" t="s">
        <v>183</v>
      </c>
      <c r="D29" s="22" t="s">
        <v>180</v>
      </c>
      <c r="E29" s="24">
        <v>80.94211465795024</v>
      </c>
      <c r="F29" s="24">
        <v>78.39050546294843</v>
      </c>
      <c r="G29" s="24">
        <v>82.54365467415057</v>
      </c>
      <c r="H29" s="24">
        <v>77.00992839684866</v>
      </c>
      <c r="I29" s="24">
        <v>61.065051858919695</v>
      </c>
      <c r="J29" s="24">
        <v>62.88941940299391</v>
      </c>
      <c r="K29" s="24">
        <v>66.43279754422562</v>
      </c>
      <c r="L29" s="24">
        <v>65.63771731378061</v>
      </c>
    </row>
    <row r="30" spans="5:12" ht="12.75">
      <c r="E30" s="24"/>
      <c r="F30" s="24"/>
      <c r="G30" s="24"/>
      <c r="H30" s="24"/>
      <c r="I30" s="24"/>
      <c r="J30" s="24"/>
      <c r="K30" s="24"/>
      <c r="L30" s="24"/>
    </row>
    <row r="31" spans="1:19" ht="12.75">
      <c r="A31" s="22">
        <v>24</v>
      </c>
      <c r="B31" s="22" t="s">
        <v>190</v>
      </c>
      <c r="C31" s="22" t="s">
        <v>183</v>
      </c>
      <c r="D31" s="22" t="s">
        <v>181</v>
      </c>
      <c r="E31" s="24">
        <v>29.081962364122134</v>
      </c>
      <c r="F31" s="24">
        <v>26.465004522323838</v>
      </c>
      <c r="G31" s="24">
        <v>29.451779430396474</v>
      </c>
      <c r="H31" s="24">
        <v>35.15483094430463</v>
      </c>
      <c r="I31" s="24">
        <v>34.11718184110312</v>
      </c>
      <c r="J31" s="24">
        <v>39.23923887036833</v>
      </c>
      <c r="K31" s="24">
        <v>47.28998063688509</v>
      </c>
      <c r="L31" s="24">
        <v>49.35079593828767</v>
      </c>
      <c r="M31" s="24">
        <v>47.92100656253707</v>
      </c>
      <c r="N31" s="24">
        <v>45.281039936664335</v>
      </c>
      <c r="O31" s="24">
        <v>41.10469647296293</v>
      </c>
      <c r="P31" s="24">
        <v>42.60472867199781</v>
      </c>
      <c r="Q31" s="24">
        <v>35.65639069016807</v>
      </c>
      <c r="R31" s="24">
        <v>34.97103651312617</v>
      </c>
      <c r="S31" s="24">
        <v>36.30008944305032</v>
      </c>
    </row>
    <row r="32" spans="1:19" ht="12.75">
      <c r="A32" s="22">
        <v>64</v>
      </c>
      <c r="B32" s="22" t="s">
        <v>192</v>
      </c>
      <c r="C32" s="22" t="s">
        <v>183</v>
      </c>
      <c r="D32" s="22" t="s">
        <v>181</v>
      </c>
      <c r="E32" s="24">
        <v>30.672008471129075</v>
      </c>
      <c r="F32" s="24">
        <v>32.51948797971253</v>
      </c>
      <c r="G32" s="24">
        <v>37.58298847104305</v>
      </c>
      <c r="H32" s="24">
        <v>39.62739872428791</v>
      </c>
      <c r="I32" s="24">
        <v>36.43005690768674</v>
      </c>
      <c r="J32" s="24">
        <v>37.68639889505055</v>
      </c>
      <c r="K32" s="24">
        <v>38.27423748492833</v>
      </c>
      <c r="L32" s="24">
        <v>42.26619969900277</v>
      </c>
      <c r="M32" s="24">
        <v>42.375661862703026</v>
      </c>
      <c r="N32" s="24">
        <v>43.527985264467745</v>
      </c>
      <c r="O32" s="24">
        <v>43.933513150950475</v>
      </c>
      <c r="P32" s="24">
        <v>43.81349493263413</v>
      </c>
      <c r="Q32" s="24">
        <v>41.15051001950096</v>
      </c>
      <c r="R32" s="24">
        <v>36.13215499783024</v>
      </c>
      <c r="S32" s="24">
        <v>45.51217704139482</v>
      </c>
    </row>
    <row r="33" spans="1:19" ht="12.75">
      <c r="A33" s="22">
        <v>104</v>
      </c>
      <c r="B33" s="22" t="s">
        <v>191</v>
      </c>
      <c r="C33" s="22" t="s">
        <v>183</v>
      </c>
      <c r="D33" s="22" t="s">
        <v>181</v>
      </c>
      <c r="E33" s="24">
        <v>28.553117868188703</v>
      </c>
      <c r="F33" s="24">
        <v>28.089263868732438</v>
      </c>
      <c r="G33" s="24">
        <v>39.33451692027018</v>
      </c>
      <c r="H33" s="24">
        <v>45.12175654327136</v>
      </c>
      <c r="I33" s="24">
        <v>44.072637956458124</v>
      </c>
      <c r="J33" s="24">
        <v>48.7522151868249</v>
      </c>
      <c r="K33" s="24">
        <v>48.040346237857946</v>
      </c>
      <c r="L33" s="24">
        <v>52.82930480557282</v>
      </c>
      <c r="M33" s="24">
        <v>52.19146329863905</v>
      </c>
      <c r="N33" s="24">
        <v>47.456461300970936</v>
      </c>
      <c r="O33" s="24">
        <v>42.515273445014984</v>
      </c>
      <c r="P33" s="24">
        <v>36.42164438704732</v>
      </c>
      <c r="Q33" s="24">
        <v>33.911272956396644</v>
      </c>
      <c r="R33" s="24">
        <v>30.67507838270769</v>
      </c>
      <c r="S33" s="24">
        <v>27.511474565849653</v>
      </c>
    </row>
    <row r="34" spans="1:19" ht="12.75">
      <c r="A34" s="22">
        <v>144</v>
      </c>
      <c r="B34" s="22" t="s">
        <v>193</v>
      </c>
      <c r="C34" s="22" t="s">
        <v>183</v>
      </c>
      <c r="D34" s="22" t="s">
        <v>181</v>
      </c>
      <c r="E34" s="24">
        <v>36.403902939819154</v>
      </c>
      <c r="F34" s="24">
        <v>35.81342154767597</v>
      </c>
      <c r="G34" s="24">
        <v>50.724703853264316</v>
      </c>
      <c r="H34" s="24">
        <v>54.97264703614611</v>
      </c>
      <c r="I34" s="24">
        <v>53.757446261818174</v>
      </c>
      <c r="J34" s="24">
        <v>59.14877020534838</v>
      </c>
      <c r="K34" s="24">
        <v>59.28553959086157</v>
      </c>
      <c r="L34" s="24">
        <v>61.32557742999125</v>
      </c>
      <c r="M34" s="24">
        <v>60.457972876727354</v>
      </c>
      <c r="N34" s="24">
        <v>59.694826441364434</v>
      </c>
      <c r="O34" s="24">
        <v>57.5331337700797</v>
      </c>
      <c r="P34" s="24">
        <v>55.04523622541653</v>
      </c>
      <c r="Q34" s="24">
        <v>52.92173873234195</v>
      </c>
      <c r="R34" s="24">
        <v>49.167035144032035</v>
      </c>
      <c r="S34" s="24">
        <v>49.79184987124085</v>
      </c>
    </row>
    <row r="35" spans="1:19" ht="12.75">
      <c r="A35" s="22">
        <v>184</v>
      </c>
      <c r="B35" s="22" t="s">
        <v>194</v>
      </c>
      <c r="C35" s="22" t="s">
        <v>183</v>
      </c>
      <c r="D35" s="22" t="s">
        <v>181</v>
      </c>
      <c r="E35" s="24">
        <v>29.25558984770566</v>
      </c>
      <c r="F35" s="24">
        <v>29.679654467265348</v>
      </c>
      <c r="G35" s="24">
        <v>39.52055568933755</v>
      </c>
      <c r="H35" s="24">
        <v>38.336137769489945</v>
      </c>
      <c r="I35" s="24">
        <v>40.007297865410756</v>
      </c>
      <c r="J35" s="24">
        <v>44.012904825391</v>
      </c>
      <c r="K35" s="24">
        <v>44.77684942240162</v>
      </c>
      <c r="L35" s="24">
        <v>47.00035094669632</v>
      </c>
      <c r="M35" s="24">
        <v>48.39407318809309</v>
      </c>
      <c r="N35" s="24">
        <v>44.364718898158614</v>
      </c>
      <c r="O35" s="24">
        <v>41.85774151541268</v>
      </c>
      <c r="P35" s="24">
        <v>31.553220321293974</v>
      </c>
      <c r="Q35" s="24">
        <v>24.08990543449451</v>
      </c>
      <c r="R35" s="24">
        <v>20.333595632292344</v>
      </c>
      <c r="S35" s="24">
        <v>27.62335023698358</v>
      </c>
    </row>
    <row r="36" spans="1:12" ht="12.75">
      <c r="A36" s="22">
        <v>224</v>
      </c>
      <c r="B36" s="22" t="s">
        <v>195</v>
      </c>
      <c r="C36" s="22" t="s">
        <v>183</v>
      </c>
      <c r="D36" s="22" t="s">
        <v>181</v>
      </c>
      <c r="E36" s="24">
        <v>10.598789901940329</v>
      </c>
      <c r="F36" s="24">
        <v>16.160007179234064</v>
      </c>
      <c r="G36" s="24">
        <v>14.87404641381477</v>
      </c>
      <c r="H36" s="24">
        <v>15.670873285043708</v>
      </c>
      <c r="I36" s="24">
        <v>30.83530238201673</v>
      </c>
      <c r="J36" s="24">
        <v>25.753958615950573</v>
      </c>
      <c r="K36" s="24">
        <v>23.35630421410168</v>
      </c>
      <c r="L36" s="24">
        <v>20.988307735999456</v>
      </c>
    </row>
    <row r="37" spans="5:12" ht="12.75">
      <c r="E37" s="24"/>
      <c r="F37" s="24"/>
      <c r="G37" s="24"/>
      <c r="H37" s="24"/>
      <c r="I37" s="24"/>
      <c r="J37" s="24"/>
      <c r="K37" s="24"/>
      <c r="L37" s="24"/>
    </row>
    <row r="38" spans="1:19" ht="12.75">
      <c r="A38" s="22">
        <v>26</v>
      </c>
      <c r="B38" s="22" t="s">
        <v>190</v>
      </c>
      <c r="C38" s="22" t="s">
        <v>183</v>
      </c>
      <c r="D38" s="22" t="s">
        <v>182</v>
      </c>
      <c r="E38" s="24">
        <v>6.494889609784171</v>
      </c>
      <c r="F38" s="24">
        <v>6.425171528545456</v>
      </c>
      <c r="G38" s="24">
        <v>5.754978544965876</v>
      </c>
      <c r="H38" s="24">
        <v>6.193561983035667</v>
      </c>
      <c r="I38" s="24">
        <v>6.249354310236558</v>
      </c>
      <c r="J38" s="24">
        <v>6.272664856997634</v>
      </c>
      <c r="K38" s="24">
        <v>5.564029077911424</v>
      </c>
      <c r="L38" s="24">
        <v>6.1192010317328345</v>
      </c>
      <c r="M38" s="24">
        <v>5.438475525031629</v>
      </c>
      <c r="N38" s="24">
        <v>4.971082257853739</v>
      </c>
      <c r="O38" s="24">
        <v>5.2450372589828795</v>
      </c>
      <c r="P38" s="24">
        <v>5.504595498185928</v>
      </c>
      <c r="Q38" s="24">
        <v>5.717970531320373</v>
      </c>
      <c r="R38" s="24">
        <v>5.5555781272090785</v>
      </c>
      <c r="S38" s="24">
        <v>5.49696339697531</v>
      </c>
    </row>
    <row r="39" spans="1:19" ht="12.75">
      <c r="A39" s="22">
        <v>66</v>
      </c>
      <c r="B39" s="22" t="s">
        <v>192</v>
      </c>
      <c r="C39" s="22" t="s">
        <v>183</v>
      </c>
      <c r="D39" s="22" t="s">
        <v>182</v>
      </c>
      <c r="E39" s="24">
        <v>7.925380458293247</v>
      </c>
      <c r="F39" s="24">
        <v>7.389582709420256</v>
      </c>
      <c r="G39" s="24">
        <v>6.798244894342507</v>
      </c>
      <c r="H39" s="24">
        <v>6.453811240606336</v>
      </c>
      <c r="I39" s="24">
        <v>6.564120745172715</v>
      </c>
      <c r="J39" s="24">
        <v>5.528520941395791</v>
      </c>
      <c r="K39" s="24">
        <v>4.773813245210556</v>
      </c>
      <c r="L39" s="24">
        <v>5.4378424647212364</v>
      </c>
      <c r="M39" s="24">
        <v>5.294515898420249</v>
      </c>
      <c r="N39" s="24">
        <v>4.228289415257355</v>
      </c>
      <c r="O39" s="24">
        <v>4.0380287379670925</v>
      </c>
      <c r="P39" s="24">
        <v>4.520039877556421</v>
      </c>
      <c r="Q39" s="24">
        <v>4.5838105195855166</v>
      </c>
      <c r="R39" s="24">
        <v>5.3860580054712806</v>
      </c>
      <c r="S39" s="24">
        <v>4.251285579094826</v>
      </c>
    </row>
    <row r="40" spans="1:19" ht="12.75">
      <c r="A40" s="22">
        <v>106</v>
      </c>
      <c r="B40" s="22" t="s">
        <v>191</v>
      </c>
      <c r="C40" s="22" t="s">
        <v>183</v>
      </c>
      <c r="D40" s="22" t="s">
        <v>182</v>
      </c>
      <c r="E40" s="24">
        <v>8.00551816260715</v>
      </c>
      <c r="F40" s="24">
        <v>7.957260871463673</v>
      </c>
      <c r="G40" s="24">
        <v>6.43208827619434</v>
      </c>
      <c r="H40" s="24">
        <v>6.3766228976752295</v>
      </c>
      <c r="I40" s="24">
        <v>6.349331970700462</v>
      </c>
      <c r="J40" s="24">
        <v>6.531222169362944</v>
      </c>
      <c r="K40" s="24">
        <v>6.157522107881067</v>
      </c>
      <c r="L40" s="24">
        <v>5.848449908200809</v>
      </c>
      <c r="M40" s="24">
        <v>6.093878599434458</v>
      </c>
      <c r="N40" s="24">
        <v>6.492335872488081</v>
      </c>
      <c r="O40" s="24">
        <v>5.998140753558058</v>
      </c>
      <c r="P40" s="24">
        <v>6.7014201669458915</v>
      </c>
      <c r="Q40" s="24">
        <v>6.718989658993204</v>
      </c>
      <c r="R40" s="24">
        <v>6.717666166421566</v>
      </c>
      <c r="S40" s="24">
        <v>7.151225966183597</v>
      </c>
    </row>
    <row r="41" spans="1:19" ht="12.75">
      <c r="A41" s="22">
        <v>146</v>
      </c>
      <c r="B41" s="22" t="s">
        <v>193</v>
      </c>
      <c r="C41" s="22" t="s">
        <v>183</v>
      </c>
      <c r="D41" s="22" t="s">
        <v>182</v>
      </c>
      <c r="E41" s="24">
        <v>6.370873566527438</v>
      </c>
      <c r="F41" s="24">
        <v>6.069178855832459</v>
      </c>
      <c r="G41" s="24">
        <v>5.443998704249767</v>
      </c>
      <c r="H41" s="24">
        <v>5.198022081839335</v>
      </c>
      <c r="I41" s="24">
        <v>4.77207282193171</v>
      </c>
      <c r="J41" s="24">
        <v>4.754446494156908</v>
      </c>
      <c r="K41" s="24">
        <v>3.6886078690944437</v>
      </c>
      <c r="L41" s="24">
        <v>3.5295506291250494</v>
      </c>
      <c r="M41" s="24">
        <v>3.452691894614459</v>
      </c>
      <c r="N41" s="24">
        <v>3.56565639599995</v>
      </c>
      <c r="O41" s="24">
        <v>4.240013109928925</v>
      </c>
      <c r="P41" s="24">
        <v>3.8152397872183217</v>
      </c>
      <c r="Q41" s="24">
        <v>3.519815358369981</v>
      </c>
      <c r="R41" s="24">
        <v>3.603507305215935</v>
      </c>
      <c r="S41" s="24">
        <v>3.793499499444877</v>
      </c>
    </row>
    <row r="42" spans="1:19" ht="12.75">
      <c r="A42" s="22">
        <v>186</v>
      </c>
      <c r="B42" s="22" t="s">
        <v>194</v>
      </c>
      <c r="C42" s="22" t="s">
        <v>183</v>
      </c>
      <c r="D42" s="22" t="s">
        <v>182</v>
      </c>
      <c r="E42" s="24">
        <v>7.099905719735133</v>
      </c>
      <c r="F42" s="24">
        <v>6.457590196132281</v>
      </c>
      <c r="G42" s="24">
        <v>5.662597716780328</v>
      </c>
      <c r="H42" s="24">
        <v>5.920080186587154</v>
      </c>
      <c r="I42" s="24">
        <v>5.87950528399643</v>
      </c>
      <c r="J42" s="24">
        <v>6.415682531984709</v>
      </c>
      <c r="K42" s="24">
        <v>5.57743046108373</v>
      </c>
      <c r="L42" s="24">
        <v>6.025164255831833</v>
      </c>
      <c r="M42" s="24">
        <v>5.797093345136819</v>
      </c>
      <c r="N42" s="24">
        <v>6.770422177267138</v>
      </c>
      <c r="O42" s="24">
        <v>7.021404466490335</v>
      </c>
      <c r="P42" s="24">
        <v>7.175494968490521</v>
      </c>
      <c r="Q42" s="24">
        <v>7.733910167760339</v>
      </c>
      <c r="R42" s="24">
        <v>9.092290149499041</v>
      </c>
      <c r="S42" s="24">
        <v>8.863937583322807</v>
      </c>
    </row>
    <row r="43" spans="1:12" ht="12.75">
      <c r="A43" s="22">
        <v>226</v>
      </c>
      <c r="B43" s="22" t="s">
        <v>195</v>
      </c>
      <c r="C43" s="22" t="s">
        <v>183</v>
      </c>
      <c r="D43" s="22" t="s">
        <v>182</v>
      </c>
      <c r="E43" s="24">
        <v>5.825625333240605</v>
      </c>
      <c r="F43" s="24">
        <v>3.2171942655867904</v>
      </c>
      <c r="G43" s="24">
        <v>2.2318625920046387</v>
      </c>
      <c r="H43" s="24">
        <v>5.484051061565844</v>
      </c>
      <c r="I43" s="24">
        <v>5.333523664271252</v>
      </c>
      <c r="J43" s="24">
        <v>8.530350869918072</v>
      </c>
      <c r="K43" s="24">
        <v>7.7771141085188376</v>
      </c>
      <c r="L43" s="24">
        <v>9.936003975950662</v>
      </c>
    </row>
    <row r="44" spans="5:12" ht="12.75">
      <c r="E44" s="24"/>
      <c r="F44" s="24"/>
      <c r="G44" s="24"/>
      <c r="H44" s="24"/>
      <c r="I44" s="24"/>
      <c r="J44" s="24"/>
      <c r="K44" s="24"/>
      <c r="L44" s="24"/>
    </row>
    <row r="45" spans="1:19" ht="12.75">
      <c r="A45" s="22">
        <v>30</v>
      </c>
      <c r="B45" s="22" t="s">
        <v>190</v>
      </c>
      <c r="C45" s="22" t="s">
        <v>183</v>
      </c>
      <c r="D45" s="22" t="s">
        <v>185</v>
      </c>
      <c r="E45" s="24">
        <v>-2.0181942109036664</v>
      </c>
      <c r="F45" s="24">
        <v>-2.3307782964999957</v>
      </c>
      <c r="G45" s="24">
        <v>-2.3119220795445994</v>
      </c>
      <c r="H45" s="24">
        <v>-2.4344182238919077</v>
      </c>
      <c r="I45" s="24">
        <v>-1.972853878840925</v>
      </c>
      <c r="J45" s="24">
        <v>-2.4549564323200133</v>
      </c>
      <c r="K45" s="24">
        <v>-3.67500734081399</v>
      </c>
      <c r="L45" s="24">
        <v>-3.374129045239717</v>
      </c>
      <c r="M45" s="24">
        <v>-2.913434941626625</v>
      </c>
      <c r="N45" s="24">
        <v>-2.7693351919128273</v>
      </c>
      <c r="O45" s="24">
        <v>-1.4668928218829607</v>
      </c>
      <c r="P45" s="24">
        <v>-2.7962909473965465</v>
      </c>
      <c r="Q45" s="24">
        <v>-4.333711130167046</v>
      </c>
      <c r="R45" s="24">
        <v>-5.172299087506347</v>
      </c>
      <c r="S45" s="24">
        <v>-6.039585373563669</v>
      </c>
    </row>
    <row r="46" spans="1:19" ht="12.75">
      <c r="A46" s="22">
        <v>70</v>
      </c>
      <c r="B46" s="22" t="s">
        <v>192</v>
      </c>
      <c r="C46" s="22" t="s">
        <v>183</v>
      </c>
      <c r="D46" s="22" t="s">
        <v>185</v>
      </c>
      <c r="E46" s="24">
        <v>-1.3649364988152042</v>
      </c>
      <c r="F46" s="24">
        <v>-1.683383158812805</v>
      </c>
      <c r="G46" s="24">
        <v>-1.696853740101276</v>
      </c>
      <c r="H46" s="24">
        <v>-1.8648665101901396</v>
      </c>
      <c r="I46" s="24">
        <v>-1.4279918567549095</v>
      </c>
      <c r="J46" s="24">
        <v>-1.866677736287664</v>
      </c>
      <c r="K46" s="24">
        <v>-3.298277735601899</v>
      </c>
      <c r="L46" s="24">
        <v>-3.218138599378314</v>
      </c>
      <c r="M46" s="24">
        <v>-2.7496197364438144</v>
      </c>
      <c r="N46" s="24">
        <v>-2.3252520759385322</v>
      </c>
      <c r="O46" s="24">
        <v>-2.096416807578604</v>
      </c>
      <c r="P46" s="24">
        <v>-2.1903319104410675</v>
      </c>
      <c r="Q46" s="24">
        <v>-3.53665770834942</v>
      </c>
      <c r="R46" s="24">
        <v>-4.292754743096745</v>
      </c>
      <c r="S46" s="24">
        <v>-4.279499494357771</v>
      </c>
    </row>
    <row r="47" spans="1:19" ht="12.75">
      <c r="A47" s="22">
        <v>110</v>
      </c>
      <c r="B47" s="22" t="s">
        <v>191</v>
      </c>
      <c r="C47" s="22" t="s">
        <v>183</v>
      </c>
      <c r="D47" s="22" t="s">
        <v>185</v>
      </c>
      <c r="E47" s="24">
        <v>-2.323557924538535</v>
      </c>
      <c r="F47" s="24">
        <v>-1.7075274188304197</v>
      </c>
      <c r="G47" s="24">
        <v>-1.8026091349185271</v>
      </c>
      <c r="H47" s="24">
        <v>-1.9198718489140214</v>
      </c>
      <c r="I47" s="24">
        <v>-1.3265399421089494</v>
      </c>
      <c r="J47" s="24">
        <v>-1.7318831253564335</v>
      </c>
      <c r="K47" s="24">
        <v>-3.4086105611950654</v>
      </c>
      <c r="L47" s="24">
        <v>-2.7331387114426833</v>
      </c>
      <c r="M47" s="24">
        <v>-1.845549680193898</v>
      </c>
      <c r="N47" s="24">
        <v>-1.4028546090039586</v>
      </c>
      <c r="O47" s="24">
        <v>-1.3624314090953833</v>
      </c>
      <c r="P47" s="24">
        <v>-1.402140485313289</v>
      </c>
      <c r="Q47" s="24">
        <v>-1.8992224703735017</v>
      </c>
      <c r="R47" s="24">
        <v>-2.3925613364942224</v>
      </c>
      <c r="S47" s="24">
        <v>-2.076180007513449</v>
      </c>
    </row>
    <row r="48" spans="1:19" ht="12.75">
      <c r="A48" s="22">
        <v>150</v>
      </c>
      <c r="B48" s="22" t="s">
        <v>193</v>
      </c>
      <c r="C48" s="22" t="s">
        <v>183</v>
      </c>
      <c r="D48" s="22" t="s">
        <v>185</v>
      </c>
      <c r="E48" s="24">
        <v>-1.1347670192233847</v>
      </c>
      <c r="F48" s="24">
        <v>-1.527161072325768</v>
      </c>
      <c r="G48" s="24">
        <v>-1.8053925727119513</v>
      </c>
      <c r="H48" s="24">
        <v>-1.8414863216995208</v>
      </c>
      <c r="I48" s="24">
        <v>-1.20726258466228</v>
      </c>
      <c r="J48" s="24">
        <v>-1.6196694250686927</v>
      </c>
      <c r="K48" s="24">
        <v>-3.6077312183852968</v>
      </c>
      <c r="L48" s="24">
        <v>-3.202276669424384</v>
      </c>
      <c r="M48" s="24">
        <v>-2.175831566371207</v>
      </c>
      <c r="N48" s="24">
        <v>-1.6147216145915806</v>
      </c>
      <c r="O48" s="24">
        <v>-1.5011893033984374</v>
      </c>
      <c r="P48" s="24">
        <v>-2.0331305048959987</v>
      </c>
      <c r="Q48" s="24">
        <v>-2.6418156261337042</v>
      </c>
      <c r="R48" s="24">
        <v>-3.453358631387978</v>
      </c>
      <c r="S48" s="24">
        <v>-3.013892765771684</v>
      </c>
    </row>
    <row r="49" spans="1:19" ht="12.75">
      <c r="A49" s="22">
        <v>190</v>
      </c>
      <c r="B49" s="22" t="s">
        <v>194</v>
      </c>
      <c r="C49" s="22" t="s">
        <v>183</v>
      </c>
      <c r="D49" s="22" t="s">
        <v>185</v>
      </c>
      <c r="E49" s="24">
        <v>-1.433695516029076</v>
      </c>
      <c r="F49" s="24">
        <v>-1.937926366228184</v>
      </c>
      <c r="G49" s="24">
        <v>-1.8389597794510044</v>
      </c>
      <c r="H49" s="24">
        <v>-1.8672743921585255</v>
      </c>
      <c r="I49" s="24">
        <v>-1.2328129280560733</v>
      </c>
      <c r="J49" s="24">
        <v>-2.151095190337811</v>
      </c>
      <c r="K49" s="24">
        <v>-3.4386541417308214</v>
      </c>
      <c r="L49" s="24">
        <v>-3.012450667511238</v>
      </c>
      <c r="M49" s="24">
        <v>-1.930136494003671</v>
      </c>
      <c r="N49" s="24">
        <v>-1.4856842458344444</v>
      </c>
      <c r="O49" s="24">
        <v>-1.5710145206813373</v>
      </c>
      <c r="P49" s="24">
        <v>-1.5735914200947942</v>
      </c>
      <c r="Q49" s="24">
        <v>-2.230342659020394</v>
      </c>
      <c r="R49" s="24">
        <v>-2.5659293693092184</v>
      </c>
      <c r="S49" s="24">
        <v>-2.6566468646907673</v>
      </c>
    </row>
    <row r="50" spans="1:12" ht="12.75">
      <c r="A50" s="22">
        <v>230</v>
      </c>
      <c r="B50" s="22" t="s">
        <v>195</v>
      </c>
      <c r="C50" s="22" t="s">
        <v>183</v>
      </c>
      <c r="D50" s="22" t="s">
        <v>185</v>
      </c>
      <c r="E50" s="24">
        <v>-1.09650647935647</v>
      </c>
      <c r="F50" s="24">
        <v>-1.50988266439324</v>
      </c>
      <c r="G50" s="24">
        <v>-1.97704338659204</v>
      </c>
      <c r="H50" s="24">
        <v>-1.91496734729398</v>
      </c>
      <c r="I50" s="24"/>
      <c r="J50" s="24"/>
      <c r="K50" s="24"/>
      <c r="L50" s="24"/>
    </row>
    <row r="51" spans="5:12" ht="12.75">
      <c r="E51" s="24"/>
      <c r="F51" s="24"/>
      <c r="G51" s="24"/>
      <c r="H51" s="24"/>
      <c r="I51" s="24"/>
      <c r="J51" s="24"/>
      <c r="K51" s="24"/>
      <c r="L51" s="24"/>
    </row>
    <row r="52" spans="1:19" ht="12.75">
      <c r="A52" s="22">
        <v>29</v>
      </c>
      <c r="B52" s="22" t="s">
        <v>190</v>
      </c>
      <c r="C52" s="22" t="s">
        <v>183</v>
      </c>
      <c r="D52" s="22" t="s">
        <v>184</v>
      </c>
      <c r="E52" s="24">
        <v>4.428067118280054</v>
      </c>
      <c r="F52" s="24">
        <v>4.734736015056142</v>
      </c>
      <c r="G52" s="24">
        <v>4.742211237985101</v>
      </c>
      <c r="H52" s="24">
        <v>4.964478648689175</v>
      </c>
      <c r="I52" s="24">
        <v>4.437544887452663</v>
      </c>
      <c r="J52" s="24">
        <v>4.897174605743484</v>
      </c>
      <c r="K52" s="24">
        <v>5.484169651757751</v>
      </c>
      <c r="L52" s="24">
        <v>5.1125752237338205</v>
      </c>
      <c r="M52" s="24">
        <v>4.504396740461116</v>
      </c>
      <c r="N52" s="24">
        <v>4.147419725570974</v>
      </c>
      <c r="O52" s="24">
        <v>2.7039345927043468</v>
      </c>
      <c r="P52" s="24">
        <v>5.093603286605204</v>
      </c>
      <c r="Q52" s="24">
        <v>7.267179428286292</v>
      </c>
      <c r="R52" s="24">
        <v>8.054192738120628</v>
      </c>
      <c r="S52" s="24">
        <v>8.501776633059286</v>
      </c>
    </row>
    <row r="53" spans="1:19" ht="12.75">
      <c r="A53" s="22">
        <v>69</v>
      </c>
      <c r="B53" s="22" t="s">
        <v>192</v>
      </c>
      <c r="C53" s="22" t="s">
        <v>183</v>
      </c>
      <c r="D53" s="22" t="s">
        <v>184</v>
      </c>
      <c r="E53" s="24">
        <v>3.7721382498595677</v>
      </c>
      <c r="F53" s="24">
        <v>4.158895117803545</v>
      </c>
      <c r="G53" s="24">
        <v>4.135886134730941</v>
      </c>
      <c r="H53" s="24">
        <v>4.183943343772618</v>
      </c>
      <c r="I53" s="24">
        <v>3.95886710940384</v>
      </c>
      <c r="J53" s="24">
        <v>4.569615022482022</v>
      </c>
      <c r="K53" s="24">
        <v>5.556796022566576</v>
      </c>
      <c r="L53" s="24">
        <v>5.12840606093486</v>
      </c>
      <c r="M53" s="24">
        <v>4.644751532754367</v>
      </c>
      <c r="N53" s="24">
        <v>4.041716066033371</v>
      </c>
      <c r="O53" s="24">
        <v>3.9056507203980892</v>
      </c>
      <c r="P53" s="24">
        <v>4.600483422736124</v>
      </c>
      <c r="Q53" s="24">
        <v>6.39825921960539</v>
      </c>
      <c r="R53" s="24">
        <v>7.168191753024565</v>
      </c>
      <c r="S53" s="24">
        <v>6.655794739575291</v>
      </c>
    </row>
    <row r="54" spans="1:19" ht="12.75">
      <c r="A54" s="22">
        <v>109</v>
      </c>
      <c r="B54" s="22" t="s">
        <v>191</v>
      </c>
      <c r="C54" s="22" t="s">
        <v>183</v>
      </c>
      <c r="D54" s="22" t="s">
        <v>184</v>
      </c>
      <c r="E54" s="47">
        <v>5.283418256133292</v>
      </c>
      <c r="F54" s="24">
        <v>3.3995385856562623</v>
      </c>
      <c r="G54" s="24">
        <v>3.5704868268681897</v>
      </c>
      <c r="H54" s="24">
        <v>3.5344763669850816</v>
      </c>
      <c r="I54" s="24">
        <v>3.2176620947830212</v>
      </c>
      <c r="J54" s="24">
        <v>3.9351682545999846</v>
      </c>
      <c r="K54" s="24">
        <v>5.7394697137625315</v>
      </c>
      <c r="L54" s="24">
        <v>4.927621107436015</v>
      </c>
      <c r="M54" s="24">
        <v>4.113117837468947</v>
      </c>
      <c r="N54" s="24">
        <v>3.954624568760424</v>
      </c>
      <c r="O54" s="24">
        <v>4.183992431796538</v>
      </c>
      <c r="P54" s="24">
        <v>4.835194166590817</v>
      </c>
      <c r="Q54" s="24">
        <v>5.697383392931407</v>
      </c>
      <c r="R54" s="24">
        <v>6.149401420062774</v>
      </c>
      <c r="S54" s="24">
        <v>5.677601694764115</v>
      </c>
    </row>
    <row r="55" spans="1:19" ht="12.75">
      <c r="A55" s="22">
        <v>149</v>
      </c>
      <c r="B55" s="22" t="s">
        <v>193</v>
      </c>
      <c r="C55" s="22" t="s">
        <v>183</v>
      </c>
      <c r="D55" s="22" t="s">
        <v>184</v>
      </c>
      <c r="E55" s="24">
        <v>2.4695704230051128</v>
      </c>
      <c r="F55" s="24">
        <v>2.6990750884210346</v>
      </c>
      <c r="G55" s="24">
        <v>2.9637459853822357</v>
      </c>
      <c r="H55" s="24">
        <v>2.7830350685763467</v>
      </c>
      <c r="I55" s="24">
        <v>2.25133982997758</v>
      </c>
      <c r="J55" s="24">
        <v>3.098733406058785</v>
      </c>
      <c r="K55" s="24">
        <v>4.886083496427227</v>
      </c>
      <c r="L55" s="24">
        <v>4.391105263140866</v>
      </c>
      <c r="M55" s="24">
        <v>3.207833465153251</v>
      </c>
      <c r="N55" s="24">
        <v>2.6743648191767226</v>
      </c>
      <c r="O55" s="24">
        <v>2.75491806761529</v>
      </c>
      <c r="P55" s="24">
        <v>3.7584162724621866</v>
      </c>
      <c r="Q55" s="24">
        <v>4.365010042026839</v>
      </c>
      <c r="R55" s="24">
        <v>5.176072250405043</v>
      </c>
      <c r="S55" s="24">
        <v>4.496438398139657</v>
      </c>
    </row>
    <row r="56" spans="1:19" ht="12.75">
      <c r="A56" s="22">
        <v>189</v>
      </c>
      <c r="B56" s="22" t="s">
        <v>194</v>
      </c>
      <c r="C56" s="22" t="s">
        <v>183</v>
      </c>
      <c r="D56" s="22" t="s">
        <v>184</v>
      </c>
      <c r="E56" s="24">
        <v>2.876642215459635</v>
      </c>
      <c r="F56" s="24">
        <v>3.096192467576587</v>
      </c>
      <c r="G56" s="24">
        <v>3.0431920290873453</v>
      </c>
      <c r="H56" s="24">
        <v>3.421994706520325</v>
      </c>
      <c r="I56" s="24">
        <v>2.7668723158863178</v>
      </c>
      <c r="J56" s="24">
        <v>3.878401403846791</v>
      </c>
      <c r="K56" s="24">
        <v>5.434953215140668</v>
      </c>
      <c r="L56" s="24">
        <v>4.666666894531367</v>
      </c>
      <c r="M56" s="24">
        <v>3.305880051228612</v>
      </c>
      <c r="N56" s="24">
        <v>3.2547476654942225</v>
      </c>
      <c r="O56" s="24">
        <v>3.42158346550647</v>
      </c>
      <c r="P56" s="24">
        <v>4.083345140512033</v>
      </c>
      <c r="Q56" s="24">
        <v>4.871193730086293</v>
      </c>
      <c r="R56" s="24">
        <v>5.229672471554403</v>
      </c>
      <c r="S56" s="24">
        <v>5.350205141018834</v>
      </c>
    </row>
    <row r="57" spans="1:12" ht="12.75">
      <c r="A57" s="22">
        <v>229</v>
      </c>
      <c r="B57" s="22" t="s">
        <v>195</v>
      </c>
      <c r="C57" s="22" t="s">
        <v>183</v>
      </c>
      <c r="D57" s="22" t="s">
        <v>184</v>
      </c>
      <c r="E57" s="24">
        <v>2.2115585228458166</v>
      </c>
      <c r="F57" s="24">
        <v>2.458887667421982</v>
      </c>
      <c r="G57" s="24">
        <v>3.3274089816406005</v>
      </c>
      <c r="H57" s="24">
        <v>3.240283652876738</v>
      </c>
      <c r="I57" s="24"/>
      <c r="J57" s="24"/>
      <c r="K57" s="24"/>
      <c r="L57" s="24"/>
    </row>
    <row r="58" spans="5:12" ht="12.75">
      <c r="E58" s="24"/>
      <c r="F58" s="24"/>
      <c r="G58" s="24"/>
      <c r="H58" s="24"/>
      <c r="I58" s="24"/>
      <c r="J58" s="24"/>
      <c r="K58" s="24"/>
      <c r="L58" s="24"/>
    </row>
    <row r="59" spans="1:19" ht="12.75">
      <c r="A59" s="22">
        <v>18</v>
      </c>
      <c r="B59" s="22" t="s">
        <v>190</v>
      </c>
      <c r="C59" s="22" t="s">
        <v>183</v>
      </c>
      <c r="D59" s="22" t="s">
        <v>176</v>
      </c>
      <c r="E59" s="24">
        <v>25.2510987580096</v>
      </c>
      <c r="F59" s="24">
        <v>21.814045698310753</v>
      </c>
      <c r="G59" s="24">
        <v>24.544350815035028</v>
      </c>
      <c r="H59" s="24">
        <v>25.922359606570133</v>
      </c>
      <c r="I59" s="24">
        <v>27.91163115774046</v>
      </c>
      <c r="J59" s="24">
        <v>28.388564383231984</v>
      </c>
      <c r="K59" s="24">
        <v>25.358014067885243</v>
      </c>
      <c r="L59" s="24">
        <v>32.19368122315387</v>
      </c>
      <c r="M59" s="24">
        <v>29.36591228823957</v>
      </c>
      <c r="N59" s="24">
        <v>37.104462789368284</v>
      </c>
      <c r="O59" s="24">
        <v>32.93279933596045</v>
      </c>
      <c r="P59" s="24">
        <v>30.841017707261592</v>
      </c>
      <c r="Q59" s="24">
        <v>27.042647957493248</v>
      </c>
      <c r="R59" s="24">
        <v>25.65265800354617</v>
      </c>
      <c r="S59" s="24">
        <v>24.910393287734706</v>
      </c>
    </row>
    <row r="60" spans="1:19" ht="12.75">
      <c r="A60" s="22">
        <v>58</v>
      </c>
      <c r="B60" s="22" t="s">
        <v>192</v>
      </c>
      <c r="C60" s="22" t="s">
        <v>183</v>
      </c>
      <c r="D60" s="22" t="s">
        <v>176</v>
      </c>
      <c r="E60" s="24">
        <v>34.95486799372413</v>
      </c>
      <c r="F60" s="24">
        <v>31.598811193832493</v>
      </c>
      <c r="G60" s="24">
        <v>31.26683972682312</v>
      </c>
      <c r="H60" s="24">
        <v>26.71673239131758</v>
      </c>
      <c r="I60" s="24">
        <v>27.16510539069667</v>
      </c>
      <c r="J60" s="24">
        <v>28.50433696429481</v>
      </c>
      <c r="K60" s="24">
        <v>26.646533887077805</v>
      </c>
      <c r="L60" s="24">
        <v>26.119647403245867</v>
      </c>
      <c r="M60" s="24">
        <v>27.041207059998882</v>
      </c>
      <c r="N60" s="24">
        <v>32.87594314060611</v>
      </c>
      <c r="O60" s="24">
        <v>35.39574393473527</v>
      </c>
      <c r="P60" s="24">
        <v>31.208620814695138</v>
      </c>
      <c r="Q60" s="24">
        <v>29.532098871123125</v>
      </c>
      <c r="R60" s="24">
        <v>31.324618931260485</v>
      </c>
      <c r="S60" s="24">
        <v>31.61565978040925</v>
      </c>
    </row>
    <row r="61" spans="1:19" ht="12.75">
      <c r="A61" s="22">
        <v>98</v>
      </c>
      <c r="B61" s="22" t="s">
        <v>191</v>
      </c>
      <c r="C61" s="22" t="s">
        <v>183</v>
      </c>
      <c r="D61" s="22" t="s">
        <v>176</v>
      </c>
      <c r="E61" s="24">
        <v>22.217447298914525</v>
      </c>
      <c r="F61" s="24">
        <v>14.29546349772288</v>
      </c>
      <c r="G61" s="24">
        <v>17.084155250679274</v>
      </c>
      <c r="H61" s="24">
        <v>21.173392235036463</v>
      </c>
      <c r="I61" s="24">
        <v>22.903623969736767</v>
      </c>
      <c r="J61" s="24">
        <v>21.545296570779183</v>
      </c>
      <c r="K61" s="24">
        <v>7.685051171181463</v>
      </c>
      <c r="L61" s="24">
        <v>11.116145727185184</v>
      </c>
      <c r="M61" s="24">
        <v>8.335823159939132</v>
      </c>
      <c r="N61" s="24">
        <v>8.40296780991981</v>
      </c>
      <c r="O61" s="24">
        <v>7.889959121707103</v>
      </c>
      <c r="P61" s="24">
        <v>6.230452896559054</v>
      </c>
      <c r="Q61" s="24">
        <v>7.4275553731050294</v>
      </c>
      <c r="R61" s="24">
        <v>7.880478027631682</v>
      </c>
      <c r="S61" s="24">
        <v>11.166568130152832</v>
      </c>
    </row>
    <row r="62" spans="1:19" ht="12.75">
      <c r="A62" s="22">
        <v>138</v>
      </c>
      <c r="B62" s="22" t="s">
        <v>193</v>
      </c>
      <c r="C62" s="22" t="s">
        <v>183</v>
      </c>
      <c r="D62" s="22" t="s">
        <v>176</v>
      </c>
      <c r="E62" s="24">
        <v>21.237350910390333</v>
      </c>
      <c r="F62" s="24">
        <v>19.25311976105276</v>
      </c>
      <c r="G62" s="24">
        <v>20.37566035845068</v>
      </c>
      <c r="H62" s="24">
        <v>23.6124677053306</v>
      </c>
      <c r="I62" s="24">
        <v>18.68681077132381</v>
      </c>
      <c r="J62" s="24">
        <v>22.024132300951717</v>
      </c>
      <c r="K62" s="24">
        <v>20.576123699734442</v>
      </c>
      <c r="L62" s="24">
        <v>19.633543839770724</v>
      </c>
      <c r="M62" s="24">
        <v>27.115132269243475</v>
      </c>
      <c r="N62" s="24">
        <v>31.20096065267403</v>
      </c>
      <c r="O62" s="24">
        <v>30.658137051910856</v>
      </c>
      <c r="P62" s="24">
        <v>17.10026117502201</v>
      </c>
      <c r="Q62" s="24">
        <v>17.01744039706397</v>
      </c>
      <c r="R62" s="24">
        <v>13.206954492904913</v>
      </c>
      <c r="S62" s="24">
        <v>11.219465612807495</v>
      </c>
    </row>
    <row r="63" spans="1:19" ht="12.75">
      <c r="A63" s="22">
        <v>178</v>
      </c>
      <c r="B63" s="22" t="s">
        <v>194</v>
      </c>
      <c r="C63" s="22" t="s">
        <v>183</v>
      </c>
      <c r="D63" s="22" t="s">
        <v>176</v>
      </c>
      <c r="E63" s="24">
        <v>17.03878925844923</v>
      </c>
      <c r="F63" s="24">
        <v>15.533965375019202</v>
      </c>
      <c r="G63" s="24">
        <v>17.544006030046198</v>
      </c>
      <c r="H63" s="24">
        <v>17.660025427173867</v>
      </c>
      <c r="I63" s="24">
        <v>17.674258631575583</v>
      </c>
      <c r="J63" s="24">
        <v>13.445431164409733</v>
      </c>
      <c r="K63" s="24">
        <v>10.565980632966374</v>
      </c>
      <c r="L63" s="24">
        <v>10.229917411841205</v>
      </c>
      <c r="M63" s="24">
        <v>9.5844377132502</v>
      </c>
      <c r="N63" s="24">
        <v>10.13559083961328</v>
      </c>
      <c r="O63" s="24">
        <v>12.499236576788787</v>
      </c>
      <c r="P63" s="24">
        <v>10.446086770708552</v>
      </c>
      <c r="Q63" s="24">
        <v>6.590910015086268</v>
      </c>
      <c r="R63" s="24">
        <v>5.077812853260193</v>
      </c>
      <c r="S63" s="24">
        <v>14.1343087997</v>
      </c>
    </row>
    <row r="64" spans="1:12" ht="12.75">
      <c r="A64" s="22">
        <v>218</v>
      </c>
      <c r="B64" s="22" t="s">
        <v>195</v>
      </c>
      <c r="C64" s="22" t="s">
        <v>183</v>
      </c>
      <c r="D64" s="22" t="s">
        <v>176</v>
      </c>
      <c r="E64" s="24">
        <v>35.33393606416765</v>
      </c>
      <c r="F64" s="24">
        <v>32.263926592331686</v>
      </c>
      <c r="G64" s="24">
        <v>16.842057344931092</v>
      </c>
      <c r="H64" s="24">
        <v>12.15393808095812</v>
      </c>
      <c r="I64" s="24">
        <v>18.508243708748584</v>
      </c>
      <c r="J64" s="24">
        <v>21.035015905550058</v>
      </c>
      <c r="K64" s="24">
        <v>20.520752541506564</v>
      </c>
      <c r="L64" s="24">
        <v>18.68535449537376</v>
      </c>
    </row>
    <row r="65" spans="1:19" ht="12.75">
      <c r="A65" s="22">
        <v>19</v>
      </c>
      <c r="B65" s="22" t="s">
        <v>190</v>
      </c>
      <c r="C65" s="22" t="s">
        <v>183</v>
      </c>
      <c r="D65" s="22" t="s">
        <v>177</v>
      </c>
      <c r="E65" s="24">
        <v>62.82572910269971</v>
      </c>
      <c r="F65" s="24">
        <v>65.27531359346594</v>
      </c>
      <c r="G65" s="24">
        <v>60.61371488429978</v>
      </c>
      <c r="H65" s="24">
        <v>60.82519766730293</v>
      </c>
      <c r="I65" s="24">
        <v>60.47688584656494</v>
      </c>
      <c r="J65" s="24">
        <v>63.3321535208356</v>
      </c>
      <c r="K65" s="24">
        <v>65.29721798488133</v>
      </c>
      <c r="L65" s="24">
        <v>56.29412560835924</v>
      </c>
      <c r="M65" s="24">
        <v>62.56797961027106</v>
      </c>
      <c r="N65" s="24">
        <v>54.28490972005672</v>
      </c>
      <c r="O65" s="24">
        <v>57.793871764001004</v>
      </c>
      <c r="P65" s="24">
        <v>54.480658505731746</v>
      </c>
      <c r="Q65" s="24">
        <v>57.01541406191731</v>
      </c>
      <c r="R65" s="24">
        <v>56.28484155988905</v>
      </c>
      <c r="S65" s="24">
        <v>56.10552030340116</v>
      </c>
    </row>
    <row r="66" spans="1:19" ht="12.75">
      <c r="A66" s="22">
        <v>59</v>
      </c>
      <c r="B66" s="22" t="s">
        <v>192</v>
      </c>
      <c r="C66" s="22" t="s">
        <v>183</v>
      </c>
      <c r="D66" s="22" t="s">
        <v>177</v>
      </c>
      <c r="E66" s="24">
        <v>55.27137313644847</v>
      </c>
      <c r="F66" s="24">
        <v>57.33555402605636</v>
      </c>
      <c r="G66" s="24">
        <v>57.482827991112885</v>
      </c>
      <c r="H66" s="24">
        <v>62.646020332929744</v>
      </c>
      <c r="I66" s="24">
        <v>64.34936275817705</v>
      </c>
      <c r="J66" s="24">
        <v>64.09178476883046</v>
      </c>
      <c r="K66" s="24">
        <v>66.65680495392905</v>
      </c>
      <c r="L66" s="24">
        <v>64.38889324243137</v>
      </c>
      <c r="M66" s="24">
        <v>65.49933253843857</v>
      </c>
      <c r="N66" s="24">
        <v>59.728531373981184</v>
      </c>
      <c r="O66" s="24">
        <v>56.26279301978185</v>
      </c>
      <c r="P66" s="24">
        <v>55.64090191656506</v>
      </c>
      <c r="Q66" s="24">
        <v>56.075876226786214</v>
      </c>
      <c r="R66" s="24">
        <v>52.63956465952252</v>
      </c>
      <c r="S66" s="24">
        <v>53.84159014040463</v>
      </c>
    </row>
    <row r="67" spans="1:19" ht="12.75">
      <c r="A67" s="22">
        <v>99</v>
      </c>
      <c r="B67" s="22" t="s">
        <v>191</v>
      </c>
      <c r="C67" s="22" t="s">
        <v>183</v>
      </c>
      <c r="D67" s="22" t="s">
        <v>177</v>
      </c>
      <c r="E67" s="24">
        <v>66.69256339023943</v>
      </c>
      <c r="F67" s="24">
        <v>74.03898961025442</v>
      </c>
      <c r="G67" s="24">
        <v>73.63701313484272</v>
      </c>
      <c r="H67" s="24">
        <v>72.37316566396574</v>
      </c>
      <c r="I67" s="24">
        <v>71.05367051154205</v>
      </c>
      <c r="J67" s="24">
        <v>70.85023715571842</v>
      </c>
      <c r="K67" s="24">
        <v>86.12323578070564</v>
      </c>
      <c r="L67" s="24">
        <v>84.60298205876771</v>
      </c>
      <c r="M67" s="24">
        <v>87.68570715750202</v>
      </c>
      <c r="N67" s="24">
        <v>87.62867588061063</v>
      </c>
      <c r="O67" s="24">
        <v>87.46803818033607</v>
      </c>
      <c r="P67" s="24">
        <v>87.16349112821955</v>
      </c>
      <c r="Q67" s="24">
        <v>86.80460085599265</v>
      </c>
      <c r="R67" s="24">
        <v>82.12838345956868</v>
      </c>
      <c r="S67" s="24">
        <v>82.74733671751764</v>
      </c>
    </row>
    <row r="68" spans="1:19" ht="12.75">
      <c r="A68" s="22">
        <v>139</v>
      </c>
      <c r="B68" s="22" t="s">
        <v>193</v>
      </c>
      <c r="C68" s="22" t="s">
        <v>183</v>
      </c>
      <c r="D68" s="22" t="s">
        <v>177</v>
      </c>
      <c r="E68" s="24">
        <v>75.60551752732724</v>
      </c>
      <c r="F68" s="24">
        <v>76.61536766096685</v>
      </c>
      <c r="G68" s="24">
        <v>76.03193865063203</v>
      </c>
      <c r="H68" s="24">
        <v>73.35107690376711</v>
      </c>
      <c r="I68" s="24">
        <v>78.4330933171705</v>
      </c>
      <c r="J68" s="24">
        <v>74.39638092981163</v>
      </c>
      <c r="K68" s="24">
        <v>77.01776543811557</v>
      </c>
      <c r="L68" s="24">
        <v>76.20476338692494</v>
      </c>
      <c r="M68" s="24">
        <v>69.40083015716657</v>
      </c>
      <c r="N68" s="24">
        <v>65.30969148694243</v>
      </c>
      <c r="O68" s="24">
        <v>65.8752377132993</v>
      </c>
      <c r="P68" s="24">
        <v>78.07218201751212</v>
      </c>
      <c r="Q68" s="24">
        <v>77.60769970644472</v>
      </c>
      <c r="R68" s="24">
        <v>80.59640332380629</v>
      </c>
      <c r="S68" s="24">
        <v>83.4542553481744</v>
      </c>
    </row>
    <row r="69" spans="1:19" ht="12.75">
      <c r="A69" s="22">
        <v>179</v>
      </c>
      <c r="B69" s="22" t="s">
        <v>194</v>
      </c>
      <c r="C69" s="22" t="s">
        <v>183</v>
      </c>
      <c r="D69" s="22" t="s">
        <v>177</v>
      </c>
      <c r="E69" s="24">
        <v>73.44644463020742</v>
      </c>
      <c r="F69" s="24">
        <v>74.03045769114583</v>
      </c>
      <c r="G69" s="24">
        <v>73.47887612890621</v>
      </c>
      <c r="H69" s="24">
        <v>74.68126430962359</v>
      </c>
      <c r="I69" s="24">
        <v>75.40369190389443</v>
      </c>
      <c r="J69" s="24">
        <v>78.83382540422507</v>
      </c>
      <c r="K69" s="24">
        <v>81.69723371397959</v>
      </c>
      <c r="L69" s="24">
        <v>84.47175765137679</v>
      </c>
      <c r="M69" s="24">
        <v>81.59209702910124</v>
      </c>
      <c r="N69" s="24">
        <v>81.82987012581468</v>
      </c>
      <c r="O69" s="24">
        <v>80.0662434891461</v>
      </c>
      <c r="P69" s="24">
        <v>81.86838777350958</v>
      </c>
      <c r="Q69" s="24">
        <v>85.60643212528592</v>
      </c>
      <c r="R69" s="24">
        <v>85.03695755837161</v>
      </c>
      <c r="S69" s="24">
        <v>76.73593296679684</v>
      </c>
    </row>
    <row r="70" spans="1:12" ht="12.75">
      <c r="A70" s="22">
        <v>219</v>
      </c>
      <c r="B70" s="22" t="s">
        <v>195</v>
      </c>
      <c r="C70" s="22" t="s">
        <v>183</v>
      </c>
      <c r="D70" s="22" t="s">
        <v>177</v>
      </c>
      <c r="E70" s="24">
        <v>56.01687646336092</v>
      </c>
      <c r="F70" s="24">
        <v>59.18381082718237</v>
      </c>
      <c r="G70" s="24">
        <v>70.84594526120459</v>
      </c>
      <c r="H70" s="24">
        <v>81.65002737440373</v>
      </c>
      <c r="I70" s="24">
        <v>74.79179423222128</v>
      </c>
      <c r="J70" s="24">
        <v>72.71768685318911</v>
      </c>
      <c r="K70" s="24">
        <v>73.88273261359886</v>
      </c>
      <c r="L70" s="24">
        <v>76.29274873089075</v>
      </c>
    </row>
    <row r="71" spans="5:12" ht="12.75">
      <c r="E71" s="24"/>
      <c r="F71" s="24"/>
      <c r="G71" s="24"/>
      <c r="H71" s="24"/>
      <c r="I71" s="24"/>
      <c r="J71" s="24"/>
      <c r="K71" s="24"/>
      <c r="L71" s="24"/>
    </row>
    <row r="72" spans="1:19" ht="12.75">
      <c r="A72" s="22">
        <v>33</v>
      </c>
      <c r="B72" s="22" t="s">
        <v>190</v>
      </c>
      <c r="C72" s="22" t="s">
        <v>183</v>
      </c>
      <c r="D72" s="22" t="s">
        <v>131</v>
      </c>
      <c r="E72" s="25">
        <v>-0.8456498185080039</v>
      </c>
      <c r="F72" s="25">
        <v>-1.003681811122176</v>
      </c>
      <c r="G72" s="25">
        <v>-1.483432613253589</v>
      </c>
      <c r="H72" s="25">
        <v>-0.8735050840313997</v>
      </c>
      <c r="I72" s="24">
        <v>-0.8552812594099202</v>
      </c>
      <c r="J72" s="24">
        <v>-1.0128778429774177</v>
      </c>
      <c r="K72" s="24">
        <v>-0.576278028937786</v>
      </c>
      <c r="L72" s="24">
        <v>-0.387562849337811</v>
      </c>
      <c r="M72" s="24">
        <v>-0.30114933762782614</v>
      </c>
      <c r="N72" s="24">
        <v>-0.21945169758784336</v>
      </c>
      <c r="O72" s="24">
        <v>-0.24106596641068082</v>
      </c>
      <c r="P72" s="24">
        <v>-0.4317560566603273</v>
      </c>
      <c r="Q72" s="24">
        <v>-0.5166254105118478</v>
      </c>
      <c r="R72" s="24">
        <v>-0.445631031587186</v>
      </c>
      <c r="S72" s="24">
        <v>-0.30127161395975083</v>
      </c>
    </row>
    <row r="73" spans="1:19" ht="12.75">
      <c r="A73" s="22">
        <v>73</v>
      </c>
      <c r="B73" s="22" t="s">
        <v>192</v>
      </c>
      <c r="C73" s="22" t="s">
        <v>183</v>
      </c>
      <c r="D73" s="22" t="s">
        <v>131</v>
      </c>
      <c r="E73" s="25">
        <v>-0.7005468785309822</v>
      </c>
      <c r="F73" s="25">
        <v>-0.9828491767850043</v>
      </c>
      <c r="G73" s="25">
        <v>-1.2895825880916671</v>
      </c>
      <c r="H73" s="25">
        <v>-0.7104011796616589</v>
      </c>
      <c r="I73" s="24">
        <v>-0.8338785311457195</v>
      </c>
      <c r="J73" s="24">
        <v>-0.9809822653350415</v>
      </c>
      <c r="K73" s="24">
        <v>-0.5204379344735707</v>
      </c>
      <c r="L73" s="24">
        <v>-0.38217405194914794</v>
      </c>
      <c r="M73" s="24">
        <v>-0.3627949704713056</v>
      </c>
      <c r="N73" s="24">
        <v>-0.21052091939654533</v>
      </c>
      <c r="O73" s="24">
        <v>-0.24223400111228593</v>
      </c>
      <c r="P73" s="24">
        <v>-0.4518353826933659</v>
      </c>
      <c r="Q73" s="24">
        <v>-0.6340939582805533</v>
      </c>
      <c r="R73" s="24">
        <v>-0.6224072559824937</v>
      </c>
      <c r="S73" s="24">
        <v>-0.32870500097686317</v>
      </c>
    </row>
    <row r="74" spans="1:19" ht="12.75">
      <c r="A74" s="22">
        <v>113</v>
      </c>
      <c r="B74" s="22" t="s">
        <v>191</v>
      </c>
      <c r="C74" s="22" t="s">
        <v>183</v>
      </c>
      <c r="D74" s="22" t="s">
        <v>131</v>
      </c>
      <c r="E74" s="25">
        <v>-1.0700114586768423</v>
      </c>
      <c r="F74" s="25">
        <v>-0.7897811971652448</v>
      </c>
      <c r="G74" s="25">
        <v>-2.7326567976880143</v>
      </c>
      <c r="H74" s="25">
        <v>-0.7238432945534019</v>
      </c>
      <c r="I74" s="24">
        <v>-0.8562518787408552</v>
      </c>
      <c r="J74" s="24">
        <v>-1.1818401280268687</v>
      </c>
      <c r="K74" s="24">
        <v>-0.8238719588289564</v>
      </c>
      <c r="L74" s="24">
        <v>-0.27337115276677787</v>
      </c>
      <c r="M74" s="24">
        <v>-0.3320291865177942</v>
      </c>
      <c r="N74" s="24">
        <v>-0.4389045731846775</v>
      </c>
      <c r="O74" s="24">
        <v>-0.6814004284862849</v>
      </c>
      <c r="P74" s="24">
        <v>-0.6030920138755109</v>
      </c>
      <c r="Q74" s="24">
        <v>-0.561086286038537</v>
      </c>
      <c r="R74" s="24">
        <v>-0.51095015144729</v>
      </c>
      <c r="S74" s="24">
        <v>-0.32570105229837454</v>
      </c>
    </row>
    <row r="75" spans="1:19" ht="12.75">
      <c r="A75" s="22">
        <v>153</v>
      </c>
      <c r="B75" s="22" t="s">
        <v>193</v>
      </c>
      <c r="C75" s="22" t="s">
        <v>183</v>
      </c>
      <c r="D75" s="22" t="s">
        <v>131</v>
      </c>
      <c r="E75" s="25">
        <v>-0.40894858698238556</v>
      </c>
      <c r="F75" s="25">
        <v>-0.5103827747231058</v>
      </c>
      <c r="G75" s="25">
        <v>-0.7072987161737849</v>
      </c>
      <c r="H75" s="25">
        <v>-0.26300981831365405</v>
      </c>
      <c r="I75" s="24">
        <v>-0.4000894221992182</v>
      </c>
      <c r="J75" s="24">
        <v>-0.40258052820855195</v>
      </c>
      <c r="K75" s="24">
        <v>-0.3486358989499326</v>
      </c>
      <c r="L75" s="24">
        <v>-0.15272933079368858</v>
      </c>
      <c r="M75" s="24">
        <v>-0.21199623494512426</v>
      </c>
      <c r="N75" s="24">
        <v>-0.19785792323457366</v>
      </c>
      <c r="O75" s="24">
        <v>-0.10402639690760822</v>
      </c>
      <c r="P75" s="24">
        <v>-0.551645014108956</v>
      </c>
      <c r="Q75" s="24">
        <v>-0.2939500924973723</v>
      </c>
      <c r="R75" s="24">
        <v>-0.32117461032699246</v>
      </c>
      <c r="S75" s="24">
        <v>-0.24350380191029464</v>
      </c>
    </row>
    <row r="76" spans="1:19" ht="12.75">
      <c r="A76" s="22">
        <v>193</v>
      </c>
      <c r="B76" s="22" t="s">
        <v>194</v>
      </c>
      <c r="C76" s="22" t="s">
        <v>183</v>
      </c>
      <c r="D76" s="22" t="s">
        <v>131</v>
      </c>
      <c r="E76" s="25">
        <v>-1.1220299346997364</v>
      </c>
      <c r="F76" s="25">
        <v>-0.6603915118856183</v>
      </c>
      <c r="G76" s="25">
        <v>-0.8527061406037614</v>
      </c>
      <c r="H76" s="25">
        <v>-0.5155195382400769</v>
      </c>
      <c r="I76" s="24">
        <v>-0.41164606563038103</v>
      </c>
      <c r="J76" s="24">
        <v>-0.27454917653447164</v>
      </c>
      <c r="K76" s="24">
        <v>-0.7181171186911636</v>
      </c>
      <c r="L76" s="24">
        <v>-0.24943428644054813</v>
      </c>
      <c r="M76" s="24">
        <v>-0.3354794218326578</v>
      </c>
      <c r="N76" s="24">
        <v>-0.27949035931850824</v>
      </c>
      <c r="O76" s="24">
        <v>-0.3435920614464718</v>
      </c>
      <c r="P76" s="24">
        <v>-0.5096671894852368</v>
      </c>
      <c r="Q76" s="24">
        <v>-0.3736744064656914</v>
      </c>
      <c r="R76" s="24">
        <v>-0.27782903747596854</v>
      </c>
      <c r="S76" s="24">
        <v>-0.30295950889624657</v>
      </c>
    </row>
    <row r="77" spans="1:12" ht="12.75">
      <c r="A77" s="22">
        <v>233</v>
      </c>
      <c r="B77" s="22" t="s">
        <v>195</v>
      </c>
      <c r="C77" s="22" t="s">
        <v>183</v>
      </c>
      <c r="D77" s="22" t="s">
        <v>131</v>
      </c>
      <c r="E77" s="25">
        <v>0.02550015068270858</v>
      </c>
      <c r="F77" s="25">
        <v>-0.053844255490992296</v>
      </c>
      <c r="G77" s="25">
        <v>4.909335321763674</v>
      </c>
      <c r="H77" s="25">
        <v>0.328894435118848</v>
      </c>
      <c r="I77" s="24"/>
      <c r="J77" s="24"/>
      <c r="K77" s="24"/>
      <c r="L77" s="24"/>
    </row>
    <row r="78" spans="5:12" ht="12.75">
      <c r="E78" s="24"/>
      <c r="F78" s="24"/>
      <c r="G78" s="24"/>
      <c r="H78" s="24"/>
      <c r="I78" s="24"/>
      <c r="J78" s="24"/>
      <c r="K78" s="24"/>
      <c r="L78" s="24"/>
    </row>
    <row r="79" spans="1:19" ht="12.75">
      <c r="A79" s="22">
        <v>7</v>
      </c>
      <c r="B79" s="22" t="s">
        <v>190</v>
      </c>
      <c r="C79" s="22" t="s">
        <v>196</v>
      </c>
      <c r="D79" s="22" t="s">
        <v>178</v>
      </c>
      <c r="E79" s="24">
        <v>1244.132</v>
      </c>
      <c r="F79" s="24">
        <v>1094.57</v>
      </c>
      <c r="G79" s="24">
        <v>1248.658</v>
      </c>
      <c r="H79" s="24">
        <v>1233.765</v>
      </c>
      <c r="I79" s="24">
        <v>1200.4120149999999</v>
      </c>
      <c r="J79" s="24">
        <v>1094.7021969999998</v>
      </c>
      <c r="K79" s="24">
        <v>1034.987402</v>
      </c>
      <c r="L79" s="24">
        <v>902.062209</v>
      </c>
      <c r="M79" s="24">
        <v>824.716408</v>
      </c>
      <c r="N79" s="24">
        <v>800.1975010000001</v>
      </c>
      <c r="O79" s="24">
        <v>656.144052</v>
      </c>
      <c r="P79" s="24">
        <v>346.41946</v>
      </c>
      <c r="Q79" s="24">
        <v>319.03037800000004</v>
      </c>
      <c r="R79" s="24">
        <v>355.903626</v>
      </c>
      <c r="S79" s="24">
        <v>347.97337400000004</v>
      </c>
    </row>
    <row r="80" spans="1:19" ht="12.75">
      <c r="A80" s="22">
        <v>47</v>
      </c>
      <c r="B80" s="22" t="s">
        <v>192</v>
      </c>
      <c r="C80" s="22" t="s">
        <v>196</v>
      </c>
      <c r="D80" s="22" t="s">
        <v>178</v>
      </c>
      <c r="E80" s="24">
        <v>619.516</v>
      </c>
      <c r="F80" s="24">
        <v>570.993</v>
      </c>
      <c r="G80" s="24">
        <v>609.422</v>
      </c>
      <c r="H80" s="24">
        <v>591.356</v>
      </c>
      <c r="I80" s="24">
        <v>547.202</v>
      </c>
      <c r="J80" s="24">
        <v>529.979</v>
      </c>
      <c r="K80" s="24">
        <v>537.432</v>
      </c>
      <c r="L80" s="24">
        <v>497.679</v>
      </c>
      <c r="M80" s="24">
        <v>407.02493699999997</v>
      </c>
      <c r="N80" s="24">
        <v>386.22290000000004</v>
      </c>
      <c r="O80" s="24">
        <v>323.616419</v>
      </c>
      <c r="P80" s="24">
        <v>282.61310399999996</v>
      </c>
      <c r="Q80" s="24">
        <v>274.933703</v>
      </c>
      <c r="R80" s="24">
        <v>308.35598100000004</v>
      </c>
      <c r="S80" s="24">
        <v>296.11874797158396</v>
      </c>
    </row>
    <row r="81" spans="1:19" ht="12.75">
      <c r="A81" s="22">
        <v>87</v>
      </c>
      <c r="B81" s="22" t="s">
        <v>191</v>
      </c>
      <c r="C81" s="22" t="s">
        <v>196</v>
      </c>
      <c r="D81" s="22" t="s">
        <v>178</v>
      </c>
      <c r="E81" s="24">
        <v>158.01998999999998</v>
      </c>
      <c r="F81" s="24">
        <v>143.572043</v>
      </c>
      <c r="G81" s="24">
        <v>154.09092</v>
      </c>
      <c r="H81" s="24">
        <v>129.88419</v>
      </c>
      <c r="I81" s="24">
        <v>129.198899</v>
      </c>
      <c r="J81" s="24">
        <v>128.616127</v>
      </c>
      <c r="K81" s="24">
        <v>109.868286</v>
      </c>
      <c r="L81" s="24">
        <v>106.665973</v>
      </c>
      <c r="M81" s="24">
        <v>91.130844</v>
      </c>
      <c r="N81" s="24">
        <v>77.084182</v>
      </c>
      <c r="O81" s="24">
        <v>62.796409</v>
      </c>
      <c r="P81" s="24">
        <v>52.428484</v>
      </c>
      <c r="Q81" s="24">
        <v>41.898725</v>
      </c>
      <c r="R81" s="24">
        <v>37.306379</v>
      </c>
      <c r="S81" s="24">
        <v>31.287894</v>
      </c>
    </row>
    <row r="82" spans="1:19" ht="12.75">
      <c r="A82" s="22">
        <v>127</v>
      </c>
      <c r="B82" s="22" t="s">
        <v>193</v>
      </c>
      <c r="C82" s="22" t="s">
        <v>196</v>
      </c>
      <c r="D82" s="22" t="s">
        <v>178</v>
      </c>
      <c r="E82" s="24">
        <v>57.189096</v>
      </c>
      <c r="F82" s="24">
        <v>55.025368</v>
      </c>
      <c r="G82" s="24">
        <v>58.017354</v>
      </c>
      <c r="H82" s="24">
        <v>59.387896999999995</v>
      </c>
      <c r="I82" s="24">
        <v>54.058165</v>
      </c>
      <c r="J82" s="24">
        <v>54.325777</v>
      </c>
      <c r="K82" s="24">
        <v>53.272483</v>
      </c>
      <c r="L82" s="24">
        <v>49.451536</v>
      </c>
      <c r="M82" s="24">
        <v>45.894683</v>
      </c>
      <c r="N82" s="24">
        <v>40.604894</v>
      </c>
      <c r="O82" s="24">
        <v>31.042120999999998</v>
      </c>
      <c r="P82" s="24">
        <v>23.833443</v>
      </c>
      <c r="Q82" s="24">
        <v>22.542261999999997</v>
      </c>
      <c r="R82" s="24">
        <v>21.358164000000002</v>
      </c>
      <c r="S82" s="24">
        <v>19.05884</v>
      </c>
    </row>
    <row r="83" spans="1:19" ht="12.75">
      <c r="A83" s="22">
        <v>167</v>
      </c>
      <c r="B83" s="22" t="s">
        <v>194</v>
      </c>
      <c r="C83" s="22" t="s">
        <v>196</v>
      </c>
      <c r="D83" s="22" t="s">
        <v>178</v>
      </c>
      <c r="E83" s="24">
        <v>157.20151</v>
      </c>
      <c r="F83" s="24">
        <v>157.30607999999998</v>
      </c>
      <c r="G83" s="24">
        <v>155.937777</v>
      </c>
      <c r="H83" s="24">
        <v>99.440072</v>
      </c>
      <c r="I83" s="24">
        <v>96.176068</v>
      </c>
      <c r="J83" s="24">
        <v>82.142297</v>
      </c>
      <c r="K83" s="24">
        <v>79.49901</v>
      </c>
      <c r="L83" s="24">
        <v>76.068532</v>
      </c>
      <c r="M83" s="24">
        <v>72.0691</v>
      </c>
      <c r="N83" s="24">
        <v>51.558129</v>
      </c>
      <c r="O83" s="24">
        <v>45.043822999999996</v>
      </c>
      <c r="P83" s="24">
        <v>30.27819</v>
      </c>
      <c r="Q83" s="24">
        <v>27.05109</v>
      </c>
      <c r="R83" s="24">
        <v>26.396089</v>
      </c>
      <c r="S83" s="24">
        <v>18.496982919236</v>
      </c>
    </row>
    <row r="84" spans="1:12" ht="12.75">
      <c r="A84" s="22">
        <v>207</v>
      </c>
      <c r="B84" s="22" t="s">
        <v>195</v>
      </c>
      <c r="C84" s="22" t="s">
        <v>196</v>
      </c>
      <c r="D84" s="22" t="s">
        <v>178</v>
      </c>
      <c r="E84" s="24">
        <v>43.137</v>
      </c>
      <c r="F84" s="24">
        <v>44.573</v>
      </c>
      <c r="G84" s="24">
        <v>44.439743</v>
      </c>
      <c r="H84" s="24">
        <v>49.801998</v>
      </c>
      <c r="I84" s="24">
        <v>53.2406</v>
      </c>
      <c r="J84" s="24">
        <v>33.7618</v>
      </c>
      <c r="K84" s="24">
        <v>33.651300000000006</v>
      </c>
      <c r="L84" s="24">
        <v>30.9863</v>
      </c>
    </row>
    <row r="86" spans="2:12" ht="12.75">
      <c r="B86" s="22" t="s">
        <v>190</v>
      </c>
      <c r="C86" s="22" t="s">
        <v>197</v>
      </c>
      <c r="D86" s="22" t="s">
        <v>188</v>
      </c>
      <c r="E86" s="31">
        <f>E93/F93-1</f>
        <v>0.39305389221556863</v>
      </c>
      <c r="F86" s="31">
        <f aca="true" t="shared" si="1" ref="F86:L86">F93/G93-1</f>
        <v>0.8191721132897603</v>
      </c>
      <c r="G86" s="31">
        <f t="shared" si="1"/>
        <v>-0.5711082040740049</v>
      </c>
      <c r="H86" s="31">
        <f t="shared" si="1"/>
        <v>-0.3459162056441405</v>
      </c>
      <c r="I86" s="48">
        <f t="shared" si="1"/>
        <v>-0.0851692215341997</v>
      </c>
      <c r="J86" s="31">
        <f t="shared" si="1"/>
        <v>0.007449404680763827</v>
      </c>
      <c r="K86" s="31">
        <f t="shared" si="1"/>
        <v>0.07415004701910033</v>
      </c>
      <c r="L86" s="31">
        <f t="shared" si="1"/>
        <v>0.3314373326471791</v>
      </c>
    </row>
    <row r="87" spans="2:12" ht="12.75">
      <c r="B87" s="22" t="s">
        <v>192</v>
      </c>
      <c r="C87" s="22" t="s">
        <v>197</v>
      </c>
      <c r="D87" s="22" t="s">
        <v>188</v>
      </c>
      <c r="E87" s="31">
        <f aca="true" t="shared" si="2" ref="E87:L87">E94/F94-1</f>
        <v>0.2562380038387715</v>
      </c>
      <c r="F87" s="31">
        <f t="shared" si="2"/>
        <v>0.24343675417661115</v>
      </c>
      <c r="G87" s="31">
        <f t="shared" si="2"/>
        <v>-0.4420772303595206</v>
      </c>
      <c r="H87" s="31">
        <f t="shared" si="2"/>
        <v>-0.3575705731394353</v>
      </c>
      <c r="I87" s="31">
        <f t="shared" si="2"/>
        <v>0.11068883610451286</v>
      </c>
      <c r="J87" s="31">
        <f t="shared" si="2"/>
        <v>-0.16135458167330652</v>
      </c>
      <c r="K87" s="31">
        <f t="shared" si="2"/>
        <v>-0.18054195233431292</v>
      </c>
      <c r="L87" s="31">
        <f t="shared" si="2"/>
        <v>0.29352966999368</v>
      </c>
    </row>
    <row r="88" spans="2:12" ht="12.75">
      <c r="B88" s="22" t="s">
        <v>191</v>
      </c>
      <c r="C88" s="22" t="s">
        <v>197</v>
      </c>
      <c r="D88" s="22" t="s">
        <v>188</v>
      </c>
      <c r="E88" s="31">
        <f aca="true" t="shared" si="3" ref="E88:L88">E95/F95-1</f>
        <v>0.31355275241211245</v>
      </c>
      <c r="F88" s="31">
        <f t="shared" si="3"/>
        <v>-1.102210747319306</v>
      </c>
      <c r="G88" s="31">
        <f t="shared" si="3"/>
        <v>-6.130840420053664</v>
      </c>
      <c r="H88" s="31">
        <f t="shared" si="3"/>
        <v>-0.18725335204002957</v>
      </c>
      <c r="I88" s="31">
        <f t="shared" si="3"/>
        <v>-0.22968496290456464</v>
      </c>
      <c r="J88" s="31">
        <f t="shared" si="3"/>
        <v>-0.27178748222555116</v>
      </c>
      <c r="K88" s="31">
        <f t="shared" si="3"/>
        <v>-0.16514811258619755</v>
      </c>
      <c r="L88" s="31">
        <f t="shared" si="3"/>
        <v>0.22821825071562185</v>
      </c>
    </row>
    <row r="89" spans="2:12" ht="12.75">
      <c r="B89" s="22" t="s">
        <v>193</v>
      </c>
      <c r="C89" s="22" t="s">
        <v>197</v>
      </c>
      <c r="D89" s="22" t="s">
        <v>188</v>
      </c>
      <c r="E89" s="31">
        <f aca="true" t="shared" si="4" ref="E89:L89">E96/F96-1</f>
        <v>0.452801474460242</v>
      </c>
      <c r="F89" s="31">
        <f t="shared" si="4"/>
        <v>0.5234168177515364</v>
      </c>
      <c r="G89" s="31">
        <f t="shared" si="4"/>
        <v>-0.3121665094053313</v>
      </c>
      <c r="H89" s="48">
        <f t="shared" si="4"/>
        <v>0.20232866715318765</v>
      </c>
      <c r="I89" s="31">
        <f t="shared" si="4"/>
        <v>-0.4075171774028711</v>
      </c>
      <c r="J89" s="31">
        <f t="shared" si="4"/>
        <v>0.008383243026846232</v>
      </c>
      <c r="K89" s="31">
        <f t="shared" si="4"/>
        <v>-0.30280520528487287</v>
      </c>
      <c r="L89" s="31">
        <f t="shared" si="4"/>
        <v>0.735637200824979</v>
      </c>
    </row>
    <row r="90" spans="2:12" ht="12.75">
      <c r="B90" s="22" t="s">
        <v>194</v>
      </c>
      <c r="C90" s="22" t="s">
        <v>197</v>
      </c>
      <c r="D90" s="22" t="s">
        <v>188</v>
      </c>
      <c r="E90" s="31">
        <f aca="true" t="shared" si="5" ref="E90:L90">E97/F97-1</f>
        <v>1.5472158448411752</v>
      </c>
      <c r="F90" s="31">
        <f t="shared" si="5"/>
        <v>0.7818197359905241</v>
      </c>
      <c r="G90" s="31">
        <f t="shared" si="5"/>
        <v>-0.6468723857491527</v>
      </c>
      <c r="H90" s="31">
        <f t="shared" si="5"/>
        <v>-0.3897958109672667</v>
      </c>
      <c r="I90" s="31">
        <f t="shared" si="5"/>
        <v>-0.2726354047645021</v>
      </c>
      <c r="J90" s="31">
        <f t="shared" si="5"/>
        <v>-0.22460394606988354</v>
      </c>
      <c r="K90" s="31">
        <f t="shared" si="5"/>
        <v>-0.13868739095144655</v>
      </c>
      <c r="L90" s="31">
        <f t="shared" si="5"/>
        <v>1.212692360995228</v>
      </c>
    </row>
    <row r="91" spans="2:12" ht="12.75">
      <c r="B91" s="22" t="s">
        <v>195</v>
      </c>
      <c r="C91" s="22" t="s">
        <v>197</v>
      </c>
      <c r="D91" s="22" t="s">
        <v>188</v>
      </c>
      <c r="E91" s="31">
        <f aca="true" t="shared" si="6" ref="E91:L91">E98/F98-1</f>
        <v>4.31818181818182</v>
      </c>
      <c r="F91" s="31">
        <f t="shared" si="6"/>
        <v>-1.0119980126928068</v>
      </c>
      <c r="G91" s="31">
        <f t="shared" si="6"/>
        <v>-6.9442575014912205</v>
      </c>
      <c r="H91" s="31">
        <f t="shared" si="6"/>
        <v>0.1471625139457049</v>
      </c>
      <c r="I91" s="31">
        <f t="shared" si="6"/>
        <v>0.05575186493914419</v>
      </c>
      <c r="J91" s="31">
        <f t="shared" si="6"/>
        <v>-0.12081463583016938</v>
      </c>
      <c r="K91" s="31">
        <f t="shared" si="6"/>
        <v>-0.0333667000333665</v>
      </c>
      <c r="L91" s="31" t="e">
        <f t="shared" si="6"/>
        <v>#DIV/0!</v>
      </c>
    </row>
    <row r="93" spans="2:19" ht="12.75">
      <c r="B93" s="22" t="s">
        <v>190</v>
      </c>
      <c r="C93" s="22" t="s">
        <v>196</v>
      </c>
      <c r="D93" s="22" t="s">
        <v>188</v>
      </c>
      <c r="E93" s="25">
        <f>E79*E3/100</f>
        <v>5.815999999999999</v>
      </c>
      <c r="F93" s="25">
        <f aca="true" t="shared" si="7" ref="F93:S93">F79*F3/100</f>
        <v>4.175</v>
      </c>
      <c r="G93" s="25">
        <f t="shared" si="7"/>
        <v>2.295</v>
      </c>
      <c r="H93" s="25">
        <f t="shared" si="7"/>
        <v>5.351</v>
      </c>
      <c r="I93" s="25">
        <f t="shared" si="7"/>
        <v>8.180909</v>
      </c>
      <c r="J93" s="25">
        <f t="shared" si="7"/>
        <v>8.942537999999999</v>
      </c>
      <c r="K93" s="25">
        <f t="shared" si="7"/>
        <v>8.876414</v>
      </c>
      <c r="L93" s="25">
        <f t="shared" si="7"/>
        <v>8.263663000000001</v>
      </c>
      <c r="M93" s="25">
        <f t="shared" si="7"/>
        <v>6.206573000000001</v>
      </c>
      <c r="N93" s="25">
        <f t="shared" si="7"/>
        <v>6.220104</v>
      </c>
      <c r="O93" s="25">
        <f t="shared" si="7"/>
        <v>3.60587</v>
      </c>
      <c r="P93" s="25">
        <f t="shared" si="7"/>
        <v>2.610819</v>
      </c>
      <c r="Q93" s="25">
        <f t="shared" si="7"/>
        <v>2.247177</v>
      </c>
      <c r="R93" s="25">
        <f t="shared" si="7"/>
        <v>2.4863000000000004</v>
      </c>
      <c r="S93" s="25">
        <f t="shared" si="7"/>
        <v>2.258141</v>
      </c>
    </row>
    <row r="94" spans="2:19" ht="12.75">
      <c r="B94" s="22" t="s">
        <v>192</v>
      </c>
      <c r="C94" s="22" t="s">
        <v>196</v>
      </c>
      <c r="D94" s="22" t="s">
        <v>188</v>
      </c>
      <c r="E94" s="25">
        <f aca="true" t="shared" si="8" ref="E94:S94">E80*E4/100</f>
        <v>2.6180000000000003</v>
      </c>
      <c r="F94" s="25">
        <f t="shared" si="8"/>
        <v>2.0840000000000005</v>
      </c>
      <c r="G94" s="25">
        <f t="shared" si="8"/>
        <v>1.6760000000000002</v>
      </c>
      <c r="H94" s="25">
        <f t="shared" si="8"/>
        <v>3.0040000000000004</v>
      </c>
      <c r="I94" s="25">
        <f t="shared" si="8"/>
        <v>4.676</v>
      </c>
      <c r="J94" s="25">
        <f t="shared" si="8"/>
        <v>4.210000000000001</v>
      </c>
      <c r="K94" s="25">
        <f t="shared" si="8"/>
        <v>5.02</v>
      </c>
      <c r="L94" s="25">
        <f t="shared" si="8"/>
        <v>6.126</v>
      </c>
      <c r="M94" s="25">
        <f t="shared" si="8"/>
        <v>4.735879000000001</v>
      </c>
      <c r="N94" s="25">
        <f t="shared" si="8"/>
        <v>3.8064250000000004</v>
      </c>
      <c r="O94" s="25">
        <f t="shared" si="8"/>
        <v>2.9225960000000004</v>
      </c>
      <c r="P94" s="25">
        <f t="shared" si="8"/>
        <v>2.2267010000000003</v>
      </c>
      <c r="Q94" s="25">
        <f t="shared" si="8"/>
        <v>1.7191290000000001</v>
      </c>
      <c r="R94" s="25">
        <f t="shared" si="8"/>
        <v>2.363336</v>
      </c>
      <c r="S94" s="25">
        <f t="shared" si="8"/>
        <v>2.23208683422884</v>
      </c>
    </row>
    <row r="95" spans="2:19" ht="12.75">
      <c r="B95" s="22" t="s">
        <v>191</v>
      </c>
      <c r="C95" s="22" t="s">
        <v>196</v>
      </c>
      <c r="D95" s="22" t="s">
        <v>188</v>
      </c>
      <c r="E95" s="25">
        <f aca="true" t="shared" si="9" ref="E95:S95">E81*E5/100</f>
        <v>0.330415</v>
      </c>
      <c r="F95" s="25">
        <f t="shared" si="9"/>
        <v>0.251543</v>
      </c>
      <c r="G95" s="25">
        <f t="shared" si="9"/>
        <v>-2.461023</v>
      </c>
      <c r="H95" s="25">
        <f t="shared" si="9"/>
        <v>0.479653</v>
      </c>
      <c r="I95" s="25">
        <f t="shared" si="9"/>
        <v>0.590163</v>
      </c>
      <c r="J95" s="25">
        <f t="shared" si="9"/>
        <v>0.7661319999999999</v>
      </c>
      <c r="K95" s="25">
        <f t="shared" si="9"/>
        <v>1.052072</v>
      </c>
      <c r="L95" s="25">
        <f t="shared" si="9"/>
        <v>1.2601900000000001</v>
      </c>
      <c r="M95" s="25">
        <f t="shared" si="9"/>
        <v>1.026031</v>
      </c>
      <c r="N95" s="25">
        <f t="shared" si="9"/>
        <v>0.877749</v>
      </c>
      <c r="O95" s="25">
        <f t="shared" si="9"/>
        <v>0.651369</v>
      </c>
      <c r="P95" s="25">
        <f t="shared" si="9"/>
        <v>0.714271</v>
      </c>
      <c r="Q95" s="25">
        <f t="shared" si="9"/>
        <v>0.63349</v>
      </c>
      <c r="R95" s="25">
        <f t="shared" si="9"/>
        <v>0.5652820000000001</v>
      </c>
      <c r="S95" s="25">
        <f t="shared" si="9"/>
        <v>0.490557</v>
      </c>
    </row>
    <row r="96" spans="2:19" ht="12.75">
      <c r="B96" s="22" t="s">
        <v>193</v>
      </c>
      <c r="C96" s="22" t="s">
        <v>196</v>
      </c>
      <c r="D96" s="22" t="s">
        <v>188</v>
      </c>
      <c r="E96" s="25">
        <f aca="true" t="shared" si="10" ref="E96:S96">E82*E6/100</f>
        <v>0.275887</v>
      </c>
      <c r="F96" s="25">
        <f t="shared" si="10"/>
        <v>0.1899</v>
      </c>
      <c r="G96" s="25">
        <f t="shared" si="10"/>
        <v>0.124654</v>
      </c>
      <c r="H96" s="25">
        <f t="shared" si="10"/>
        <v>0.18122699999999997</v>
      </c>
      <c r="I96" s="25">
        <f t="shared" si="10"/>
        <v>0.15073</v>
      </c>
      <c r="J96" s="25">
        <f t="shared" si="10"/>
        <v>0.254404</v>
      </c>
      <c r="K96" s="25">
        <f t="shared" si="10"/>
        <v>0.252289</v>
      </c>
      <c r="L96" s="25">
        <f t="shared" si="10"/>
        <v>0.36186299999999993</v>
      </c>
      <c r="M96" s="25">
        <f t="shared" si="10"/>
        <v>0.20849000000000004</v>
      </c>
      <c r="N96" s="25">
        <f t="shared" si="10"/>
        <v>0.18770200000000004</v>
      </c>
      <c r="O96" s="25">
        <f t="shared" si="10"/>
        <v>0.17337799999999998</v>
      </c>
      <c r="P96" s="25">
        <f t="shared" si="10"/>
        <v>0.133042</v>
      </c>
      <c r="Q96" s="25">
        <f t="shared" si="10"/>
        <v>0.110329</v>
      </c>
      <c r="R96" s="25">
        <f t="shared" si="10"/>
        <v>0.098365</v>
      </c>
      <c r="S96" s="25">
        <f t="shared" si="10"/>
        <v>0.088962</v>
      </c>
    </row>
    <row r="97" spans="2:19" ht="12.75">
      <c r="B97" s="22" t="s">
        <v>194</v>
      </c>
      <c r="C97" s="22" t="s">
        <v>196</v>
      </c>
      <c r="D97" s="22" t="s">
        <v>188</v>
      </c>
      <c r="E97" s="25">
        <f aca="true" t="shared" si="11" ref="E97:S97">E83*E7/100</f>
        <v>0.37167700000000004</v>
      </c>
      <c r="F97" s="25">
        <f t="shared" si="11"/>
        <v>0.145915</v>
      </c>
      <c r="G97" s="25">
        <f t="shared" si="11"/>
        <v>0.08189099999999999</v>
      </c>
      <c r="H97" s="25">
        <f t="shared" si="11"/>
        <v>0.231902</v>
      </c>
      <c r="I97" s="25">
        <f t="shared" si="11"/>
        <v>0.38004000000000004</v>
      </c>
      <c r="J97" s="25">
        <f t="shared" si="11"/>
        <v>0.522489</v>
      </c>
      <c r="K97" s="25">
        <f t="shared" si="11"/>
        <v>0.673835</v>
      </c>
      <c r="L97" s="25">
        <f t="shared" si="11"/>
        <v>0.7823349999999999</v>
      </c>
      <c r="M97" s="25">
        <f t="shared" si="11"/>
        <v>0.353567</v>
      </c>
      <c r="N97" s="25">
        <f t="shared" si="11"/>
        <v>0.41434800000000005</v>
      </c>
      <c r="O97" s="25">
        <f t="shared" si="11"/>
        <v>0.373149</v>
      </c>
      <c r="P97" s="25">
        <f t="shared" si="11"/>
        <v>0.234895</v>
      </c>
      <c r="Q97" s="25">
        <f t="shared" si="11"/>
        <v>0.220416</v>
      </c>
      <c r="R97" s="25">
        <f t="shared" si="11"/>
        <v>0.21651</v>
      </c>
      <c r="S97" s="25">
        <f t="shared" si="11"/>
        <v>0.19937374538723</v>
      </c>
    </row>
    <row r="98" spans="2:19" ht="12.75">
      <c r="B98" s="22" t="s">
        <v>195</v>
      </c>
      <c r="C98" s="22" t="s">
        <v>196</v>
      </c>
      <c r="D98" s="22" t="s">
        <v>188</v>
      </c>
      <c r="E98" s="25">
        <f aca="true" t="shared" si="12" ref="E98:L98">E84*E8/100</f>
        <v>0.11700000000000003</v>
      </c>
      <c r="F98" s="25">
        <f t="shared" si="12"/>
        <v>0.022</v>
      </c>
      <c r="G98" s="25">
        <f t="shared" si="12"/>
        <v>-1.833637</v>
      </c>
      <c r="H98" s="25">
        <f t="shared" si="12"/>
        <v>0.308472</v>
      </c>
      <c r="I98" s="25">
        <f t="shared" si="12"/>
        <v>0.2689</v>
      </c>
      <c r="J98" s="25">
        <f t="shared" si="12"/>
        <v>0.2546999999999999</v>
      </c>
      <c r="K98" s="25">
        <f t="shared" si="12"/>
        <v>0.2897</v>
      </c>
      <c r="L98" s="25">
        <f t="shared" si="12"/>
        <v>0.29969999999999997</v>
      </c>
      <c r="M98" s="25"/>
      <c r="N98" s="25"/>
      <c r="O98" s="25"/>
      <c r="P98" s="25"/>
      <c r="Q98" s="25"/>
      <c r="R98" s="25"/>
      <c r="S98" s="25"/>
    </row>
    <row r="99" spans="5:19" ht="12.75"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</row>
    <row r="100" spans="2:19" ht="12.75">
      <c r="B100" s="22" t="s">
        <v>190</v>
      </c>
      <c r="C100" s="22" t="s">
        <v>196</v>
      </c>
      <c r="D100" s="22" t="s">
        <v>182</v>
      </c>
      <c r="E100" s="25">
        <f>E38*E79/100</f>
        <v>80.805</v>
      </c>
      <c r="F100" s="25">
        <f aca="true" t="shared" si="13" ref="F100:S100">F38*F79/100</f>
        <v>70.32799999999999</v>
      </c>
      <c r="G100" s="25">
        <f t="shared" si="13"/>
        <v>71.86000000000001</v>
      </c>
      <c r="H100" s="25">
        <f t="shared" si="13"/>
        <v>76.414</v>
      </c>
      <c r="I100" s="25">
        <f t="shared" si="13"/>
        <v>75.018</v>
      </c>
      <c r="J100" s="25">
        <f t="shared" si="13"/>
        <v>68.667</v>
      </c>
      <c r="K100" s="25">
        <f t="shared" si="13"/>
        <v>57.586999999999996</v>
      </c>
      <c r="L100" s="25">
        <f t="shared" si="13"/>
        <v>55.199</v>
      </c>
      <c r="M100" s="25">
        <f t="shared" si="13"/>
        <v>44.85199999999999</v>
      </c>
      <c r="N100" s="25">
        <f t="shared" si="13"/>
        <v>39.778476</v>
      </c>
      <c r="O100" s="25">
        <f t="shared" si="13"/>
        <v>34.415</v>
      </c>
      <c r="P100" s="25">
        <f t="shared" si="13"/>
        <v>19.068990000000003</v>
      </c>
      <c r="Q100" s="25">
        <f t="shared" si="13"/>
        <v>18.242062999999995</v>
      </c>
      <c r="R100" s="25">
        <f t="shared" si="13"/>
        <v>19.772504</v>
      </c>
      <c r="S100" s="25">
        <f t="shared" si="13"/>
        <v>19.127969</v>
      </c>
    </row>
    <row r="101" spans="2:19" ht="12.75">
      <c r="B101" s="22" t="s">
        <v>192</v>
      </c>
      <c r="C101" s="22" t="s">
        <v>196</v>
      </c>
      <c r="D101" s="22" t="s">
        <v>182</v>
      </c>
      <c r="E101" s="25">
        <f aca="true" t="shared" si="14" ref="E101:S101">E39*E80/100</f>
        <v>49.099</v>
      </c>
      <c r="F101" s="25">
        <f t="shared" si="14"/>
        <v>42.194</v>
      </c>
      <c r="G101" s="25">
        <f t="shared" si="14"/>
        <v>41.42999999999999</v>
      </c>
      <c r="H101" s="25">
        <f t="shared" si="14"/>
        <v>38.165</v>
      </c>
      <c r="I101" s="25">
        <f t="shared" si="14"/>
        <v>35.919</v>
      </c>
      <c r="J101" s="25">
        <f t="shared" si="14"/>
        <v>29.3</v>
      </c>
      <c r="K101" s="25">
        <f t="shared" si="14"/>
        <v>25.656</v>
      </c>
      <c r="L101" s="25">
        <f t="shared" si="14"/>
        <v>27.063000000000002</v>
      </c>
      <c r="M101" s="25">
        <f t="shared" si="14"/>
        <v>21.55</v>
      </c>
      <c r="N101" s="25">
        <f t="shared" si="14"/>
        <v>16.330622</v>
      </c>
      <c r="O101" s="25">
        <f t="shared" si="14"/>
        <v>13.067723999999998</v>
      </c>
      <c r="P101" s="25">
        <f t="shared" si="14"/>
        <v>12.774225</v>
      </c>
      <c r="Q101" s="25">
        <f t="shared" si="14"/>
        <v>12.60244</v>
      </c>
      <c r="R101" s="25">
        <f t="shared" si="14"/>
        <v>16.608232</v>
      </c>
      <c r="S101" s="25">
        <f t="shared" si="14"/>
        <v>12.5888536295121</v>
      </c>
    </row>
    <row r="102" spans="2:19" ht="12.75">
      <c r="B102" s="22" t="s">
        <v>191</v>
      </c>
      <c r="C102" s="22" t="s">
        <v>196</v>
      </c>
      <c r="D102" s="22" t="s">
        <v>182</v>
      </c>
      <c r="E102" s="25">
        <f aca="true" t="shared" si="15" ref="E102:S102">E40*E81/100</f>
        <v>12.650319</v>
      </c>
      <c r="F102" s="25">
        <f t="shared" si="15"/>
        <v>11.424402</v>
      </c>
      <c r="G102" s="25">
        <f t="shared" si="15"/>
        <v>9.911264</v>
      </c>
      <c r="H102" s="25">
        <f t="shared" si="15"/>
        <v>8.282225</v>
      </c>
      <c r="I102" s="25">
        <f t="shared" si="15"/>
        <v>8.203267</v>
      </c>
      <c r="J102" s="25">
        <f t="shared" si="15"/>
        <v>8.400205</v>
      </c>
      <c r="K102" s="25">
        <f t="shared" si="15"/>
        <v>6.765163999999999</v>
      </c>
      <c r="L102" s="25">
        <f t="shared" si="15"/>
        <v>6.238306</v>
      </c>
      <c r="M102" s="25">
        <f t="shared" si="15"/>
        <v>5.553403</v>
      </c>
      <c r="N102" s="25">
        <f t="shared" si="15"/>
        <v>5.004563999999999</v>
      </c>
      <c r="O102" s="25">
        <f t="shared" si="15"/>
        <v>3.766617</v>
      </c>
      <c r="P102" s="25">
        <f t="shared" si="15"/>
        <v>3.513453</v>
      </c>
      <c r="Q102" s="25">
        <f t="shared" si="15"/>
        <v>2.8151710000000003</v>
      </c>
      <c r="R102" s="25">
        <f t="shared" si="15"/>
        <v>2.5061180000000003</v>
      </c>
      <c r="S102" s="25">
        <f t="shared" si="15"/>
        <v>2.237468</v>
      </c>
    </row>
    <row r="103" spans="2:19" ht="12.75">
      <c r="B103" s="22" t="s">
        <v>193</v>
      </c>
      <c r="C103" s="22" t="s">
        <v>196</v>
      </c>
      <c r="D103" s="22" t="s">
        <v>182</v>
      </c>
      <c r="E103" s="25">
        <f aca="true" t="shared" si="16" ref="E103:S103">E41*E82/100</f>
        <v>3.6434450000000003</v>
      </c>
      <c r="F103" s="25">
        <f t="shared" si="16"/>
        <v>3.339588</v>
      </c>
      <c r="G103" s="25">
        <f t="shared" si="16"/>
        <v>3.1584640000000004</v>
      </c>
      <c r="H103" s="25">
        <f t="shared" si="16"/>
        <v>3.0869959999999996</v>
      </c>
      <c r="I103" s="25">
        <f t="shared" si="16"/>
        <v>2.5796949999999996</v>
      </c>
      <c r="J103" s="25">
        <f t="shared" si="16"/>
        <v>2.58289</v>
      </c>
      <c r="K103" s="25">
        <f t="shared" si="16"/>
        <v>1.965013</v>
      </c>
      <c r="L103" s="25">
        <f t="shared" si="16"/>
        <v>1.7454170000000002</v>
      </c>
      <c r="M103" s="25">
        <f t="shared" si="16"/>
        <v>1.584602</v>
      </c>
      <c r="N103" s="25">
        <f t="shared" si="16"/>
        <v>1.4478309999999999</v>
      </c>
      <c r="O103" s="25">
        <f t="shared" si="16"/>
        <v>1.3161899999999997</v>
      </c>
      <c r="P103" s="25">
        <f t="shared" si="16"/>
        <v>0.9093029999999999</v>
      </c>
      <c r="Q103" s="25">
        <f t="shared" si="16"/>
        <v>0.793446</v>
      </c>
      <c r="R103" s="25">
        <f t="shared" si="16"/>
        <v>0.7696430000000001</v>
      </c>
      <c r="S103" s="25">
        <f t="shared" si="16"/>
        <v>0.722997</v>
      </c>
    </row>
    <row r="104" spans="2:19" ht="12.75">
      <c r="B104" s="22" t="s">
        <v>194</v>
      </c>
      <c r="C104" s="22" t="s">
        <v>196</v>
      </c>
      <c r="D104" s="22" t="s">
        <v>182</v>
      </c>
      <c r="E104" s="25">
        <f aca="true" t="shared" si="17" ref="E104:S104">E42*E83/100</f>
        <v>11.161158999999998</v>
      </c>
      <c r="F104" s="25">
        <f t="shared" si="17"/>
        <v>10.158182000000002</v>
      </c>
      <c r="G104" s="25">
        <f t="shared" si="17"/>
        <v>8.830129000000001</v>
      </c>
      <c r="H104" s="25">
        <f t="shared" si="17"/>
        <v>5.886932000000001</v>
      </c>
      <c r="I104" s="25">
        <f t="shared" si="17"/>
        <v>5.6546769999999995</v>
      </c>
      <c r="J104" s="25">
        <f t="shared" si="17"/>
        <v>5.269988999999999</v>
      </c>
      <c r="K104" s="25">
        <f t="shared" si="17"/>
        <v>4.434002</v>
      </c>
      <c r="L104" s="25">
        <f t="shared" si="17"/>
        <v>4.583254</v>
      </c>
      <c r="M104" s="25">
        <f t="shared" si="17"/>
        <v>4.177913</v>
      </c>
      <c r="N104" s="25">
        <f t="shared" si="17"/>
        <v>3.490703</v>
      </c>
      <c r="O104" s="25">
        <f t="shared" si="17"/>
        <v>3.1627090000000004</v>
      </c>
      <c r="P104" s="25">
        <f t="shared" si="17"/>
        <v>2.17261</v>
      </c>
      <c r="Q104" s="25">
        <f t="shared" si="17"/>
        <v>2.092107</v>
      </c>
      <c r="R104" s="25">
        <f t="shared" si="17"/>
        <v>2.400009</v>
      </c>
      <c r="S104" s="25">
        <f t="shared" si="17"/>
        <v>1.63956102075896</v>
      </c>
    </row>
    <row r="105" spans="2:19" ht="12.75">
      <c r="B105" s="22" t="s">
        <v>195</v>
      </c>
      <c r="C105" s="22" t="s">
        <v>196</v>
      </c>
      <c r="D105" s="22" t="s">
        <v>182</v>
      </c>
      <c r="E105" s="25">
        <f aca="true" t="shared" si="18" ref="E105:L105">E43*E84/100</f>
        <v>2.513</v>
      </c>
      <c r="F105" s="25">
        <f t="shared" si="18"/>
        <v>1.4340000000000002</v>
      </c>
      <c r="G105" s="25">
        <f t="shared" si="18"/>
        <v>0.9918339999999999</v>
      </c>
      <c r="H105" s="25">
        <f t="shared" si="18"/>
        <v>2.7311670000000006</v>
      </c>
      <c r="I105" s="25">
        <f t="shared" si="18"/>
        <v>2.8396000000000003</v>
      </c>
      <c r="J105" s="25">
        <f t="shared" si="18"/>
        <v>2.88</v>
      </c>
      <c r="K105" s="25">
        <f t="shared" si="18"/>
        <v>2.6170999999999998</v>
      </c>
      <c r="L105" s="25">
        <f t="shared" si="18"/>
        <v>3.0787999999999998</v>
      </c>
      <c r="M105" s="25"/>
      <c r="N105" s="25"/>
      <c r="O105" s="25"/>
      <c r="P105" s="25"/>
      <c r="Q105" s="25"/>
      <c r="R105" s="25"/>
      <c r="S105" s="25"/>
    </row>
    <row r="107" spans="5:19" ht="12.75">
      <c r="E107" s="22">
        <v>2014</v>
      </c>
      <c r="F107" s="22">
        <v>2013</v>
      </c>
      <c r="G107" s="22">
        <v>2012</v>
      </c>
      <c r="H107" s="22">
        <v>2011</v>
      </c>
      <c r="I107" s="22">
        <v>2010</v>
      </c>
      <c r="J107" s="22">
        <v>2009</v>
      </c>
      <c r="K107" s="22">
        <v>2008</v>
      </c>
      <c r="L107" s="22">
        <v>2007</v>
      </c>
      <c r="M107" s="22">
        <v>2006</v>
      </c>
      <c r="N107" s="22">
        <v>2005</v>
      </c>
      <c r="O107" s="22">
        <v>2004</v>
      </c>
      <c r="P107" s="22">
        <v>2003</v>
      </c>
      <c r="Q107" s="22">
        <v>2002</v>
      </c>
      <c r="R107" s="22">
        <v>2001</v>
      </c>
      <c r="S107" s="22">
        <v>2000</v>
      </c>
    </row>
    <row r="108" spans="2:19" ht="12.75">
      <c r="B108" s="22" t="s">
        <v>195</v>
      </c>
      <c r="D108" s="22" t="s">
        <v>198</v>
      </c>
      <c r="E108" s="22">
        <v>2153</v>
      </c>
      <c r="F108" s="22">
        <v>1523</v>
      </c>
      <c r="G108" s="22">
        <v>1099</v>
      </c>
      <c r="H108" s="22">
        <v>2924</v>
      </c>
      <c r="I108" s="22">
        <v>2682</v>
      </c>
      <c r="J108" s="22">
        <v>2336</v>
      </c>
      <c r="K108" s="22">
        <v>2156</v>
      </c>
      <c r="L108" s="22">
        <v>1975</v>
      </c>
      <c r="M108" s="22">
        <v>1766</v>
      </c>
      <c r="N108" s="22">
        <v>1604</v>
      </c>
      <c r="O108" s="22">
        <v>1319</v>
      </c>
      <c r="P108" s="22">
        <v>1187</v>
      </c>
      <c r="Q108" s="22">
        <v>1071</v>
      </c>
      <c r="R108" s="22">
        <v>992</v>
      </c>
      <c r="S108" s="22">
        <v>889</v>
      </c>
    </row>
    <row r="109" spans="2:19" ht="12.75">
      <c r="B109" s="22" t="s">
        <v>195</v>
      </c>
      <c r="D109" s="22" t="s">
        <v>199</v>
      </c>
      <c r="E109" s="22">
        <v>108</v>
      </c>
      <c r="F109" s="22">
        <v>8.2</v>
      </c>
      <c r="G109" s="22">
        <v>-1834</v>
      </c>
      <c r="H109" s="22">
        <v>308</v>
      </c>
      <c r="I109" s="22">
        <v>228</v>
      </c>
      <c r="J109" s="22">
        <v>229</v>
      </c>
      <c r="K109" s="22">
        <v>260</v>
      </c>
      <c r="L109" s="22">
        <v>261</v>
      </c>
      <c r="M109" s="22">
        <v>212</v>
      </c>
      <c r="N109" s="22">
        <v>181</v>
      </c>
      <c r="O109" s="22">
        <v>171</v>
      </c>
      <c r="P109" s="22">
        <v>150</v>
      </c>
      <c r="Q109" s="22">
        <v>136</v>
      </c>
      <c r="R109" s="22">
        <v>137</v>
      </c>
      <c r="S109" s="22">
        <v>119</v>
      </c>
    </row>
    <row r="111" spans="5:19" ht="13.5" thickBot="1">
      <c r="E111" s="23">
        <v>2014</v>
      </c>
      <c r="F111" s="23">
        <v>2013</v>
      </c>
      <c r="G111" s="23">
        <v>2012</v>
      </c>
      <c r="H111" s="23">
        <v>2011</v>
      </c>
      <c r="I111" s="23">
        <v>2010</v>
      </c>
      <c r="J111" s="23">
        <v>2009</v>
      </c>
      <c r="K111" s="23">
        <v>2008</v>
      </c>
      <c r="L111" s="23">
        <v>2007</v>
      </c>
      <c r="M111" s="23">
        <v>2006</v>
      </c>
      <c r="N111" s="23">
        <v>2005</v>
      </c>
      <c r="O111" s="23">
        <v>2004</v>
      </c>
      <c r="P111" s="23">
        <v>2003</v>
      </c>
      <c r="Q111" s="23">
        <v>2002</v>
      </c>
      <c r="R111" s="23">
        <v>2001</v>
      </c>
      <c r="S111" s="23">
        <v>2000</v>
      </c>
    </row>
    <row r="112" spans="1:19" ht="12.75">
      <c r="A112" s="53">
        <v>1</v>
      </c>
      <c r="B112" s="22" t="s">
        <v>190</v>
      </c>
      <c r="C112" s="22" t="s">
        <v>200</v>
      </c>
      <c r="D112" s="22" t="s">
        <v>188</v>
      </c>
      <c r="E112" s="32">
        <f aca="true" t="shared" si="19" ref="E112:R112">E93/F93*F112</f>
        <v>257.5569904625087</v>
      </c>
      <c r="F112" s="32">
        <f t="shared" si="19"/>
        <v>184.88659476976855</v>
      </c>
      <c r="G112" s="32">
        <f t="shared" si="19"/>
        <v>101.63227185547757</v>
      </c>
      <c r="H112" s="49">
        <f t="shared" si="19"/>
        <v>236.96483080551656</v>
      </c>
      <c r="I112" s="32">
        <f t="shared" si="19"/>
        <v>362.2851274566114</v>
      </c>
      <c r="J112" s="32">
        <f t="shared" si="19"/>
        <v>396.0132693219776</v>
      </c>
      <c r="K112" s="32">
        <f t="shared" si="19"/>
        <v>393.0850199345391</v>
      </c>
      <c r="L112" s="32">
        <f t="shared" si="19"/>
        <v>365.949823328127</v>
      </c>
      <c r="M112" s="32">
        <f t="shared" si="19"/>
        <v>274.8532089005957</v>
      </c>
      <c r="N112" s="32">
        <f t="shared" si="19"/>
        <v>275.452418604507</v>
      </c>
      <c r="O112" s="32">
        <f t="shared" si="19"/>
        <v>159.68311987603963</v>
      </c>
      <c r="P112" s="32">
        <f t="shared" si="19"/>
        <v>115.61806813657782</v>
      </c>
      <c r="Q112" s="32">
        <f t="shared" si="19"/>
        <v>99.51446787423815</v>
      </c>
      <c r="R112" s="32">
        <f t="shared" si="19"/>
        <v>110.10384205414987</v>
      </c>
      <c r="S112" s="22">
        <v>100</v>
      </c>
    </row>
    <row r="113" spans="1:19" ht="12.75">
      <c r="A113" s="53">
        <v>2</v>
      </c>
      <c r="B113" s="22" t="s">
        <v>192</v>
      </c>
      <c r="C113" s="22" t="s">
        <v>200</v>
      </c>
      <c r="D113" s="22" t="s">
        <v>188</v>
      </c>
      <c r="E113" s="32">
        <f aca="true" t="shared" si="20" ref="E113:R113">E94/F94*F113</f>
        <v>117.2893437590876</v>
      </c>
      <c r="F113" s="32">
        <f t="shared" si="20"/>
        <v>93.36554331319273</v>
      </c>
      <c r="G113" s="32">
        <f t="shared" si="20"/>
        <v>75.08668454554271</v>
      </c>
      <c r="H113" s="50">
        <f t="shared" si="20"/>
        <v>134.58257778926628</v>
      </c>
      <c r="I113" s="32">
        <f t="shared" si="20"/>
        <v>209.4900578370869</v>
      </c>
      <c r="J113" s="32">
        <f t="shared" si="20"/>
        <v>188.61273385246707</v>
      </c>
      <c r="K113" s="32">
        <f t="shared" si="20"/>
        <v>224.90164464118394</v>
      </c>
      <c r="L113" s="32">
        <f t="shared" si="20"/>
        <v>274.4516882613333</v>
      </c>
      <c r="M113" s="32">
        <f t="shared" si="20"/>
        <v>212.17270436686175</v>
      </c>
      <c r="N113" s="32">
        <f t="shared" si="20"/>
        <v>170.5321200604221</v>
      </c>
      <c r="O113" s="32">
        <f t="shared" si="20"/>
        <v>130.9355870561247</v>
      </c>
      <c r="P113" s="32">
        <f t="shared" si="20"/>
        <v>99.75870857055162</v>
      </c>
      <c r="Q113" s="52">
        <f t="shared" si="20"/>
        <v>77.01891224110639</v>
      </c>
      <c r="R113" s="32">
        <f t="shared" si="20"/>
        <v>105.88011020711498</v>
      </c>
      <c r="S113" s="22">
        <v>100</v>
      </c>
    </row>
    <row r="114" spans="1:19" ht="12.75">
      <c r="A114" s="53">
        <v>3</v>
      </c>
      <c r="B114" s="22" t="s">
        <v>191</v>
      </c>
      <c r="C114" s="22" t="s">
        <v>200</v>
      </c>
      <c r="D114" s="22" t="s">
        <v>188</v>
      </c>
      <c r="E114" s="32">
        <f aca="true" t="shared" si="21" ref="E114:R114">E95/F95*F114</f>
        <v>67.35506781067234</v>
      </c>
      <c r="F114" s="32">
        <f t="shared" si="21"/>
        <v>51.27701775736559</v>
      </c>
      <c r="G114" s="32">
        <f t="shared" si="21"/>
        <v>-501.6793155535441</v>
      </c>
      <c r="H114" s="50">
        <f t="shared" si="21"/>
        <v>97.77722058802541</v>
      </c>
      <c r="I114" s="32">
        <f t="shared" si="21"/>
        <v>120.30467407457233</v>
      </c>
      <c r="J114" s="32">
        <f t="shared" si="21"/>
        <v>156.17593877979513</v>
      </c>
      <c r="K114" s="32">
        <f t="shared" si="21"/>
        <v>214.46478187040438</v>
      </c>
      <c r="L114" s="32">
        <f t="shared" si="21"/>
        <v>256.88961731256506</v>
      </c>
      <c r="M114" s="32">
        <f t="shared" si="21"/>
        <v>209.15632638001284</v>
      </c>
      <c r="N114" s="32">
        <f t="shared" si="21"/>
        <v>178.9290541160354</v>
      </c>
      <c r="O114" s="32">
        <f t="shared" si="21"/>
        <v>132.78151162861803</v>
      </c>
      <c r="P114" s="32">
        <f t="shared" si="21"/>
        <v>145.604078628987</v>
      </c>
      <c r="Q114" s="32">
        <f t="shared" si="21"/>
        <v>129.1368790986572</v>
      </c>
      <c r="R114" s="32">
        <f t="shared" si="21"/>
        <v>115.23268447907175</v>
      </c>
      <c r="S114" s="22">
        <v>100</v>
      </c>
    </row>
    <row r="115" spans="1:19" ht="12.75">
      <c r="A115" s="53">
        <v>4</v>
      </c>
      <c r="B115" s="22" t="s">
        <v>193</v>
      </c>
      <c r="C115" s="22" t="s">
        <v>200</v>
      </c>
      <c r="D115" s="22" t="s">
        <v>188</v>
      </c>
      <c r="E115" s="32">
        <f aca="true" t="shared" si="22" ref="E115:R115">E96/F96*F115</f>
        <v>310.11780310694456</v>
      </c>
      <c r="F115" s="32">
        <f t="shared" si="22"/>
        <v>213.4619275645782</v>
      </c>
      <c r="G115" s="32">
        <f t="shared" si="22"/>
        <v>140.12050088801962</v>
      </c>
      <c r="H115" s="50">
        <f t="shared" si="22"/>
        <v>203.71282120455925</v>
      </c>
      <c r="I115" s="32">
        <f t="shared" si="22"/>
        <v>169.4318922686091</v>
      </c>
      <c r="J115" s="32">
        <f t="shared" si="22"/>
        <v>285.9692902587622</v>
      </c>
      <c r="K115" s="32">
        <f t="shared" si="22"/>
        <v>283.5918706863605</v>
      </c>
      <c r="L115" s="32">
        <f t="shared" si="22"/>
        <v>406.7613138193835</v>
      </c>
      <c r="M115" s="32">
        <f t="shared" si="22"/>
        <v>234.35849014185837</v>
      </c>
      <c r="N115" s="32">
        <f t="shared" si="22"/>
        <v>210.99120972999714</v>
      </c>
      <c r="O115" s="32">
        <f t="shared" si="22"/>
        <v>194.88995301364628</v>
      </c>
      <c r="P115" s="32">
        <f t="shared" si="22"/>
        <v>149.54924574537444</v>
      </c>
      <c r="Q115" s="32">
        <f t="shared" si="22"/>
        <v>124.01812009622085</v>
      </c>
      <c r="R115" s="32">
        <f t="shared" si="22"/>
        <v>110.56968143701805</v>
      </c>
      <c r="S115" s="22">
        <v>100</v>
      </c>
    </row>
    <row r="116" spans="1:19" ht="12.75">
      <c r="A116" s="53">
        <v>5</v>
      </c>
      <c r="B116" s="22" t="s">
        <v>194</v>
      </c>
      <c r="C116" s="22" t="s">
        <v>200</v>
      </c>
      <c r="D116" s="22" t="s">
        <v>188</v>
      </c>
      <c r="E116" s="32">
        <f aca="true" t="shared" si="23" ref="E116:R116">E97/F97*F116</f>
        <v>186.42223893528072</v>
      </c>
      <c r="F116" s="32">
        <f t="shared" si="23"/>
        <v>73.18666744038904</v>
      </c>
      <c r="G116" s="32">
        <f t="shared" si="23"/>
        <v>41.07411426762772</v>
      </c>
      <c r="H116" s="50">
        <f t="shared" si="23"/>
        <v>116.315214698702</v>
      </c>
      <c r="I116" s="32">
        <f t="shared" si="23"/>
        <v>190.6168734814478</v>
      </c>
      <c r="J116" s="32">
        <f t="shared" si="23"/>
        <v>262.0650973804025</v>
      </c>
      <c r="K116" s="32">
        <f t="shared" si="23"/>
        <v>337.97579450155604</v>
      </c>
      <c r="L116" s="32">
        <f t="shared" si="23"/>
        <v>392.39619965032216</v>
      </c>
      <c r="M116" s="32">
        <f t="shared" si="23"/>
        <v>177.33879619570322</v>
      </c>
      <c r="N116" s="32">
        <f t="shared" si="23"/>
        <v>207.82475606065398</v>
      </c>
      <c r="O116" s="32">
        <f t="shared" si="23"/>
        <v>187.1605507913082</v>
      </c>
      <c r="P116" s="32">
        <f t="shared" si="23"/>
        <v>117.81641536792095</v>
      </c>
      <c r="Q116" s="32">
        <f t="shared" si="23"/>
        <v>110.55417531124827</v>
      </c>
      <c r="R116" s="32">
        <f t="shared" si="23"/>
        <v>108.5950407258927</v>
      </c>
      <c r="S116" s="22">
        <v>100</v>
      </c>
    </row>
    <row r="117" spans="1:19" ht="13.5" thickBot="1">
      <c r="A117" s="53">
        <v>6</v>
      </c>
      <c r="B117" s="22" t="s">
        <v>195</v>
      </c>
      <c r="C117" s="22" t="s">
        <v>200</v>
      </c>
      <c r="D117" s="22" t="s">
        <v>188</v>
      </c>
      <c r="E117" s="32">
        <f aca="true" t="shared" si="24" ref="E117:Q117">E109/F109*F117</f>
        <v>90.75630252100835</v>
      </c>
      <c r="F117" s="32">
        <f t="shared" si="24"/>
        <v>6.890756302521004</v>
      </c>
      <c r="G117" s="32">
        <f t="shared" si="24"/>
        <v>-1541.1764705882347</v>
      </c>
      <c r="H117" s="51">
        <f t="shared" si="24"/>
        <v>258.82352941176464</v>
      </c>
      <c r="I117" s="32">
        <f t="shared" si="24"/>
        <v>191.59663865546216</v>
      </c>
      <c r="J117" s="32">
        <f t="shared" si="24"/>
        <v>192.43697478991595</v>
      </c>
      <c r="K117" s="32">
        <f t="shared" si="24"/>
        <v>218.48739495798318</v>
      </c>
      <c r="L117" s="32">
        <f t="shared" si="24"/>
        <v>219.32773109243698</v>
      </c>
      <c r="M117" s="32">
        <f t="shared" si="24"/>
        <v>178.15126050420167</v>
      </c>
      <c r="N117" s="32">
        <f t="shared" si="24"/>
        <v>152.10084033613447</v>
      </c>
      <c r="O117" s="32">
        <f t="shared" si="24"/>
        <v>143.69747899159663</v>
      </c>
      <c r="P117" s="32">
        <f t="shared" si="24"/>
        <v>126.05042016806723</v>
      </c>
      <c r="Q117" s="32">
        <f t="shared" si="24"/>
        <v>114.28571428571428</v>
      </c>
      <c r="R117" s="32">
        <f>R109/S109*S117</f>
        <v>115.12605042016806</v>
      </c>
      <c r="S117" s="22">
        <v>100</v>
      </c>
    </row>
    <row r="119" spans="1:19" ht="12.75">
      <c r="A119" s="53">
        <v>1</v>
      </c>
      <c r="B119" s="22" t="s">
        <v>190</v>
      </c>
      <c r="C119" s="22" t="s">
        <v>200</v>
      </c>
      <c r="D119" s="22" t="s">
        <v>182</v>
      </c>
      <c r="E119" s="32">
        <f aca="true" t="shared" si="25" ref="E119:Q123">E100/F100*F119</f>
        <v>422.4442229073039</v>
      </c>
      <c r="F119" s="32">
        <f t="shared" si="25"/>
        <v>367.6710266521238</v>
      </c>
      <c r="G119" s="32">
        <f t="shared" si="25"/>
        <v>375.6802408034016</v>
      </c>
      <c r="H119" s="32">
        <f t="shared" si="25"/>
        <v>399.4883095011289</v>
      </c>
      <c r="I119" s="32">
        <f t="shared" si="25"/>
        <v>392.1900960839073</v>
      </c>
      <c r="J119" s="32">
        <f t="shared" si="25"/>
        <v>358.9874073928079</v>
      </c>
      <c r="K119" s="32">
        <f t="shared" si="25"/>
        <v>301.0617593535414</v>
      </c>
      <c r="L119" s="32">
        <f t="shared" si="25"/>
        <v>288.57742293497023</v>
      </c>
      <c r="M119" s="32">
        <f t="shared" si="25"/>
        <v>234.48385973440247</v>
      </c>
      <c r="N119" s="32">
        <f t="shared" si="25"/>
        <v>207.95974732079497</v>
      </c>
      <c r="O119" s="32">
        <f t="shared" si="25"/>
        <v>179.9197813421801</v>
      </c>
      <c r="P119" s="32">
        <f t="shared" si="25"/>
        <v>99.69166093901553</v>
      </c>
      <c r="Q119" s="32">
        <f t="shared" si="25"/>
        <v>95.36853076246616</v>
      </c>
      <c r="R119" s="32">
        <f>R100/S100*S119</f>
        <v>103.36959454503507</v>
      </c>
      <c r="S119" s="22">
        <v>100</v>
      </c>
    </row>
    <row r="120" spans="1:19" ht="12.75">
      <c r="A120" s="53">
        <v>2</v>
      </c>
      <c r="B120" s="22" t="s">
        <v>192</v>
      </c>
      <c r="C120" s="22" t="s">
        <v>200</v>
      </c>
      <c r="D120" s="22" t="s">
        <v>182</v>
      </c>
      <c r="E120" s="32">
        <f t="shared" si="25"/>
        <v>390.01962724307964</v>
      </c>
      <c r="F120" s="32">
        <f t="shared" si="25"/>
        <v>335.1695177477037</v>
      </c>
      <c r="G120" s="32">
        <f t="shared" si="25"/>
        <v>329.1006569722558</v>
      </c>
      <c r="H120" s="32">
        <f t="shared" si="25"/>
        <v>303.16501504576746</v>
      </c>
      <c r="I120" s="32">
        <f t="shared" si="25"/>
        <v>285.32383533155826</v>
      </c>
      <c r="J120" s="32">
        <f t="shared" si="25"/>
        <v>232.74557685945203</v>
      </c>
      <c r="K120" s="32">
        <f t="shared" si="25"/>
        <v>203.79933515037888</v>
      </c>
      <c r="L120" s="32">
        <f t="shared" si="25"/>
        <v>214.97588896066046</v>
      </c>
      <c r="M120" s="32">
        <f t="shared" si="25"/>
        <v>171.18318024987002</v>
      </c>
      <c r="N120" s="32">
        <f t="shared" si="25"/>
        <v>129.722868186473</v>
      </c>
      <c r="O120" s="32">
        <f t="shared" si="25"/>
        <v>103.80392357065206</v>
      </c>
      <c r="P120" s="32">
        <f t="shared" si="25"/>
        <v>101.4725039780694</v>
      </c>
      <c r="Q120" s="32">
        <f t="shared" si="25"/>
        <v>100.10792381012398</v>
      </c>
      <c r="R120" s="32">
        <f>R101/S101*S120</f>
        <v>131.92807295070344</v>
      </c>
      <c r="S120" s="22">
        <v>100</v>
      </c>
    </row>
    <row r="121" spans="1:19" ht="12.75">
      <c r="A121" s="53">
        <v>3</v>
      </c>
      <c r="B121" s="22" t="s">
        <v>191</v>
      </c>
      <c r="C121" s="22" t="s">
        <v>200</v>
      </c>
      <c r="D121" s="22" t="s">
        <v>182</v>
      </c>
      <c r="E121" s="32">
        <f t="shared" si="25"/>
        <v>565.3854714346754</v>
      </c>
      <c r="F121" s="32">
        <f t="shared" si="25"/>
        <v>510.59510124837556</v>
      </c>
      <c r="G121" s="32">
        <f t="shared" si="25"/>
        <v>442.9678547357997</v>
      </c>
      <c r="H121" s="32">
        <f t="shared" si="25"/>
        <v>370.1606011795477</v>
      </c>
      <c r="I121" s="32">
        <f t="shared" si="25"/>
        <v>366.63170154835746</v>
      </c>
      <c r="J121" s="32">
        <f t="shared" si="25"/>
        <v>375.43352575321757</v>
      </c>
      <c r="K121" s="32">
        <f t="shared" si="25"/>
        <v>302.3580225504901</v>
      </c>
      <c r="L121" s="32">
        <f t="shared" si="25"/>
        <v>278.81095953104136</v>
      </c>
      <c r="M121" s="32">
        <f t="shared" si="25"/>
        <v>248.20033180362807</v>
      </c>
      <c r="N121" s="32">
        <f t="shared" si="25"/>
        <v>223.67086367268715</v>
      </c>
      <c r="O121" s="32">
        <f t="shared" si="25"/>
        <v>168.3428321656444</v>
      </c>
      <c r="P121" s="32">
        <f t="shared" si="25"/>
        <v>157.028078166928</v>
      </c>
      <c r="Q121" s="32">
        <f t="shared" si="25"/>
        <v>125.81949775371092</v>
      </c>
      <c r="R121" s="32">
        <f>R102/S102*S121</f>
        <v>112.00687562905931</v>
      </c>
      <c r="S121" s="22">
        <v>100</v>
      </c>
    </row>
    <row r="122" spans="1:19" ht="12.75">
      <c r="A122" s="53">
        <v>4</v>
      </c>
      <c r="B122" s="22" t="s">
        <v>193</v>
      </c>
      <c r="C122" s="22" t="s">
        <v>200</v>
      </c>
      <c r="D122" s="22" t="s">
        <v>182</v>
      </c>
      <c r="E122" s="32">
        <f t="shared" si="25"/>
        <v>503.93639254381424</v>
      </c>
      <c r="F122" s="32">
        <f t="shared" si="25"/>
        <v>461.9089705766415</v>
      </c>
      <c r="G122" s="32">
        <f t="shared" si="25"/>
        <v>436.85713771979704</v>
      </c>
      <c r="H122" s="32">
        <f t="shared" si="25"/>
        <v>426.97217277526744</v>
      </c>
      <c r="I122" s="32">
        <f t="shared" si="25"/>
        <v>356.80576821203965</v>
      </c>
      <c r="J122" s="32">
        <f t="shared" si="25"/>
        <v>357.24767875938636</v>
      </c>
      <c r="K122" s="32">
        <f t="shared" si="25"/>
        <v>271.78715817631337</v>
      </c>
      <c r="L122" s="32">
        <f t="shared" si="25"/>
        <v>241.41414141414148</v>
      </c>
      <c r="M122" s="32">
        <f t="shared" si="25"/>
        <v>219.17131053102574</v>
      </c>
      <c r="N122" s="32">
        <f t="shared" si="25"/>
        <v>200.2540812755793</v>
      </c>
      <c r="O122" s="32">
        <f t="shared" si="25"/>
        <v>182.046398532774</v>
      </c>
      <c r="P122" s="32">
        <f t="shared" si="25"/>
        <v>125.76857165382428</v>
      </c>
      <c r="Q122" s="32">
        <f t="shared" si="25"/>
        <v>109.74402383412381</v>
      </c>
      <c r="R122" s="32">
        <f>R103/S103*S122</f>
        <v>106.45175567810104</v>
      </c>
      <c r="S122" s="22">
        <v>100</v>
      </c>
    </row>
    <row r="123" spans="1:19" ht="12.75">
      <c r="A123" s="53">
        <v>5</v>
      </c>
      <c r="B123" s="22" t="s">
        <v>194</v>
      </c>
      <c r="C123" s="22" t="s">
        <v>200</v>
      </c>
      <c r="D123" s="22" t="s">
        <v>182</v>
      </c>
      <c r="E123" s="32">
        <f t="shared" si="25"/>
        <v>680.740689653225</v>
      </c>
      <c r="F123" s="32">
        <f t="shared" si="25"/>
        <v>619.5671811774189</v>
      </c>
      <c r="G123" s="32">
        <f t="shared" si="25"/>
        <v>538.5666582822577</v>
      </c>
      <c r="H123" s="32">
        <f t="shared" si="25"/>
        <v>359.0553767419352</v>
      </c>
      <c r="I123" s="32">
        <f t="shared" si="25"/>
        <v>344.8896947661287</v>
      </c>
      <c r="J123" s="32">
        <f t="shared" si="25"/>
        <v>321.4268290887093</v>
      </c>
      <c r="K123" s="32">
        <f t="shared" si="25"/>
        <v>270.43836391935463</v>
      </c>
      <c r="L123" s="32">
        <f t="shared" si="25"/>
        <v>279.54153227419334</v>
      </c>
      <c r="M123" s="32">
        <f t="shared" si="25"/>
        <v>254.81900015322563</v>
      </c>
      <c r="N123" s="32">
        <f t="shared" si="25"/>
        <v>212.90473216935467</v>
      </c>
      <c r="O123" s="32">
        <f t="shared" si="25"/>
        <v>192.89974328225793</v>
      </c>
      <c r="P123" s="32">
        <f t="shared" si="25"/>
        <v>132.5116889516128</v>
      </c>
      <c r="Q123" s="32">
        <f t="shared" si="25"/>
        <v>127.60165516935471</v>
      </c>
      <c r="R123" s="32">
        <f>R104/S104*S123</f>
        <v>146.38119408870952</v>
      </c>
      <c r="S123" s="22">
        <v>100</v>
      </c>
    </row>
    <row r="124" spans="1:19" ht="12.75">
      <c r="A124" s="53">
        <v>6</v>
      </c>
      <c r="B124" s="22" t="s">
        <v>195</v>
      </c>
      <c r="C124" s="22" t="s">
        <v>200</v>
      </c>
      <c r="D124" s="22" t="s">
        <v>182</v>
      </c>
      <c r="E124" s="32">
        <f aca="true" t="shared" si="26" ref="E124:Q124">E108/F108*F124</f>
        <v>242.18222722159734</v>
      </c>
      <c r="F124" s="32">
        <f t="shared" si="26"/>
        <v>171.31608548931388</v>
      </c>
      <c r="G124" s="32">
        <f t="shared" si="26"/>
        <v>123.62204724409453</v>
      </c>
      <c r="H124" s="32">
        <f t="shared" si="26"/>
        <v>328.9088863892015</v>
      </c>
      <c r="I124" s="32">
        <f t="shared" si="26"/>
        <v>301.68728908886396</v>
      </c>
      <c r="J124" s="32">
        <f t="shared" si="26"/>
        <v>262.76715410573684</v>
      </c>
      <c r="K124" s="32">
        <f t="shared" si="26"/>
        <v>242.51968503937013</v>
      </c>
      <c r="L124" s="32">
        <f t="shared" si="26"/>
        <v>222.15973003374583</v>
      </c>
      <c r="M124" s="32">
        <f t="shared" si="26"/>
        <v>198.65016872890894</v>
      </c>
      <c r="N124" s="32">
        <f t="shared" si="26"/>
        <v>180.4274465691789</v>
      </c>
      <c r="O124" s="32">
        <f t="shared" si="26"/>
        <v>148.36895388076493</v>
      </c>
      <c r="P124" s="32">
        <f t="shared" si="26"/>
        <v>133.52080989876268</v>
      </c>
      <c r="Q124" s="32">
        <f t="shared" si="26"/>
        <v>120.4724409448819</v>
      </c>
      <c r="R124" s="32">
        <f>R108/S108*S124</f>
        <v>111.58605174353207</v>
      </c>
      <c r="S124" s="22">
        <v>100</v>
      </c>
    </row>
    <row r="125" ht="13.5" thickBot="1"/>
    <row r="126" spans="1:19" ht="12.75">
      <c r="A126" s="53">
        <v>1</v>
      </c>
      <c r="B126" s="36" t="s">
        <v>190</v>
      </c>
      <c r="C126" s="37" t="s">
        <v>189</v>
      </c>
      <c r="D126" s="37" t="s">
        <v>189</v>
      </c>
      <c r="E126" s="31">
        <f>E10</f>
        <v>0.07197574407524285</v>
      </c>
      <c r="F126" s="31">
        <f aca="true" t="shared" si="27" ref="F126:S126">F10</f>
        <v>0.05936469116141509</v>
      </c>
      <c r="G126" s="31">
        <f t="shared" si="27"/>
        <v>0.031937099916504307</v>
      </c>
      <c r="H126" s="31">
        <f t="shared" si="27"/>
        <v>0.07002643494647577</v>
      </c>
      <c r="I126" s="31">
        <f t="shared" si="27"/>
        <v>0.10905261403929722</v>
      </c>
      <c r="J126" s="31">
        <f t="shared" si="27"/>
        <v>0.13023050373541875</v>
      </c>
      <c r="K126" s="31">
        <f t="shared" si="27"/>
        <v>0.1541391980829007</v>
      </c>
      <c r="L126" s="31">
        <f t="shared" si="27"/>
        <v>0.14970675193391186</v>
      </c>
      <c r="M126" s="31">
        <f t="shared" si="27"/>
        <v>0.138378957460091</v>
      </c>
      <c r="N126" s="31">
        <f t="shared" si="27"/>
        <v>0.15636858485981212</v>
      </c>
      <c r="O126" s="31">
        <f t="shared" si="27"/>
        <v>0.10477611506610489</v>
      </c>
      <c r="P126" s="31">
        <f t="shared" si="27"/>
        <v>0.13691438298515018</v>
      </c>
      <c r="Q126" s="31">
        <f t="shared" si="27"/>
        <v>0.12318656064283963</v>
      </c>
      <c r="R126" s="31">
        <f t="shared" si="27"/>
        <v>0.12574532795643892</v>
      </c>
      <c r="S126" s="31">
        <f t="shared" si="27"/>
        <v>0.11805440504425745</v>
      </c>
    </row>
    <row r="127" spans="1:19" ht="12.75">
      <c r="A127" s="53">
        <v>2</v>
      </c>
      <c r="B127" s="40" t="s">
        <v>192</v>
      </c>
      <c r="C127" s="34" t="s">
        <v>189</v>
      </c>
      <c r="D127" s="34" t="s">
        <v>189</v>
      </c>
      <c r="E127" s="31">
        <f aca="true" t="shared" si="28" ref="E127:S127">E11</f>
        <v>0.05332084156500134</v>
      </c>
      <c r="F127" s="31">
        <f t="shared" si="28"/>
        <v>0.04939090865999905</v>
      </c>
      <c r="G127" s="31">
        <f t="shared" si="28"/>
        <v>0.0404537774559498</v>
      </c>
      <c r="H127" s="31">
        <f t="shared" si="28"/>
        <v>0.0787108607362767</v>
      </c>
      <c r="I127" s="31">
        <f t="shared" si="28"/>
        <v>0.13018179793424095</v>
      </c>
      <c r="J127" s="31">
        <f t="shared" si="28"/>
        <v>0.14368600682593857</v>
      </c>
      <c r="K127" s="31">
        <f t="shared" si="28"/>
        <v>0.19566573121297162</v>
      </c>
      <c r="L127" s="31">
        <f t="shared" si="28"/>
        <v>0.2263607138898127</v>
      </c>
      <c r="M127" s="31">
        <f t="shared" si="28"/>
        <v>0.21976236658932716</v>
      </c>
      <c r="N127" s="31">
        <f t="shared" si="28"/>
        <v>0.23308512070146503</v>
      </c>
      <c r="O127" s="31">
        <f t="shared" si="28"/>
        <v>0.22364996383455915</v>
      </c>
      <c r="P127" s="31">
        <f t="shared" si="28"/>
        <v>0.17431202284287306</v>
      </c>
      <c r="Q127" s="31">
        <f t="shared" si="28"/>
        <v>0.13641239315561113</v>
      </c>
      <c r="R127" s="31">
        <f t="shared" si="28"/>
        <v>0.1422990719301127</v>
      </c>
      <c r="S127" s="31">
        <f t="shared" si="28"/>
        <v>0.17730659994299638</v>
      </c>
    </row>
    <row r="128" spans="1:19" ht="12.75">
      <c r="A128" s="53">
        <v>3</v>
      </c>
      <c r="B128" s="40" t="s">
        <v>191</v>
      </c>
      <c r="C128" s="34" t="s">
        <v>189</v>
      </c>
      <c r="D128" s="34" t="s">
        <v>189</v>
      </c>
      <c r="E128" s="31">
        <f aca="true" t="shared" si="29" ref="E128:S128">E12</f>
        <v>0.02611910419017892</v>
      </c>
      <c r="F128" s="31">
        <f t="shared" si="29"/>
        <v>0.022018045233352258</v>
      </c>
      <c r="G128" s="31">
        <f t="shared" si="29"/>
        <v>-0.2483056651502775</v>
      </c>
      <c r="H128" s="31">
        <f t="shared" si="29"/>
        <v>0.05791354376390402</v>
      </c>
      <c r="I128" s="31">
        <f t="shared" si="29"/>
        <v>0.07194243464219804</v>
      </c>
      <c r="J128" s="31">
        <f t="shared" si="29"/>
        <v>0.09120396466514805</v>
      </c>
      <c r="K128" s="31">
        <f t="shared" si="29"/>
        <v>0.15551315533518478</v>
      </c>
      <c r="L128" s="31">
        <f t="shared" si="29"/>
        <v>0.2020083657326204</v>
      </c>
      <c r="M128" s="31">
        <f t="shared" si="29"/>
        <v>0.18475716601154282</v>
      </c>
      <c r="N128" s="31">
        <f t="shared" si="29"/>
        <v>0.1753897042779351</v>
      </c>
      <c r="O128" s="31">
        <f t="shared" si="29"/>
        <v>0.17293210326401648</v>
      </c>
      <c r="P128" s="31">
        <f t="shared" si="29"/>
        <v>0.20329601676755032</v>
      </c>
      <c r="Q128" s="31">
        <f t="shared" si="29"/>
        <v>0.2250271830734261</v>
      </c>
      <c r="R128" s="31">
        <f t="shared" si="29"/>
        <v>0.2255608075916617</v>
      </c>
      <c r="S128" s="31">
        <f t="shared" si="29"/>
        <v>0.21924648754753143</v>
      </c>
    </row>
    <row r="129" spans="1:19" ht="12.75">
      <c r="A129" s="53">
        <v>4</v>
      </c>
      <c r="B129" s="40" t="s">
        <v>193</v>
      </c>
      <c r="C129" s="34" t="s">
        <v>189</v>
      </c>
      <c r="D129" s="34" t="s">
        <v>189</v>
      </c>
      <c r="E129" s="31">
        <f aca="true" t="shared" si="30" ref="E129:S129">E13</f>
        <v>0.07572146690837929</v>
      </c>
      <c r="F129" s="31">
        <f t="shared" si="30"/>
        <v>0.05686330170068883</v>
      </c>
      <c r="G129" s="31">
        <f t="shared" si="30"/>
        <v>0.03946665214484003</v>
      </c>
      <c r="H129" s="31">
        <f t="shared" si="30"/>
        <v>0.058706587245334944</v>
      </c>
      <c r="I129" s="31">
        <f t="shared" si="30"/>
        <v>0.05842938797028331</v>
      </c>
      <c r="J129" s="31">
        <f t="shared" si="30"/>
        <v>0.09849587090429714</v>
      </c>
      <c r="K129" s="31">
        <f t="shared" si="30"/>
        <v>0.12839049919771522</v>
      </c>
      <c r="L129" s="31">
        <f t="shared" si="30"/>
        <v>0.20732180332837363</v>
      </c>
      <c r="M129" s="31">
        <f t="shared" si="30"/>
        <v>0.1315724705635863</v>
      </c>
      <c r="N129" s="31">
        <f t="shared" si="30"/>
        <v>0.12964358409234228</v>
      </c>
      <c r="O129" s="31">
        <f t="shared" si="30"/>
        <v>0.1317271822457244</v>
      </c>
      <c r="P129" s="31">
        <f t="shared" si="30"/>
        <v>0.1463120653951433</v>
      </c>
      <c r="Q129" s="31">
        <f t="shared" si="30"/>
        <v>0.13905042057052402</v>
      </c>
      <c r="R129" s="31">
        <f t="shared" si="30"/>
        <v>0.12780600875990555</v>
      </c>
      <c r="S129" s="31">
        <f t="shared" si="30"/>
        <v>0.12304615371848016</v>
      </c>
    </row>
    <row r="130" spans="1:19" ht="12.75">
      <c r="A130" s="53">
        <v>5</v>
      </c>
      <c r="B130" s="40" t="s">
        <v>194</v>
      </c>
      <c r="C130" s="34" t="s">
        <v>189</v>
      </c>
      <c r="D130" s="34" t="s">
        <v>189</v>
      </c>
      <c r="E130" s="31">
        <f aca="true" t="shared" si="31" ref="E130:S130">E14</f>
        <v>0.0333009322777321</v>
      </c>
      <c r="F130" s="31">
        <f t="shared" si="31"/>
        <v>0.014364282900227617</v>
      </c>
      <c r="G130" s="31">
        <f t="shared" si="31"/>
        <v>0.009274043448289374</v>
      </c>
      <c r="H130" s="31">
        <f t="shared" si="31"/>
        <v>0.03939267516594382</v>
      </c>
      <c r="I130" s="31">
        <f t="shared" si="31"/>
        <v>0.06720808279588739</v>
      </c>
      <c r="J130" s="31">
        <f t="shared" si="31"/>
        <v>0.09914422971281345</v>
      </c>
      <c r="K130" s="31">
        <f t="shared" si="31"/>
        <v>0.15196993596304195</v>
      </c>
      <c r="L130" s="31">
        <f t="shared" si="31"/>
        <v>0.1706942272891705</v>
      </c>
      <c r="M130" s="31">
        <f t="shared" si="31"/>
        <v>0.08462765979090518</v>
      </c>
      <c r="N130" s="31">
        <f t="shared" si="31"/>
        <v>0.11870044515388449</v>
      </c>
      <c r="O130" s="31">
        <f t="shared" si="31"/>
        <v>0.11798398145387386</v>
      </c>
      <c r="P130" s="31">
        <f t="shared" si="31"/>
        <v>0.10811650503311684</v>
      </c>
      <c r="Q130" s="31">
        <f t="shared" si="31"/>
        <v>0.10535598800634957</v>
      </c>
      <c r="R130" s="31">
        <f t="shared" si="31"/>
        <v>0.09021216170439361</v>
      </c>
      <c r="S130" s="31">
        <f t="shared" si="31"/>
        <v>0.12160190615835635</v>
      </c>
    </row>
    <row r="131" spans="1:19" ht="13.5" thickBot="1">
      <c r="A131" s="53">
        <v>6</v>
      </c>
      <c r="B131" s="42" t="s">
        <v>195</v>
      </c>
      <c r="C131" s="43" t="s">
        <v>189</v>
      </c>
      <c r="D131" s="43" t="s">
        <v>189</v>
      </c>
      <c r="E131" s="30">
        <f>E109/E108</f>
        <v>0.05016256386437529</v>
      </c>
      <c r="F131" s="30">
        <f aca="true" t="shared" si="32" ref="F131:S131">F109/F108</f>
        <v>0.005384110308601444</v>
      </c>
      <c r="G131" s="30">
        <f t="shared" si="32"/>
        <v>-1.6687898089171975</v>
      </c>
      <c r="H131" s="30">
        <f t="shared" si="32"/>
        <v>0.10533515731874145</v>
      </c>
      <c r="I131" s="30">
        <f t="shared" si="32"/>
        <v>0.08501118568232663</v>
      </c>
      <c r="J131" s="30">
        <f t="shared" si="32"/>
        <v>0.09803082191780822</v>
      </c>
      <c r="K131" s="30">
        <f t="shared" si="32"/>
        <v>0.12059369202226346</v>
      </c>
      <c r="L131" s="30">
        <f t="shared" si="32"/>
        <v>0.1321518987341772</v>
      </c>
      <c r="M131" s="30">
        <f t="shared" si="32"/>
        <v>0.12004530011325028</v>
      </c>
      <c r="N131" s="30">
        <f t="shared" si="32"/>
        <v>0.1128428927680798</v>
      </c>
      <c r="O131" s="30">
        <f t="shared" si="32"/>
        <v>0.12964366944655042</v>
      </c>
      <c r="P131" s="30">
        <f t="shared" si="32"/>
        <v>0.12636899747262004</v>
      </c>
      <c r="Q131" s="30">
        <f t="shared" si="32"/>
        <v>0.12698412698412698</v>
      </c>
      <c r="R131" s="30">
        <f t="shared" si="32"/>
        <v>0.1381048387096774</v>
      </c>
      <c r="S131" s="30">
        <f t="shared" si="32"/>
        <v>0.13385826771653545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02"/>
  <sheetViews>
    <sheetView zoomScalePageLayoutView="0" workbookViewId="0" topLeftCell="A1">
      <pane ySplit="4080" topLeftCell="A193" activePane="bottomLeft" state="split"/>
      <selection pane="topLeft" activeCell="D6" sqref="D6"/>
      <selection pane="bottomLeft" activeCell="C201" sqref="C201"/>
    </sheetView>
  </sheetViews>
  <sheetFormatPr defaultColWidth="9.140625" defaultRowHeight="12.75"/>
  <cols>
    <col min="1" max="1" width="4.421875" style="22" customWidth="1"/>
    <col min="2" max="2" width="9.140625" style="22" customWidth="1"/>
    <col min="3" max="3" width="14.8515625" style="22" customWidth="1"/>
    <col min="4" max="4" width="24.28125" style="22" customWidth="1"/>
    <col min="5" max="19" width="7.57421875" style="22" customWidth="1"/>
  </cols>
  <sheetData>
    <row r="1" spans="1:19" s="61" customFormat="1" ht="12.75">
      <c r="A1" s="23"/>
      <c r="B1" s="23"/>
      <c r="C1" s="23"/>
      <c r="D1" s="23"/>
      <c r="E1" s="23">
        <v>2014</v>
      </c>
      <c r="F1" s="23">
        <v>2013</v>
      </c>
      <c r="G1" s="23">
        <v>2012</v>
      </c>
      <c r="H1" s="23">
        <v>2011</v>
      </c>
      <c r="I1" s="23">
        <v>2010</v>
      </c>
      <c r="J1" s="23">
        <v>2009</v>
      </c>
      <c r="K1" s="23">
        <v>2008</v>
      </c>
      <c r="L1" s="23">
        <v>2007</v>
      </c>
      <c r="M1" s="23">
        <v>2006</v>
      </c>
      <c r="N1" s="23">
        <v>2005</v>
      </c>
      <c r="O1" s="23">
        <v>2004</v>
      </c>
      <c r="P1" s="23">
        <v>2003</v>
      </c>
      <c r="Q1" s="23">
        <v>2002</v>
      </c>
      <c r="R1" s="23">
        <v>2001</v>
      </c>
      <c r="S1" s="23">
        <v>2000</v>
      </c>
    </row>
    <row r="2" spans="1:19" ht="12.75">
      <c r="A2" s="22">
        <v>35</v>
      </c>
      <c r="B2" s="22" t="s">
        <v>190</v>
      </c>
      <c r="C2" s="22" t="s">
        <v>183</v>
      </c>
      <c r="D2" s="22" t="s">
        <v>188</v>
      </c>
      <c r="E2" s="24">
        <v>0.4674745123507794</v>
      </c>
      <c r="F2" s="24">
        <v>0.3814283234512183</v>
      </c>
      <c r="G2" s="24">
        <v>0.18379732480791378</v>
      </c>
      <c r="H2" s="24">
        <v>0.43371306529201265</v>
      </c>
      <c r="I2" s="24">
        <v>0.6815084235890458</v>
      </c>
      <c r="J2" s="24">
        <v>0.8168923040902604</v>
      </c>
      <c r="K2" s="24">
        <v>0.8576349801792081</v>
      </c>
      <c r="L2" s="24">
        <v>0.916085710891365</v>
      </c>
      <c r="M2" s="24">
        <v>0.7525705733260979</v>
      </c>
      <c r="N2" s="24">
        <v>0.7773210978823089</v>
      </c>
      <c r="O2" s="24">
        <v>0.5495546273731976</v>
      </c>
      <c r="P2" s="24">
        <v>0.7536582962169618</v>
      </c>
      <c r="Q2" s="24">
        <v>0.704377123610467</v>
      </c>
      <c r="R2" s="24">
        <v>0.6985879935935243</v>
      </c>
      <c r="S2" s="24">
        <v>0.6489407433799805</v>
      </c>
    </row>
    <row r="3" spans="1:19" ht="12.75">
      <c r="A3" s="22">
        <v>75</v>
      </c>
      <c r="B3" s="22" t="s">
        <v>192</v>
      </c>
      <c r="C3" s="22" t="s">
        <v>183</v>
      </c>
      <c r="D3" s="22" t="s">
        <v>188</v>
      </c>
      <c r="E3" s="24">
        <v>0.4225879557590119</v>
      </c>
      <c r="F3" s="24">
        <v>0.36497820463648417</v>
      </c>
      <c r="G3" s="24">
        <v>0.27501468604677876</v>
      </c>
      <c r="H3" s="24">
        <v>0.5079850377775824</v>
      </c>
      <c r="I3" s="24">
        <v>0.8545290404640334</v>
      </c>
      <c r="J3" s="24">
        <v>0.79437109772274</v>
      </c>
      <c r="K3" s="24">
        <v>0.9340716592982925</v>
      </c>
      <c r="L3" s="24">
        <v>1.2309139023346376</v>
      </c>
      <c r="M3" s="24">
        <v>1.1635353437816516</v>
      </c>
      <c r="N3" s="24">
        <v>0.9855513487159876</v>
      </c>
      <c r="O3" s="24">
        <v>0.9031049812092508</v>
      </c>
      <c r="P3" s="24">
        <v>0.787897294387312</v>
      </c>
      <c r="Q3" s="24">
        <v>0.6252885627485256</v>
      </c>
      <c r="R3" s="24">
        <v>0.7664310555403171</v>
      </c>
      <c r="S3" s="24">
        <v>0.753780991415996</v>
      </c>
    </row>
    <row r="4" spans="1:19" ht="12.75">
      <c r="A4" s="22">
        <v>115</v>
      </c>
      <c r="B4" s="22" t="s">
        <v>191</v>
      </c>
      <c r="C4" s="22" t="s">
        <v>183</v>
      </c>
      <c r="D4" s="22" t="s">
        <v>188</v>
      </c>
      <c r="E4" s="24">
        <v>0.20909696298550584</v>
      </c>
      <c r="F4" s="24">
        <v>0.17520332980147116</v>
      </c>
      <c r="G4" s="24">
        <v>-1.5971239577257372</v>
      </c>
      <c r="H4" s="24">
        <v>0.3692928292504269</v>
      </c>
      <c r="I4" s="24">
        <v>0.45678640032373646</v>
      </c>
      <c r="J4" s="24">
        <v>0.5956733559548095</v>
      </c>
      <c r="K4" s="24">
        <v>0.9575756920427428</v>
      </c>
      <c r="L4" s="24">
        <v>1.1814358080247394</v>
      </c>
      <c r="M4" s="24">
        <v>1.1258877400499</v>
      </c>
      <c r="N4" s="24">
        <v>1.1386888687487142</v>
      </c>
      <c r="O4" s="24">
        <v>1.0372710961864078</v>
      </c>
      <c r="P4" s="24">
        <v>1.362372026625832</v>
      </c>
      <c r="Q4" s="24">
        <v>1.5119553160627204</v>
      </c>
      <c r="R4" s="24">
        <v>1.5152422056292305</v>
      </c>
      <c r="S4" s="24">
        <v>1.5678811747444554</v>
      </c>
    </row>
    <row r="5" spans="1:19" ht="12.75">
      <c r="A5" s="22">
        <v>155</v>
      </c>
      <c r="B5" s="22" t="s">
        <v>193</v>
      </c>
      <c r="C5" s="22" t="s">
        <v>183</v>
      </c>
      <c r="D5" s="22" t="s">
        <v>188</v>
      </c>
      <c r="E5" s="24">
        <v>0.48241189194527573</v>
      </c>
      <c r="F5" s="24">
        <v>0.3451135483546426</v>
      </c>
      <c r="G5" s="24">
        <v>0.21485640313758536</v>
      </c>
      <c r="H5" s="24">
        <v>0.3051581368506785</v>
      </c>
      <c r="I5" s="24">
        <v>0.27882929433509257</v>
      </c>
      <c r="J5" s="24">
        <v>0.4682933481098669</v>
      </c>
      <c r="K5" s="24">
        <v>0.47358220565765624</v>
      </c>
      <c r="L5" s="24">
        <v>0.7317528013690009</v>
      </c>
      <c r="M5" s="24">
        <v>0.454279202669294</v>
      </c>
      <c r="N5" s="24">
        <v>0.4622644748192176</v>
      </c>
      <c r="O5" s="24">
        <v>0.5585249796558682</v>
      </c>
      <c r="P5" s="24">
        <v>0.5582156132456397</v>
      </c>
      <c r="Q5" s="24">
        <v>0.4894318059119356</v>
      </c>
      <c r="R5" s="24">
        <v>0.4605498862168114</v>
      </c>
      <c r="S5" s="24">
        <v>0.46677552253967186</v>
      </c>
    </row>
    <row r="6" spans="1:19" ht="12.75">
      <c r="A6" s="22">
        <v>195</v>
      </c>
      <c r="B6" s="22" t="s">
        <v>194</v>
      </c>
      <c r="C6" s="22" t="s">
        <v>183</v>
      </c>
      <c r="D6" s="22" t="s">
        <v>188</v>
      </c>
      <c r="E6" s="24">
        <v>0.23643347955118243</v>
      </c>
      <c r="F6" s="24">
        <v>0.09275865243098043</v>
      </c>
      <c r="G6" s="24">
        <v>0.05251517725560497</v>
      </c>
      <c r="H6" s="24">
        <v>0.23320779574656786</v>
      </c>
      <c r="I6" s="24">
        <v>0.3951502779256894</v>
      </c>
      <c r="J6" s="24">
        <v>0.6360779027155766</v>
      </c>
      <c r="K6" s="24">
        <v>0.847601750009214</v>
      </c>
      <c r="L6" s="24">
        <v>1.0284607569395448</v>
      </c>
      <c r="M6" s="24">
        <v>0.4905944433883592</v>
      </c>
      <c r="N6" s="24">
        <v>0.8036521263213411</v>
      </c>
      <c r="O6" s="24">
        <v>0.8284132543545427</v>
      </c>
      <c r="P6" s="24">
        <v>0.77578943787591</v>
      </c>
      <c r="Q6" s="24">
        <v>0.8148137468767432</v>
      </c>
      <c r="R6" s="24">
        <v>0.8202351492298726</v>
      </c>
      <c r="S6" s="24">
        <v>1.077871706200748</v>
      </c>
    </row>
    <row r="7" spans="1:19" ht="12.75">
      <c r="A7" s="22">
        <v>235</v>
      </c>
      <c r="B7" s="23" t="s">
        <v>195</v>
      </c>
      <c r="C7" s="22" t="s">
        <v>183</v>
      </c>
      <c r="D7" s="23" t="s">
        <v>188</v>
      </c>
      <c r="E7" s="28">
        <v>0.27122887544335494</v>
      </c>
      <c r="F7" s="28">
        <v>0.049357234200076275</v>
      </c>
      <c r="G7" s="28">
        <v>-4.126119721259414</v>
      </c>
      <c r="H7" s="28">
        <v>0.6193968362474133</v>
      </c>
      <c r="I7" s="28">
        <v>0.5050656829562401</v>
      </c>
      <c r="J7" s="28">
        <v>0.7544029050583795</v>
      </c>
      <c r="K7" s="28">
        <v>0.8608879894684602</v>
      </c>
      <c r="L7" s="28">
        <v>0.9672016342706292</v>
      </c>
      <c r="M7" s="23"/>
      <c r="N7" s="23"/>
      <c r="O7" s="23"/>
      <c r="P7" s="23"/>
      <c r="Q7" s="23"/>
      <c r="R7" s="23"/>
      <c r="S7" s="23"/>
    </row>
    <row r="8" spans="1:19" ht="12.75">
      <c r="A8" s="22">
        <v>37</v>
      </c>
      <c r="B8" s="22" t="s">
        <v>190</v>
      </c>
      <c r="C8" s="22" t="s">
        <v>189</v>
      </c>
      <c r="D8" s="22" t="s">
        <v>189</v>
      </c>
      <c r="E8" s="31">
        <v>0.07197574407524285</v>
      </c>
      <c r="F8" s="31">
        <v>0.05936469116141509</v>
      </c>
      <c r="G8" s="31">
        <v>0.031937099916504307</v>
      </c>
      <c r="H8" s="31">
        <v>0.07002643494647577</v>
      </c>
      <c r="I8" s="31">
        <v>0.10905261403929722</v>
      </c>
      <c r="J8" s="31">
        <v>0.13023050373541875</v>
      </c>
      <c r="K8" s="31">
        <v>0.1541391980829007</v>
      </c>
      <c r="L8" s="31">
        <v>0.14970675193391186</v>
      </c>
      <c r="M8" s="31">
        <v>0.138378957460091</v>
      </c>
      <c r="N8" s="31">
        <v>0.15636858485981212</v>
      </c>
      <c r="O8" s="31">
        <v>0.10477611506610489</v>
      </c>
      <c r="P8" s="31">
        <v>0.13691438298515018</v>
      </c>
      <c r="Q8" s="31">
        <v>0.12318656064283963</v>
      </c>
      <c r="R8" s="31">
        <v>0.12574532795643892</v>
      </c>
      <c r="S8" s="31">
        <v>0.11805440504425745</v>
      </c>
    </row>
    <row r="9" spans="1:19" ht="12.75">
      <c r="A9" s="22">
        <v>77</v>
      </c>
      <c r="B9" s="22" t="s">
        <v>192</v>
      </c>
      <c r="C9" s="22" t="s">
        <v>189</v>
      </c>
      <c r="D9" s="22" t="s">
        <v>189</v>
      </c>
      <c r="E9" s="31">
        <v>0.05332084156500134</v>
      </c>
      <c r="F9" s="31">
        <v>0.04939090865999905</v>
      </c>
      <c r="G9" s="31">
        <v>0.0404537774559498</v>
      </c>
      <c r="H9" s="31">
        <v>0.0787108607362767</v>
      </c>
      <c r="I9" s="31">
        <v>0.13018179793424095</v>
      </c>
      <c r="J9" s="31">
        <v>0.14368600682593857</v>
      </c>
      <c r="K9" s="31">
        <v>0.19566573121297162</v>
      </c>
      <c r="L9" s="31">
        <v>0.2263607138898127</v>
      </c>
      <c r="M9" s="31">
        <v>0.21976236658932716</v>
      </c>
      <c r="N9" s="31">
        <v>0.23308512070146503</v>
      </c>
      <c r="O9" s="31">
        <v>0.22364996383455915</v>
      </c>
      <c r="P9" s="31">
        <v>0.17431202284287306</v>
      </c>
      <c r="Q9" s="31">
        <v>0.13641239315561113</v>
      </c>
      <c r="R9" s="31">
        <v>0.1422990719301127</v>
      </c>
      <c r="S9" s="31">
        <v>0.17730659994299638</v>
      </c>
    </row>
    <row r="10" spans="1:19" ht="12.75">
      <c r="A10" s="22">
        <v>117</v>
      </c>
      <c r="B10" s="22" t="s">
        <v>191</v>
      </c>
      <c r="C10" s="22" t="s">
        <v>189</v>
      </c>
      <c r="D10" s="22" t="s">
        <v>189</v>
      </c>
      <c r="E10" s="31">
        <v>0.02611910419017892</v>
      </c>
      <c r="F10" s="31">
        <v>0.022018045233352258</v>
      </c>
      <c r="G10" s="31">
        <v>-0.2483056651502775</v>
      </c>
      <c r="H10" s="31">
        <v>0.05791354376390402</v>
      </c>
      <c r="I10" s="31">
        <v>0.07194243464219804</v>
      </c>
      <c r="J10" s="31">
        <v>0.09120396466514805</v>
      </c>
      <c r="K10" s="31">
        <v>0.15551315533518478</v>
      </c>
      <c r="L10" s="31">
        <v>0.2020083657326204</v>
      </c>
      <c r="M10" s="31">
        <v>0.18475716601154282</v>
      </c>
      <c r="N10" s="31">
        <v>0.1753897042779351</v>
      </c>
      <c r="O10" s="31">
        <v>0.17293210326401648</v>
      </c>
      <c r="P10" s="31">
        <v>0.20329601676755032</v>
      </c>
      <c r="Q10" s="31">
        <v>0.2250271830734261</v>
      </c>
      <c r="R10" s="31">
        <v>0.2255608075916617</v>
      </c>
      <c r="S10" s="31">
        <v>0.21924648754753143</v>
      </c>
    </row>
    <row r="11" spans="1:19" ht="12.75">
      <c r="A11" s="22">
        <v>157</v>
      </c>
      <c r="B11" s="22" t="s">
        <v>193</v>
      </c>
      <c r="C11" s="22" t="s">
        <v>189</v>
      </c>
      <c r="D11" s="22" t="s">
        <v>189</v>
      </c>
      <c r="E11" s="31">
        <v>0.07572146690837929</v>
      </c>
      <c r="F11" s="31">
        <v>0.05686330170068883</v>
      </c>
      <c r="G11" s="31">
        <v>0.03946665214484003</v>
      </c>
      <c r="H11" s="31">
        <v>0.058706587245334944</v>
      </c>
      <c r="I11" s="31">
        <v>0.05842938797028331</v>
      </c>
      <c r="J11" s="31">
        <v>0.09849587090429714</v>
      </c>
      <c r="K11" s="31">
        <v>0.12839049919771522</v>
      </c>
      <c r="L11" s="31">
        <v>0.20732180332837363</v>
      </c>
      <c r="M11" s="31">
        <v>0.1315724705635863</v>
      </c>
      <c r="N11" s="31">
        <v>0.12964358409234228</v>
      </c>
      <c r="O11" s="31">
        <v>0.1317271822457244</v>
      </c>
      <c r="P11" s="31">
        <v>0.1463120653951433</v>
      </c>
      <c r="Q11" s="31">
        <v>0.13905042057052402</v>
      </c>
      <c r="R11" s="31">
        <v>0.12780600875990555</v>
      </c>
      <c r="S11" s="31">
        <v>0.12304615371848016</v>
      </c>
    </row>
    <row r="12" spans="1:19" ht="12.75">
      <c r="A12" s="22">
        <v>197</v>
      </c>
      <c r="B12" s="22" t="s">
        <v>194</v>
      </c>
      <c r="C12" s="22" t="s">
        <v>189</v>
      </c>
      <c r="D12" s="22" t="s">
        <v>189</v>
      </c>
      <c r="E12" s="31">
        <v>0.0333009322777321</v>
      </c>
      <c r="F12" s="31">
        <v>0.014364282900227617</v>
      </c>
      <c r="G12" s="31">
        <v>0.009274043448289374</v>
      </c>
      <c r="H12" s="31">
        <v>0.03939267516594382</v>
      </c>
      <c r="I12" s="31">
        <v>0.06720808279588739</v>
      </c>
      <c r="J12" s="31">
        <v>0.09914422971281345</v>
      </c>
      <c r="K12" s="31">
        <v>0.15196993596304195</v>
      </c>
      <c r="L12" s="31">
        <v>0.1706942272891705</v>
      </c>
      <c r="M12" s="31">
        <v>0.08462765979090518</v>
      </c>
      <c r="N12" s="31">
        <v>0.11870044515388449</v>
      </c>
      <c r="O12" s="31">
        <v>0.11798398145387386</v>
      </c>
      <c r="P12" s="31">
        <v>0.10811650503311684</v>
      </c>
      <c r="Q12" s="31">
        <v>0.10535598800634957</v>
      </c>
      <c r="R12" s="31">
        <v>0.09021216170439361</v>
      </c>
      <c r="S12" s="31">
        <v>0.12160190615835635</v>
      </c>
    </row>
    <row r="13" spans="1:12" ht="12.75">
      <c r="A13" s="22">
        <v>237</v>
      </c>
      <c r="B13" s="22" t="s">
        <v>195</v>
      </c>
      <c r="C13" s="22" t="s">
        <v>189</v>
      </c>
      <c r="D13" s="22" t="s">
        <v>189</v>
      </c>
      <c r="E13" s="30">
        <v>0.046557898925586955</v>
      </c>
      <c r="F13" s="30">
        <v>0.01534170153417015</v>
      </c>
      <c r="G13" s="30">
        <v>-1.8487337598832063</v>
      </c>
      <c r="H13" s="30">
        <v>0.11294512565507711</v>
      </c>
      <c r="I13" s="30">
        <v>0.09469643611776306</v>
      </c>
      <c r="J13" s="30">
        <v>0.0884375</v>
      </c>
      <c r="K13" s="30">
        <v>0.11069504413281878</v>
      </c>
      <c r="L13" s="30">
        <v>0.09734312069637521</v>
      </c>
    </row>
    <row r="14" spans="1:4" ht="12.75">
      <c r="A14" s="22">
        <v>121</v>
      </c>
      <c r="D14" s="22" t="s">
        <v>193</v>
      </c>
    </row>
    <row r="15" spans="1:19" ht="12.75">
      <c r="A15" s="22">
        <v>17</v>
      </c>
      <c r="B15" s="22" t="s">
        <v>190</v>
      </c>
      <c r="C15" s="22" t="s">
        <v>183</v>
      </c>
      <c r="D15" s="22" t="s">
        <v>174</v>
      </c>
      <c r="E15" s="24">
        <v>5.580436802525777</v>
      </c>
      <c r="F15" s="24">
        <v>7.044136053427373</v>
      </c>
      <c r="G15" s="24">
        <v>9.489227634788708</v>
      </c>
      <c r="H15" s="24">
        <v>7.823532034058349</v>
      </c>
      <c r="I15" s="24">
        <v>6.479881659631674</v>
      </c>
      <c r="J15" s="24">
        <v>3.187114550022229</v>
      </c>
      <c r="K15" s="24">
        <v>4.42337219868885</v>
      </c>
      <c r="L15" s="24">
        <v>3.715692738880717</v>
      </c>
      <c r="M15" s="24">
        <v>2.4716100955760303</v>
      </c>
      <c r="N15" s="24">
        <v>2.466857616442369</v>
      </c>
      <c r="O15" s="24">
        <v>1.4834170896362862</v>
      </c>
      <c r="P15" s="24">
        <v>2.571287421324426</v>
      </c>
      <c r="Q15" s="24">
        <v>1.9564212157877954</v>
      </c>
      <c r="R15" s="24">
        <v>2.748552778161356</v>
      </c>
      <c r="S15" s="24">
        <v>2.405836947743019</v>
      </c>
    </row>
    <row r="16" spans="1:19" ht="12.75">
      <c r="A16" s="22">
        <v>57</v>
      </c>
      <c r="B16" s="22" t="s">
        <v>192</v>
      </c>
      <c r="C16" s="22" t="s">
        <v>183</v>
      </c>
      <c r="D16" s="22" t="s">
        <v>174</v>
      </c>
      <c r="E16" s="24">
        <v>5.039579284473686</v>
      </c>
      <c r="F16" s="24">
        <v>6.088866238290136</v>
      </c>
      <c r="G16" s="24">
        <v>5.743310874894571</v>
      </c>
      <c r="H16" s="24">
        <v>5.231873862783163</v>
      </c>
      <c r="I16" s="24">
        <v>3.6514851919400884</v>
      </c>
      <c r="J16" s="24">
        <v>3.083895777002485</v>
      </c>
      <c r="K16" s="24">
        <v>2.7276008871820063</v>
      </c>
      <c r="L16" s="24">
        <v>4.5372619700650425</v>
      </c>
      <c r="M16" s="24">
        <v>3.074780157757263</v>
      </c>
      <c r="N16" s="24">
        <v>3.195387171501223</v>
      </c>
      <c r="O16" s="24">
        <v>3.1281138427033888</v>
      </c>
      <c r="P16" s="24">
        <v>3.107156347569786</v>
      </c>
      <c r="Q16" s="24">
        <v>3.2050304869316077</v>
      </c>
      <c r="R16" s="24">
        <v>3.2201343939555365</v>
      </c>
      <c r="S16" s="24">
        <v>2.43069141405156</v>
      </c>
    </row>
    <row r="17" spans="1:19" ht="12.75">
      <c r="A17" s="22">
        <v>97</v>
      </c>
      <c r="B17" s="22" t="s">
        <v>191</v>
      </c>
      <c r="C17" s="22" t="s">
        <v>183</v>
      </c>
      <c r="D17" s="22" t="s">
        <v>174</v>
      </c>
      <c r="E17" s="24">
        <v>0.7548500667542127</v>
      </c>
      <c r="F17" s="24">
        <v>1.9689334642956917</v>
      </c>
      <c r="G17" s="24">
        <v>1.373982321605971</v>
      </c>
      <c r="H17" s="24">
        <v>0.4020543223928948</v>
      </c>
      <c r="I17" s="24">
        <v>0.5284983117387091</v>
      </c>
      <c r="J17" s="24">
        <v>2.914641489709918</v>
      </c>
      <c r="K17" s="24">
        <v>1.6925512062689319</v>
      </c>
      <c r="L17" s="24">
        <v>1.8329912951715166</v>
      </c>
      <c r="M17" s="24">
        <v>1.6484660232050523</v>
      </c>
      <c r="N17" s="24">
        <v>1.2448014302078214</v>
      </c>
      <c r="O17" s="24">
        <v>1.4239970314226091</v>
      </c>
      <c r="P17" s="24">
        <v>2.107961008370946</v>
      </c>
      <c r="Q17" s="24">
        <v>1.7367807731619518</v>
      </c>
      <c r="R17" s="24">
        <v>5.274114113299498</v>
      </c>
      <c r="S17" s="24">
        <v>1.4458467546585272</v>
      </c>
    </row>
    <row r="18" spans="1:19" ht="12.75">
      <c r="A18" s="22">
        <v>137</v>
      </c>
      <c r="B18" s="22" t="s">
        <v>193</v>
      </c>
      <c r="C18" s="22" t="s">
        <v>183</v>
      </c>
      <c r="D18" s="22" t="s">
        <v>174</v>
      </c>
      <c r="E18" s="24">
        <v>0.6248166608543698</v>
      </c>
      <c r="F18" s="24">
        <v>1.6103808701470201</v>
      </c>
      <c r="G18" s="24">
        <v>1.1468534052759456</v>
      </c>
      <c r="H18" s="24">
        <v>0.6969046235127673</v>
      </c>
      <c r="I18" s="24">
        <v>0.3683772839866096</v>
      </c>
      <c r="J18" s="24">
        <v>0.9423666411618925</v>
      </c>
      <c r="K18" s="24">
        <v>0.7256654434522978</v>
      </c>
      <c r="L18" s="24">
        <v>2.0238522014766134</v>
      </c>
      <c r="M18" s="24">
        <v>1.1869196263976807</v>
      </c>
      <c r="N18" s="24">
        <v>1.083229031456159</v>
      </c>
      <c r="O18" s="24">
        <v>0.676699894314567</v>
      </c>
      <c r="P18" s="24">
        <v>0.9468082307705187</v>
      </c>
      <c r="Q18" s="24">
        <v>1.9561390955353106</v>
      </c>
      <c r="R18" s="24">
        <v>1.713681943822512</v>
      </c>
      <c r="S18" s="24">
        <v>0.7445993565190746</v>
      </c>
    </row>
    <row r="19" spans="1:19" ht="12.75">
      <c r="A19" s="22">
        <v>177</v>
      </c>
      <c r="B19" s="22" t="s">
        <v>194</v>
      </c>
      <c r="C19" s="22" t="s">
        <v>183</v>
      </c>
      <c r="D19" s="22" t="s">
        <v>174</v>
      </c>
      <c r="E19" s="24">
        <v>0.7568546892456693</v>
      </c>
      <c r="F19" s="24">
        <v>2.0354572436106735</v>
      </c>
      <c r="G19" s="24">
        <v>1.592680136770194</v>
      </c>
      <c r="H19" s="24">
        <v>1.297945560618661</v>
      </c>
      <c r="I19" s="24">
        <v>1.3034427649922222</v>
      </c>
      <c r="J19" s="24">
        <v>2.21585841457538</v>
      </c>
      <c r="K19" s="24">
        <v>2.965537558266449</v>
      </c>
      <c r="L19" s="24">
        <v>1.604819979962279</v>
      </c>
      <c r="M19" s="24">
        <v>1.255393781801077</v>
      </c>
      <c r="N19" s="24">
        <v>1.073446633410611</v>
      </c>
      <c r="O19" s="24">
        <v>1.182279754540373</v>
      </c>
      <c r="P19" s="24">
        <v>1.423853275245317</v>
      </c>
      <c r="Q19" s="24">
        <v>1.3170707723792277</v>
      </c>
      <c r="R19" s="24">
        <v>1.8848663527388472</v>
      </c>
      <c r="S19" s="24">
        <v>1.7148859889025172</v>
      </c>
    </row>
    <row r="20" spans="1:12" ht="12.75">
      <c r="A20" s="22">
        <v>217</v>
      </c>
      <c r="B20" s="22" t="s">
        <v>195</v>
      </c>
      <c r="C20" s="22" t="s">
        <v>183</v>
      </c>
      <c r="D20" s="22" t="s">
        <v>174</v>
      </c>
      <c r="E20" s="24">
        <v>1.3051440758513573</v>
      </c>
      <c r="F20" s="24">
        <v>1.5525093666569447</v>
      </c>
      <c r="G20" s="24">
        <v>0.762745185092542</v>
      </c>
      <c r="H20" s="24">
        <v>0.4034496768583461</v>
      </c>
      <c r="I20" s="24">
        <v>0</v>
      </c>
      <c r="J20" s="24">
        <v>0</v>
      </c>
      <c r="K20" s="24">
        <v>0</v>
      </c>
      <c r="L20" s="24">
        <v>0</v>
      </c>
    </row>
    <row r="21" spans="1:19" ht="12.75">
      <c r="A21" s="22">
        <v>3</v>
      </c>
      <c r="B21" s="22" t="s">
        <v>190</v>
      </c>
      <c r="C21" s="22" t="s">
        <v>196</v>
      </c>
      <c r="D21" s="22" t="s">
        <v>174</v>
      </c>
      <c r="E21" s="24">
        <v>69.428</v>
      </c>
      <c r="F21" s="24">
        <v>77.103</v>
      </c>
      <c r="G21" s="24">
        <v>118.488</v>
      </c>
      <c r="H21" s="24">
        <v>96.524</v>
      </c>
      <c r="I21" s="24">
        <v>77.785278</v>
      </c>
      <c r="J21" s="24">
        <v>34.889413</v>
      </c>
      <c r="K21" s="24">
        <v>45.781345</v>
      </c>
      <c r="L21" s="24">
        <v>33.51786</v>
      </c>
      <c r="M21" s="24">
        <v>20.383774000000003</v>
      </c>
      <c r="N21" s="24">
        <v>19.739733</v>
      </c>
      <c r="O21" s="24">
        <v>9.733353</v>
      </c>
      <c r="P21" s="24">
        <v>8.907440000000001</v>
      </c>
      <c r="Q21" s="24">
        <v>6.2415780000000005</v>
      </c>
      <c r="R21" s="24">
        <v>9.782199</v>
      </c>
      <c r="S21" s="24">
        <v>8.371672</v>
      </c>
    </row>
    <row r="22" spans="1:19" ht="12.75">
      <c r="A22" s="22">
        <v>43</v>
      </c>
      <c r="B22" s="22" t="s">
        <v>192</v>
      </c>
      <c r="C22" s="22" t="s">
        <v>196</v>
      </c>
      <c r="D22" s="22" t="s">
        <v>174</v>
      </c>
      <c r="E22" s="24">
        <v>31.221</v>
      </c>
      <c r="F22" s="24">
        <v>34.767</v>
      </c>
      <c r="G22" s="24">
        <v>35.001</v>
      </c>
      <c r="H22" s="24">
        <v>30.939</v>
      </c>
      <c r="I22" s="24">
        <v>19.981</v>
      </c>
      <c r="J22" s="24">
        <v>16.344</v>
      </c>
      <c r="K22" s="24">
        <v>14.659</v>
      </c>
      <c r="L22" s="24">
        <v>22.581</v>
      </c>
      <c r="M22" s="24">
        <v>12.515122</v>
      </c>
      <c r="N22" s="24">
        <v>12.341316999999998</v>
      </c>
      <c r="O22" s="24">
        <v>10.12309</v>
      </c>
      <c r="P22" s="24">
        <v>8.781231</v>
      </c>
      <c r="Q22" s="24">
        <v>8.811709</v>
      </c>
      <c r="R22" s="24">
        <v>9.929477</v>
      </c>
      <c r="S22" s="24">
        <v>7.19773298234227</v>
      </c>
    </row>
    <row r="23" spans="1:19" ht="12.75">
      <c r="A23" s="22">
        <v>83</v>
      </c>
      <c r="B23" s="22" t="s">
        <v>191</v>
      </c>
      <c r="C23" s="22" t="s">
        <v>196</v>
      </c>
      <c r="D23" s="22" t="s">
        <v>174</v>
      </c>
      <c r="E23" s="24">
        <v>1.192814</v>
      </c>
      <c r="F23" s="24">
        <v>2.8268380000000004</v>
      </c>
      <c r="G23" s="24">
        <v>2.1171819999999997</v>
      </c>
      <c r="H23" s="24">
        <v>0.522205</v>
      </c>
      <c r="I23" s="24">
        <v>0.6828139999999999</v>
      </c>
      <c r="J23" s="24">
        <v>3.7486990000000002</v>
      </c>
      <c r="K23" s="24">
        <v>1.859577</v>
      </c>
      <c r="L23" s="24">
        <v>1.955178</v>
      </c>
      <c r="M23" s="24">
        <v>1.502261</v>
      </c>
      <c r="N23" s="24">
        <v>0.959545</v>
      </c>
      <c r="O23" s="24">
        <v>0.8942190000000001</v>
      </c>
      <c r="P23" s="24">
        <v>1.105172</v>
      </c>
      <c r="Q23" s="24">
        <v>0.7276889999999999</v>
      </c>
      <c r="R23" s="24">
        <v>1.9675809999999998</v>
      </c>
      <c r="S23" s="24">
        <v>0.452375</v>
      </c>
    </row>
    <row r="24" spans="1:19" ht="12.75">
      <c r="A24" s="22">
        <v>123</v>
      </c>
      <c r="B24" s="22" t="s">
        <v>193</v>
      </c>
      <c r="C24" s="22" t="s">
        <v>196</v>
      </c>
      <c r="D24" s="22" t="s">
        <v>174</v>
      </c>
      <c r="E24" s="24">
        <v>0.357327</v>
      </c>
      <c r="F24" s="24">
        <v>0.8861180000000001</v>
      </c>
      <c r="G24" s="24">
        <v>0.665374</v>
      </c>
      <c r="H24" s="24">
        <v>0.413877</v>
      </c>
      <c r="I24" s="24">
        <v>0.199138</v>
      </c>
      <c r="J24" s="24">
        <v>0.511948</v>
      </c>
      <c r="K24" s="24">
        <v>0.38658</v>
      </c>
      <c r="L24" s="24">
        <v>1.000826</v>
      </c>
      <c r="M24" s="24">
        <v>0.5447329999999999</v>
      </c>
      <c r="N24" s="24">
        <v>0.439844</v>
      </c>
      <c r="O24" s="24">
        <v>0.210062</v>
      </c>
      <c r="P24" s="24">
        <v>0.22565700000000002</v>
      </c>
      <c r="Q24" s="24">
        <v>0.440958</v>
      </c>
      <c r="R24" s="24">
        <v>0.36601100000000003</v>
      </c>
      <c r="S24" s="24">
        <v>0.141912</v>
      </c>
    </row>
    <row r="25" spans="1:19" ht="12.75">
      <c r="A25" s="22">
        <v>163</v>
      </c>
      <c r="B25" s="22" t="s">
        <v>194</v>
      </c>
      <c r="C25" s="22" t="s">
        <v>196</v>
      </c>
      <c r="D25" s="22" t="s">
        <v>174</v>
      </c>
      <c r="E25" s="24">
        <v>1.189787</v>
      </c>
      <c r="F25" s="24">
        <v>3.2018980000000004</v>
      </c>
      <c r="G25" s="24">
        <v>2.48359</v>
      </c>
      <c r="H25" s="24">
        <v>1.2906780000000002</v>
      </c>
      <c r="I25" s="24">
        <v>1.2535999999999998</v>
      </c>
      <c r="J25" s="24">
        <v>1.820157</v>
      </c>
      <c r="K25" s="24">
        <v>2.357573</v>
      </c>
      <c r="L25" s="24">
        <v>1.2207629999999998</v>
      </c>
      <c r="M25" s="24">
        <v>0.904751</v>
      </c>
      <c r="N25" s="24">
        <v>0.553449</v>
      </c>
      <c r="O25" s="24">
        <v>0.532544</v>
      </c>
      <c r="P25" s="24">
        <v>0.43111700000000003</v>
      </c>
      <c r="Q25" s="24">
        <v>0.356282</v>
      </c>
      <c r="R25" s="24">
        <v>0.497531</v>
      </c>
      <c r="S25" s="24">
        <v>0.31720216845167</v>
      </c>
    </row>
    <row r="26" spans="1:12" ht="12.75">
      <c r="A26" s="22">
        <v>203</v>
      </c>
      <c r="B26" s="22" t="s">
        <v>195</v>
      </c>
      <c r="C26" s="22" t="s">
        <v>196</v>
      </c>
      <c r="D26" s="22" t="s">
        <v>174</v>
      </c>
      <c r="E26" s="24">
        <v>0.563</v>
      </c>
      <c r="F26" s="24">
        <v>0.692</v>
      </c>
      <c r="G26" s="24">
        <v>0.338962</v>
      </c>
      <c r="H26" s="24">
        <v>0.200926</v>
      </c>
      <c r="I26" s="24">
        <v>0</v>
      </c>
      <c r="J26" s="24">
        <v>0</v>
      </c>
      <c r="K26" s="24">
        <v>0</v>
      </c>
      <c r="L26" s="24">
        <v>0</v>
      </c>
    </row>
    <row r="27" spans="1:19" ht="12.75">
      <c r="A27" s="22">
        <v>23</v>
      </c>
      <c r="B27" s="22" t="s">
        <v>190</v>
      </c>
      <c r="C27" s="22" t="s">
        <v>183</v>
      </c>
      <c r="D27" s="22" t="s">
        <v>180</v>
      </c>
      <c r="E27" s="24">
        <v>51.60891288062681</v>
      </c>
      <c r="F27" s="24">
        <v>54.7554747526426</v>
      </c>
      <c r="G27" s="24">
        <v>49.472473647708185</v>
      </c>
      <c r="H27" s="24">
        <v>45.688765688765685</v>
      </c>
      <c r="I27" s="24">
        <v>47.543965810772065</v>
      </c>
      <c r="J27" s="24">
        <v>42.77718536450512</v>
      </c>
      <c r="K27" s="24">
        <v>32.57024939130612</v>
      </c>
      <c r="L27" s="24">
        <v>32.50914128473372</v>
      </c>
      <c r="M27" s="24">
        <v>34.461139640621774</v>
      </c>
      <c r="N27" s="24">
        <v>33.861963535424735</v>
      </c>
      <c r="O27" s="24">
        <v>37.06319218451134</v>
      </c>
      <c r="P27" s="24">
        <v>41.27571412991637</v>
      </c>
      <c r="Q27" s="24">
        <v>46.58524775342867</v>
      </c>
      <c r="R27" s="24">
        <v>46.5291637686209</v>
      </c>
      <c r="S27" s="24">
        <v>44.87315859977264</v>
      </c>
    </row>
    <row r="28" spans="1:19" ht="12.75">
      <c r="A28" s="22">
        <v>63</v>
      </c>
      <c r="B28" s="22" t="s">
        <v>192</v>
      </c>
      <c r="C28" s="22" t="s">
        <v>183</v>
      </c>
      <c r="D28" s="22" t="s">
        <v>180</v>
      </c>
      <c r="E28" s="24">
        <v>47.527908883709216</v>
      </c>
      <c r="F28" s="24">
        <v>47.74664488005982</v>
      </c>
      <c r="G28" s="24">
        <v>41.63715783151905</v>
      </c>
      <c r="H28" s="24">
        <v>40.193386048336365</v>
      </c>
      <c r="I28" s="24">
        <v>45.179293935329184</v>
      </c>
      <c r="J28" s="24">
        <v>45.772002286883065</v>
      </c>
      <c r="K28" s="24">
        <v>44.189218356927014</v>
      </c>
      <c r="L28" s="24">
        <v>43.974931632638715</v>
      </c>
      <c r="M28" s="24">
        <v>42.6848900906531</v>
      </c>
      <c r="N28" s="24">
        <v>41.786803164701006</v>
      </c>
      <c r="O28" s="24">
        <v>41.223948220006726</v>
      </c>
      <c r="P28" s="24">
        <v>42.66549579385392</v>
      </c>
      <c r="Q28" s="24">
        <v>44.93919976046008</v>
      </c>
      <c r="R28" s="24">
        <v>49.50714187703723</v>
      </c>
      <c r="S28" s="24">
        <v>41.815163681504295</v>
      </c>
    </row>
    <row r="29" spans="1:19" ht="12.75">
      <c r="A29" s="22">
        <v>103</v>
      </c>
      <c r="B29" s="22" t="s">
        <v>191</v>
      </c>
      <c r="C29" s="22" t="s">
        <v>183</v>
      </c>
      <c r="D29" s="22" t="s">
        <v>180</v>
      </c>
      <c r="E29" s="24">
        <v>60.77471337645319</v>
      </c>
      <c r="F29" s="24">
        <v>62.17214726128818</v>
      </c>
      <c r="G29" s="24">
        <v>51.80721355937131</v>
      </c>
      <c r="H29" s="24">
        <v>45.233089570023886</v>
      </c>
      <c r="I29" s="24">
        <v>45.91684097865261</v>
      </c>
      <c r="J29" s="24">
        <v>41.136652326655735</v>
      </c>
      <c r="K29" s="24">
        <v>40.933661238694484</v>
      </c>
      <c r="L29" s="24">
        <v>36.95130873647963</v>
      </c>
      <c r="M29" s="24">
        <v>37.672868474695576</v>
      </c>
      <c r="N29" s="24">
        <v>42.48906345013819</v>
      </c>
      <c r="O29" s="24">
        <v>47.259473069550836</v>
      </c>
      <c r="P29" s="24">
        <v>51.31036976007165</v>
      </c>
      <c r="Q29" s="24">
        <v>54.18590899842418</v>
      </c>
      <c r="R29" s="24">
        <v>57.21940207598277</v>
      </c>
      <c r="S29" s="24">
        <v>59.35980542506313</v>
      </c>
    </row>
    <row r="30" spans="1:19" ht="12.75">
      <c r="A30" s="22">
        <v>143</v>
      </c>
      <c r="B30" s="22" t="s">
        <v>193</v>
      </c>
      <c r="C30" s="22" t="s">
        <v>183</v>
      </c>
      <c r="D30" s="22" t="s">
        <v>180</v>
      </c>
      <c r="E30" s="24">
        <v>47.77144929865651</v>
      </c>
      <c r="F30" s="24">
        <v>50.04915005747894</v>
      </c>
      <c r="G30" s="24">
        <v>37.30773382047033</v>
      </c>
      <c r="H30" s="24">
        <v>33.67969066155012</v>
      </c>
      <c r="I30" s="24">
        <v>35.70864641816828</v>
      </c>
      <c r="J30" s="24">
        <v>30.558649902052938</v>
      </c>
      <c r="K30" s="24">
        <v>32.45188515053822</v>
      </c>
      <c r="L30" s="24">
        <v>31.629885065652967</v>
      </c>
      <c r="M30" s="24">
        <v>28.0218386081891</v>
      </c>
      <c r="N30" s="24">
        <v>25.293630861343953</v>
      </c>
      <c r="O30" s="24">
        <v>29.629988878659418</v>
      </c>
      <c r="P30" s="24">
        <v>35.03704017921372</v>
      </c>
      <c r="Q30" s="24">
        <v>38.06276850122672</v>
      </c>
      <c r="R30" s="24">
        <v>40.79037411642686</v>
      </c>
      <c r="S30" s="24">
        <v>39.873497022903805</v>
      </c>
    </row>
    <row r="31" spans="1:19" ht="12.75">
      <c r="A31" s="22">
        <v>183</v>
      </c>
      <c r="B31" s="22" t="s">
        <v>194</v>
      </c>
      <c r="C31" s="22" t="s">
        <v>183</v>
      </c>
      <c r="D31" s="22" t="s">
        <v>180</v>
      </c>
      <c r="E31" s="24">
        <v>61.65117052628819</v>
      </c>
      <c r="F31" s="24">
        <v>62.30892283375189</v>
      </c>
      <c r="G31" s="24">
        <v>51.94277394373783</v>
      </c>
      <c r="H31" s="24">
        <v>52.440409536308465</v>
      </c>
      <c r="I31" s="24">
        <v>50.78521509113888</v>
      </c>
      <c r="J31" s="24">
        <v>45.5391818419687</v>
      </c>
      <c r="K31" s="24">
        <v>45.839665173188955</v>
      </c>
      <c r="L31" s="24">
        <v>40.495657258115614</v>
      </c>
      <c r="M31" s="24">
        <v>36.18077511721389</v>
      </c>
      <c r="N31" s="24">
        <v>40.37888768228963</v>
      </c>
      <c r="O31" s="24">
        <v>43.57163689236591</v>
      </c>
      <c r="P31" s="24">
        <v>56.76033144649665</v>
      </c>
      <c r="Q31" s="24">
        <v>63.7098542055052</v>
      </c>
      <c r="R31" s="24">
        <v>64.30653041062257</v>
      </c>
      <c r="S31" s="24">
        <v>55.71046506754048</v>
      </c>
    </row>
    <row r="32" spans="1:12" ht="12.75">
      <c r="A32" s="22">
        <v>223</v>
      </c>
      <c r="B32" s="22" t="s">
        <v>195</v>
      </c>
      <c r="C32" s="22" t="s">
        <v>183</v>
      </c>
      <c r="D32" s="22" t="s">
        <v>180</v>
      </c>
      <c r="E32" s="24">
        <v>80.94211465795024</v>
      </c>
      <c r="F32" s="24">
        <v>78.39050546294843</v>
      </c>
      <c r="G32" s="24">
        <v>82.54365467415057</v>
      </c>
      <c r="H32" s="24">
        <v>77.00992839684866</v>
      </c>
      <c r="I32" s="24">
        <v>61.065051858919695</v>
      </c>
      <c r="J32" s="24">
        <v>62.88941940299391</v>
      </c>
      <c r="K32" s="24">
        <v>66.43279754422562</v>
      </c>
      <c r="L32" s="24">
        <v>65.63771731378061</v>
      </c>
    </row>
    <row r="33" spans="1:19" ht="12.75">
      <c r="A33" s="22">
        <v>9</v>
      </c>
      <c r="B33" s="22" t="s">
        <v>190</v>
      </c>
      <c r="C33" s="22" t="s">
        <v>196</v>
      </c>
      <c r="D33" s="22" t="s">
        <v>180</v>
      </c>
      <c r="E33" s="24">
        <v>642.083</v>
      </c>
      <c r="F33" s="24">
        <v>599.337</v>
      </c>
      <c r="G33" s="24">
        <v>617.742</v>
      </c>
      <c r="H33" s="24">
        <v>563.692</v>
      </c>
      <c r="I33" s="24">
        <v>570.723478</v>
      </c>
      <c r="J33" s="24">
        <v>468.282788</v>
      </c>
      <c r="K33" s="24">
        <v>337.097978</v>
      </c>
      <c r="L33" s="24">
        <v>293.252678</v>
      </c>
      <c r="M33" s="24">
        <v>284.206673</v>
      </c>
      <c r="N33" s="24">
        <v>270.962586</v>
      </c>
      <c r="O33" s="24">
        <v>243.18793100000002</v>
      </c>
      <c r="P33" s="24">
        <v>142.987106</v>
      </c>
      <c r="Q33" s="24">
        <v>148.621092</v>
      </c>
      <c r="R33" s="24">
        <v>165.598981</v>
      </c>
      <c r="S33" s="24">
        <v>156.146644</v>
      </c>
    </row>
    <row r="34" spans="1:19" ht="12.75">
      <c r="A34" s="22">
        <v>49</v>
      </c>
      <c r="B34" s="22" t="s">
        <v>192</v>
      </c>
      <c r="C34" s="22" t="s">
        <v>196</v>
      </c>
      <c r="D34" s="22" t="s">
        <v>180</v>
      </c>
      <c r="E34" s="24">
        <v>294.443</v>
      </c>
      <c r="F34" s="24">
        <v>272.63</v>
      </c>
      <c r="G34" s="24">
        <v>253.746</v>
      </c>
      <c r="H34" s="24">
        <v>237.686</v>
      </c>
      <c r="I34" s="24">
        <v>247.222</v>
      </c>
      <c r="J34" s="24">
        <v>242.582</v>
      </c>
      <c r="K34" s="24">
        <v>237.487</v>
      </c>
      <c r="L34" s="24">
        <v>218.854</v>
      </c>
      <c r="M34" s="24">
        <v>173.738147</v>
      </c>
      <c r="N34" s="24">
        <v>161.390203</v>
      </c>
      <c r="O34" s="24">
        <v>133.407465</v>
      </c>
      <c r="P34" s="24">
        <v>120.578282</v>
      </c>
      <c r="Q34" s="24">
        <v>123.553006</v>
      </c>
      <c r="R34" s="24">
        <v>152.658233</v>
      </c>
      <c r="S34" s="24">
        <v>123.822539155939</v>
      </c>
    </row>
    <row r="35" spans="1:19" ht="12.75">
      <c r="A35" s="22">
        <v>89</v>
      </c>
      <c r="B35" s="22" t="s">
        <v>191</v>
      </c>
      <c r="C35" s="22" t="s">
        <v>196</v>
      </c>
      <c r="D35" s="22" t="s">
        <v>180</v>
      </c>
      <c r="E35" s="24">
        <v>96.03619599999999</v>
      </c>
      <c r="F35" s="24">
        <v>89.261822</v>
      </c>
      <c r="G35" s="24">
        <v>79.830212</v>
      </c>
      <c r="H35" s="24">
        <v>58.750631999999996</v>
      </c>
      <c r="I35" s="24">
        <v>59.324053</v>
      </c>
      <c r="J35" s="24">
        <v>52.908369</v>
      </c>
      <c r="K35" s="24">
        <v>44.973112</v>
      </c>
      <c r="L35" s="24">
        <v>39.414473</v>
      </c>
      <c r="M35" s="24">
        <v>34.331603</v>
      </c>
      <c r="N35" s="24">
        <v>32.752347</v>
      </c>
      <c r="O35" s="24">
        <v>29.677252</v>
      </c>
      <c r="P35" s="24">
        <v>26.901249</v>
      </c>
      <c r="Q35" s="24">
        <v>22.703205</v>
      </c>
      <c r="R35" s="24">
        <v>21.346487</v>
      </c>
      <c r="S35" s="24">
        <v>18.572433</v>
      </c>
    </row>
    <row r="36" spans="1:19" ht="12.75">
      <c r="A36" s="22">
        <v>129</v>
      </c>
      <c r="B36" s="22" t="s">
        <v>193</v>
      </c>
      <c r="C36" s="22" t="s">
        <v>196</v>
      </c>
      <c r="D36" s="22" t="s">
        <v>180</v>
      </c>
      <c r="E36" s="24">
        <v>27.32006</v>
      </c>
      <c r="F36" s="24">
        <v>27.539728999999998</v>
      </c>
      <c r="G36" s="24">
        <v>21.644959999999998</v>
      </c>
      <c r="H36" s="24">
        <v>20.00166</v>
      </c>
      <c r="I36" s="24">
        <v>19.303438999999997</v>
      </c>
      <c r="J36" s="24">
        <v>16.601224</v>
      </c>
      <c r="K36" s="24">
        <v>17.287924999999998</v>
      </c>
      <c r="L36" s="24">
        <v>15.641464</v>
      </c>
      <c r="M36" s="24">
        <v>12.860534</v>
      </c>
      <c r="N36" s="24">
        <v>10.270451999999999</v>
      </c>
      <c r="O36" s="24">
        <v>9.197777</v>
      </c>
      <c r="P36" s="24">
        <v>8.350532999999999</v>
      </c>
      <c r="Q36" s="24">
        <v>8.580209</v>
      </c>
      <c r="R36" s="24">
        <v>8.712075</v>
      </c>
      <c r="S36" s="24">
        <v>7.599426</v>
      </c>
    </row>
    <row r="37" spans="1:19" ht="12.75">
      <c r="A37" s="22">
        <v>169</v>
      </c>
      <c r="B37" s="22" t="s">
        <v>194</v>
      </c>
      <c r="C37" s="22" t="s">
        <v>196</v>
      </c>
      <c r="D37" s="22" t="s">
        <v>180</v>
      </c>
      <c r="E37" s="24">
        <v>96.91657099999999</v>
      </c>
      <c r="F37" s="24">
        <v>98.015724</v>
      </c>
      <c r="G37" s="24">
        <v>80.998407</v>
      </c>
      <c r="H37" s="24">
        <v>52.146781000000004</v>
      </c>
      <c r="I37" s="24">
        <v>48.843222999999995</v>
      </c>
      <c r="J37" s="24">
        <v>37.40693</v>
      </c>
      <c r="K37" s="24">
        <v>36.442080000000004</v>
      </c>
      <c r="L37" s="24">
        <v>30.804452</v>
      </c>
      <c r="M37" s="24">
        <v>26.075159</v>
      </c>
      <c r="N37" s="24">
        <v>20.818599</v>
      </c>
      <c r="O37" s="24">
        <v>19.626330999999997</v>
      </c>
      <c r="P37" s="24">
        <v>17.186001</v>
      </c>
      <c r="Q37" s="24">
        <v>17.234209999999997</v>
      </c>
      <c r="R37" s="24">
        <v>16.974409</v>
      </c>
      <c r="S37" s="24">
        <v>10.304755207769901</v>
      </c>
    </row>
    <row r="38" spans="1:12" ht="12.75">
      <c r="A38" s="22">
        <v>209</v>
      </c>
      <c r="B38" s="22" t="s">
        <v>195</v>
      </c>
      <c r="C38" s="22" t="s">
        <v>196</v>
      </c>
      <c r="D38" s="22" t="s">
        <v>180</v>
      </c>
      <c r="E38" s="24">
        <v>34.916</v>
      </c>
      <c r="F38" s="24">
        <v>34.941</v>
      </c>
      <c r="G38" s="24">
        <v>36.682188000000004</v>
      </c>
      <c r="H38" s="24">
        <v>38.352483</v>
      </c>
      <c r="I38" s="24">
        <v>32.5114</v>
      </c>
      <c r="J38" s="24">
        <v>21.232599999999998</v>
      </c>
      <c r="K38" s="24">
        <v>22.3555</v>
      </c>
      <c r="L38" s="24">
        <v>20.3387</v>
      </c>
    </row>
    <row r="39" spans="1:19" ht="12.75">
      <c r="A39" s="22">
        <v>24</v>
      </c>
      <c r="B39" s="22" t="s">
        <v>190</v>
      </c>
      <c r="C39" s="22" t="s">
        <v>183</v>
      </c>
      <c r="D39" s="22" t="s">
        <v>181</v>
      </c>
      <c r="E39" s="24">
        <v>29.081962364122134</v>
      </c>
      <c r="F39" s="24">
        <v>26.465004522323838</v>
      </c>
      <c r="G39" s="24">
        <v>29.451779430396474</v>
      </c>
      <c r="H39" s="24">
        <v>35.15483094430463</v>
      </c>
      <c r="I39" s="24">
        <v>34.11718184110312</v>
      </c>
      <c r="J39" s="24">
        <v>39.23923887036833</v>
      </c>
      <c r="K39" s="24">
        <v>47.28998063688509</v>
      </c>
      <c r="L39" s="24">
        <v>49.35079593828767</v>
      </c>
      <c r="M39" s="24">
        <v>47.92100656253707</v>
      </c>
      <c r="N39" s="24">
        <v>45.281039936664335</v>
      </c>
      <c r="O39" s="24">
        <v>41.10469647296293</v>
      </c>
      <c r="P39" s="24">
        <v>42.60472867199781</v>
      </c>
      <c r="Q39" s="24">
        <v>35.65639069016807</v>
      </c>
      <c r="R39" s="24">
        <v>34.97103651312617</v>
      </c>
      <c r="S39" s="24">
        <v>36.30008944305032</v>
      </c>
    </row>
    <row r="40" spans="1:19" ht="12.75">
      <c r="A40" s="22">
        <v>64</v>
      </c>
      <c r="B40" s="22" t="s">
        <v>192</v>
      </c>
      <c r="C40" s="22" t="s">
        <v>183</v>
      </c>
      <c r="D40" s="22" t="s">
        <v>181</v>
      </c>
      <c r="E40" s="24">
        <v>30.672008471129075</v>
      </c>
      <c r="F40" s="24">
        <v>32.51948797971253</v>
      </c>
      <c r="G40" s="24">
        <v>37.58298847104305</v>
      </c>
      <c r="H40" s="24">
        <v>39.62739872428791</v>
      </c>
      <c r="I40" s="24">
        <v>36.43005690768674</v>
      </c>
      <c r="J40" s="24">
        <v>37.68639889505055</v>
      </c>
      <c r="K40" s="24">
        <v>38.27423748492833</v>
      </c>
      <c r="L40" s="24">
        <v>42.26619969900277</v>
      </c>
      <c r="M40" s="24">
        <v>42.375661862703026</v>
      </c>
      <c r="N40" s="24">
        <v>43.527985264467745</v>
      </c>
      <c r="O40" s="24">
        <v>43.933513150950475</v>
      </c>
      <c r="P40" s="24">
        <v>43.81349493263413</v>
      </c>
      <c r="Q40" s="24">
        <v>41.15051001950096</v>
      </c>
      <c r="R40" s="24">
        <v>36.13215499783024</v>
      </c>
      <c r="S40" s="24">
        <v>45.51217704139482</v>
      </c>
    </row>
    <row r="41" spans="1:19" ht="12.75">
      <c r="A41" s="22">
        <v>104</v>
      </c>
      <c r="B41" s="22" t="s">
        <v>191</v>
      </c>
      <c r="C41" s="22" t="s">
        <v>183</v>
      </c>
      <c r="D41" s="22" t="s">
        <v>181</v>
      </c>
      <c r="E41" s="24">
        <v>28.553117868188703</v>
      </c>
      <c r="F41" s="24">
        <v>28.089263868732438</v>
      </c>
      <c r="G41" s="24">
        <v>39.33451692027018</v>
      </c>
      <c r="H41" s="24">
        <v>45.12175654327136</v>
      </c>
      <c r="I41" s="24">
        <v>44.072637956458124</v>
      </c>
      <c r="J41" s="24">
        <v>48.7522151868249</v>
      </c>
      <c r="K41" s="24">
        <v>48.040346237857946</v>
      </c>
      <c r="L41" s="24">
        <v>52.82930480557282</v>
      </c>
      <c r="M41" s="24">
        <v>52.19146329863905</v>
      </c>
      <c r="N41" s="24">
        <v>47.456461300970936</v>
      </c>
      <c r="O41" s="24">
        <v>42.515273445014984</v>
      </c>
      <c r="P41" s="24">
        <v>36.42164438704732</v>
      </c>
      <c r="Q41" s="24">
        <v>33.911272956396644</v>
      </c>
      <c r="R41" s="24">
        <v>30.67507838270769</v>
      </c>
      <c r="S41" s="24">
        <v>27.511474565849653</v>
      </c>
    </row>
    <row r="42" spans="1:19" ht="12.75">
      <c r="A42" s="22">
        <v>144</v>
      </c>
      <c r="B42" s="22" t="s">
        <v>193</v>
      </c>
      <c r="C42" s="22" t="s">
        <v>183</v>
      </c>
      <c r="D42" s="22" t="s">
        <v>181</v>
      </c>
      <c r="E42" s="24">
        <v>36.403902939819154</v>
      </c>
      <c r="F42" s="24">
        <v>35.81342154767597</v>
      </c>
      <c r="G42" s="24">
        <v>50.724703853264316</v>
      </c>
      <c r="H42" s="24">
        <v>54.97264703614611</v>
      </c>
      <c r="I42" s="24">
        <v>53.757446261818174</v>
      </c>
      <c r="J42" s="24">
        <v>59.14877020534838</v>
      </c>
      <c r="K42" s="24">
        <v>59.28553959086157</v>
      </c>
      <c r="L42" s="24">
        <v>61.32557742999125</v>
      </c>
      <c r="M42" s="24">
        <v>60.457972876727354</v>
      </c>
      <c r="N42" s="24">
        <v>59.694826441364434</v>
      </c>
      <c r="O42" s="24">
        <v>57.5331337700797</v>
      </c>
      <c r="P42" s="24">
        <v>55.04523622541653</v>
      </c>
      <c r="Q42" s="24">
        <v>52.92173873234195</v>
      </c>
      <c r="R42" s="24">
        <v>49.167035144032035</v>
      </c>
      <c r="S42" s="24">
        <v>49.79184987124085</v>
      </c>
    </row>
    <row r="43" spans="1:19" ht="12.75">
      <c r="A43" s="22">
        <v>184</v>
      </c>
      <c r="B43" s="22" t="s">
        <v>194</v>
      </c>
      <c r="C43" s="22" t="s">
        <v>183</v>
      </c>
      <c r="D43" s="22" t="s">
        <v>181</v>
      </c>
      <c r="E43" s="24">
        <v>29.25558984770566</v>
      </c>
      <c r="F43" s="24">
        <v>29.679654467265348</v>
      </c>
      <c r="G43" s="24">
        <v>39.52055568933755</v>
      </c>
      <c r="H43" s="24">
        <v>38.336137769489945</v>
      </c>
      <c r="I43" s="24">
        <v>40.007297865410756</v>
      </c>
      <c r="J43" s="24">
        <v>44.012904825391</v>
      </c>
      <c r="K43" s="24">
        <v>44.77684942240162</v>
      </c>
      <c r="L43" s="24">
        <v>47.00035094669632</v>
      </c>
      <c r="M43" s="24">
        <v>48.39407318809309</v>
      </c>
      <c r="N43" s="24">
        <v>44.364718898158614</v>
      </c>
      <c r="O43" s="24">
        <v>41.85774151541268</v>
      </c>
      <c r="P43" s="24">
        <v>31.553220321293974</v>
      </c>
      <c r="Q43" s="24">
        <v>24.08990543449451</v>
      </c>
      <c r="R43" s="24">
        <v>20.333595632292344</v>
      </c>
      <c r="S43" s="24">
        <v>27.62335023698358</v>
      </c>
    </row>
    <row r="44" spans="1:12" ht="12.75">
      <c r="A44" s="22">
        <v>224</v>
      </c>
      <c r="B44" s="22" t="s">
        <v>195</v>
      </c>
      <c r="C44" s="22" t="s">
        <v>183</v>
      </c>
      <c r="D44" s="22" t="s">
        <v>181</v>
      </c>
      <c r="E44" s="24">
        <v>10.598789901940329</v>
      </c>
      <c r="F44" s="24">
        <v>16.160007179234064</v>
      </c>
      <c r="G44" s="24">
        <v>14.87404641381477</v>
      </c>
      <c r="H44" s="24">
        <v>15.670873285043708</v>
      </c>
      <c r="I44" s="24">
        <v>30.83530238201673</v>
      </c>
      <c r="J44" s="24">
        <v>25.753958615950573</v>
      </c>
      <c r="K44" s="24">
        <v>23.35630421410168</v>
      </c>
      <c r="L44" s="24">
        <v>20.988307735999456</v>
      </c>
    </row>
    <row r="45" spans="1:19" ht="12.75">
      <c r="A45" s="22">
        <v>10</v>
      </c>
      <c r="B45" s="22" t="s">
        <v>190</v>
      </c>
      <c r="C45" s="22" t="s">
        <v>196</v>
      </c>
      <c r="D45" s="22" t="s">
        <v>181</v>
      </c>
      <c r="E45" s="24">
        <v>361.818</v>
      </c>
      <c r="F45" s="24">
        <v>289.678</v>
      </c>
      <c r="G45" s="24">
        <v>367.752</v>
      </c>
      <c r="H45" s="24">
        <v>433.728</v>
      </c>
      <c r="I45" s="24">
        <v>409.54675</v>
      </c>
      <c r="J45" s="24">
        <v>429.55281</v>
      </c>
      <c r="K45" s="24">
        <v>489.445342</v>
      </c>
      <c r="L45" s="24">
        <v>445.17488000000003</v>
      </c>
      <c r="M45" s="24">
        <v>395.212404</v>
      </c>
      <c r="N45" s="24">
        <v>362.33775</v>
      </c>
      <c r="O45" s="24">
        <v>269.706021</v>
      </c>
      <c r="P45" s="24">
        <v>147.591071</v>
      </c>
      <c r="Q45" s="24">
        <v>113.754718</v>
      </c>
      <c r="R45" s="24">
        <v>124.463187</v>
      </c>
      <c r="S45" s="24">
        <v>126.314646</v>
      </c>
    </row>
    <row r="46" spans="1:19" ht="12.75">
      <c r="A46" s="22">
        <v>50</v>
      </c>
      <c r="B46" s="22" t="s">
        <v>192</v>
      </c>
      <c r="C46" s="22" t="s">
        <v>196</v>
      </c>
      <c r="D46" s="22" t="s">
        <v>181</v>
      </c>
      <c r="E46" s="24">
        <v>190.018</v>
      </c>
      <c r="F46" s="24">
        <v>185.684</v>
      </c>
      <c r="G46" s="24">
        <v>229.039</v>
      </c>
      <c r="H46" s="24">
        <v>234.339</v>
      </c>
      <c r="I46" s="24">
        <v>199.346</v>
      </c>
      <c r="J46" s="24">
        <v>199.73</v>
      </c>
      <c r="K46" s="24">
        <v>205.698</v>
      </c>
      <c r="L46" s="24">
        <v>210.35</v>
      </c>
      <c r="M46" s="24">
        <v>172.479511</v>
      </c>
      <c r="N46" s="24">
        <v>168.115047</v>
      </c>
      <c r="O46" s="24">
        <v>142.176062</v>
      </c>
      <c r="P46" s="24">
        <v>123.822678</v>
      </c>
      <c r="Q46" s="24">
        <v>113.136621</v>
      </c>
      <c r="R46" s="24">
        <v>111.41566099999999</v>
      </c>
      <c r="S46" s="24">
        <v>134.770088829589</v>
      </c>
    </row>
    <row r="47" spans="1:19" ht="12.75">
      <c r="A47" s="22">
        <v>90</v>
      </c>
      <c r="B47" s="22" t="s">
        <v>191</v>
      </c>
      <c r="C47" s="22" t="s">
        <v>196</v>
      </c>
      <c r="D47" s="22" t="s">
        <v>181</v>
      </c>
      <c r="E47" s="24">
        <v>45.119634</v>
      </c>
      <c r="F47" s="24">
        <v>40.32833</v>
      </c>
      <c r="G47" s="24">
        <v>60.610919</v>
      </c>
      <c r="H47" s="24">
        <v>58.606027999999995</v>
      </c>
      <c r="I47" s="24">
        <v>56.941362999999996</v>
      </c>
      <c r="J47" s="24">
        <v>62.703211</v>
      </c>
      <c r="K47" s="24">
        <v>52.781105000000004</v>
      </c>
      <c r="L47" s="24">
        <v>56.350892</v>
      </c>
      <c r="M47" s="24">
        <v>47.562521000000004</v>
      </c>
      <c r="N47" s="24">
        <v>36.581425</v>
      </c>
      <c r="O47" s="24">
        <v>26.698065</v>
      </c>
      <c r="P47" s="24">
        <v>19.095316</v>
      </c>
      <c r="Q47" s="24">
        <v>14.208390999999999</v>
      </c>
      <c r="R47" s="24">
        <v>11.443761</v>
      </c>
      <c r="S47" s="24">
        <v>8.607761</v>
      </c>
    </row>
    <row r="48" spans="1:19" ht="12.75">
      <c r="A48" s="22">
        <v>130</v>
      </c>
      <c r="B48" s="22" t="s">
        <v>193</v>
      </c>
      <c r="C48" s="22" t="s">
        <v>196</v>
      </c>
      <c r="D48" s="22" t="s">
        <v>181</v>
      </c>
      <c r="E48" s="24">
        <v>20.819063</v>
      </c>
      <c r="F48" s="24">
        <v>19.706467</v>
      </c>
      <c r="G48" s="24">
        <v>29.429131</v>
      </c>
      <c r="H48" s="24">
        <v>32.647099</v>
      </c>
      <c r="I48" s="24">
        <v>29.060289</v>
      </c>
      <c r="J48" s="24">
        <v>32.133029</v>
      </c>
      <c r="K48" s="24">
        <v>31.582879000000002</v>
      </c>
      <c r="L48" s="24">
        <v>30.326439999999998</v>
      </c>
      <c r="M48" s="24">
        <v>27.746995</v>
      </c>
      <c r="N48" s="24">
        <v>24.239021</v>
      </c>
      <c r="O48" s="24">
        <v>17.859505000000002</v>
      </c>
      <c r="P48" s="24">
        <v>13.119174999999998</v>
      </c>
      <c r="Q48" s="24">
        <v>11.929757</v>
      </c>
      <c r="R48" s="24">
        <v>10.501176</v>
      </c>
      <c r="S48" s="24">
        <v>9.489749</v>
      </c>
    </row>
    <row r="49" spans="1:19" ht="12.75">
      <c r="A49" s="22">
        <v>170</v>
      </c>
      <c r="B49" s="22" t="s">
        <v>194</v>
      </c>
      <c r="C49" s="22" t="s">
        <v>196</v>
      </c>
      <c r="D49" s="22" t="s">
        <v>181</v>
      </c>
      <c r="E49" s="24">
        <v>45.990229</v>
      </c>
      <c r="F49" s="24">
        <v>46.687901</v>
      </c>
      <c r="G49" s="24">
        <v>61.627476</v>
      </c>
      <c r="H49" s="24">
        <v>38.121483</v>
      </c>
      <c r="I49" s="24">
        <v>38.477446</v>
      </c>
      <c r="J49" s="24">
        <v>36.153211000000006</v>
      </c>
      <c r="K49" s="24">
        <v>35.597152</v>
      </c>
      <c r="L49" s="24">
        <v>35.752477</v>
      </c>
      <c r="M49" s="24">
        <v>34.877173</v>
      </c>
      <c r="N49" s="24">
        <v>22.873618999999998</v>
      </c>
      <c r="O49" s="24">
        <v>18.854327</v>
      </c>
      <c r="P49" s="24">
        <v>9.553744</v>
      </c>
      <c r="Q49" s="24">
        <v>6.5165820000000005</v>
      </c>
      <c r="R49" s="24">
        <v>5.367274</v>
      </c>
      <c r="S49" s="24">
        <v>5.10948637505559</v>
      </c>
    </row>
    <row r="50" spans="1:12" ht="12.75">
      <c r="A50" s="22">
        <v>210</v>
      </c>
      <c r="B50" s="22" t="s">
        <v>195</v>
      </c>
      <c r="C50" s="22" t="s">
        <v>196</v>
      </c>
      <c r="D50" s="22" t="s">
        <v>181</v>
      </c>
      <c r="E50" s="24">
        <v>4.572</v>
      </c>
      <c r="F50" s="24">
        <v>7.203</v>
      </c>
      <c r="G50" s="24">
        <v>6.609988</v>
      </c>
      <c r="H50" s="24">
        <v>7.8044080000000005</v>
      </c>
      <c r="I50" s="24">
        <v>16.416900000000002</v>
      </c>
      <c r="J50" s="24">
        <v>8.695</v>
      </c>
      <c r="K50" s="24">
        <v>7.8597</v>
      </c>
      <c r="L50" s="24">
        <v>6.5035</v>
      </c>
    </row>
    <row r="51" spans="1:19" ht="12.75">
      <c r="A51" s="22">
        <v>26</v>
      </c>
      <c r="B51" s="22" t="s">
        <v>190</v>
      </c>
      <c r="C51" s="22" t="s">
        <v>183</v>
      </c>
      <c r="D51" s="22" t="s">
        <v>182</v>
      </c>
      <c r="E51" s="24">
        <v>6.494889609784171</v>
      </c>
      <c r="F51" s="24">
        <v>6.425171528545456</v>
      </c>
      <c r="G51" s="24">
        <v>5.754978544965876</v>
      </c>
      <c r="H51" s="24">
        <v>6.193561983035667</v>
      </c>
      <c r="I51" s="24">
        <v>6.249354310236558</v>
      </c>
      <c r="J51" s="24">
        <v>6.272664856997634</v>
      </c>
      <c r="K51" s="24">
        <v>5.564029077911424</v>
      </c>
      <c r="L51" s="24">
        <v>6.1192010317328345</v>
      </c>
      <c r="M51" s="24">
        <v>5.438475525031629</v>
      </c>
      <c r="N51" s="24">
        <v>4.971082257853739</v>
      </c>
      <c r="O51" s="24">
        <v>5.2450372589828795</v>
      </c>
      <c r="P51" s="24">
        <v>5.504595498185928</v>
      </c>
      <c r="Q51" s="24">
        <v>5.717970531320373</v>
      </c>
      <c r="R51" s="24">
        <v>5.5555781272090785</v>
      </c>
      <c r="S51" s="24">
        <v>5.49696339697531</v>
      </c>
    </row>
    <row r="52" spans="1:19" ht="12.75">
      <c r="A52" s="22">
        <v>66</v>
      </c>
      <c r="B52" s="22" t="s">
        <v>192</v>
      </c>
      <c r="C52" s="22" t="s">
        <v>183</v>
      </c>
      <c r="D52" s="22" t="s">
        <v>182</v>
      </c>
      <c r="E52" s="24">
        <v>7.925380458293247</v>
      </c>
      <c r="F52" s="24">
        <v>7.389582709420256</v>
      </c>
      <c r="G52" s="24">
        <v>6.798244894342507</v>
      </c>
      <c r="H52" s="24">
        <v>6.453811240606336</v>
      </c>
      <c r="I52" s="24">
        <v>6.564120745172715</v>
      </c>
      <c r="J52" s="24">
        <v>5.528520941395791</v>
      </c>
      <c r="K52" s="24">
        <v>4.773813245210556</v>
      </c>
      <c r="L52" s="24">
        <v>5.4378424647212364</v>
      </c>
      <c r="M52" s="24">
        <v>5.294515898420249</v>
      </c>
      <c r="N52" s="24">
        <v>4.228289415257355</v>
      </c>
      <c r="O52" s="24">
        <v>4.0380287379670925</v>
      </c>
      <c r="P52" s="24">
        <v>4.520039877556421</v>
      </c>
      <c r="Q52" s="24">
        <v>4.5838105195855166</v>
      </c>
      <c r="R52" s="24">
        <v>5.3860580054712806</v>
      </c>
      <c r="S52" s="24">
        <v>4.251285579094826</v>
      </c>
    </row>
    <row r="53" spans="1:19" ht="12.75">
      <c r="A53" s="22">
        <v>106</v>
      </c>
      <c r="B53" s="22" t="s">
        <v>191</v>
      </c>
      <c r="C53" s="22" t="s">
        <v>183</v>
      </c>
      <c r="D53" s="22" t="s">
        <v>182</v>
      </c>
      <c r="E53" s="24">
        <v>8.00551816260715</v>
      </c>
      <c r="F53" s="24">
        <v>7.957260871463673</v>
      </c>
      <c r="G53" s="24">
        <v>6.43208827619434</v>
      </c>
      <c r="H53" s="24">
        <v>6.3766228976752295</v>
      </c>
      <c r="I53" s="24">
        <v>6.349331970700462</v>
      </c>
      <c r="J53" s="24">
        <v>6.531222169362944</v>
      </c>
      <c r="K53" s="24">
        <v>6.157522107881067</v>
      </c>
      <c r="L53" s="24">
        <v>5.848449908200809</v>
      </c>
      <c r="M53" s="24">
        <v>6.093878599434458</v>
      </c>
      <c r="N53" s="24">
        <v>6.492335872488081</v>
      </c>
      <c r="O53" s="24">
        <v>5.998140753558058</v>
      </c>
      <c r="P53" s="24">
        <v>6.7014201669458915</v>
      </c>
      <c r="Q53" s="24">
        <v>6.718989658993204</v>
      </c>
      <c r="R53" s="24">
        <v>6.717666166421566</v>
      </c>
      <c r="S53" s="24">
        <v>7.151225966183597</v>
      </c>
    </row>
    <row r="54" spans="1:19" ht="12.75">
      <c r="A54" s="22">
        <v>146</v>
      </c>
      <c r="B54" s="22" t="s">
        <v>193</v>
      </c>
      <c r="C54" s="22" t="s">
        <v>183</v>
      </c>
      <c r="D54" s="22" t="s">
        <v>182</v>
      </c>
      <c r="E54" s="24">
        <v>6.370873566527438</v>
      </c>
      <c r="F54" s="24">
        <v>6.069178855832459</v>
      </c>
      <c r="G54" s="24">
        <v>5.443998704249767</v>
      </c>
      <c r="H54" s="24">
        <v>5.198022081839335</v>
      </c>
      <c r="I54" s="24">
        <v>4.77207282193171</v>
      </c>
      <c r="J54" s="24">
        <v>4.754446494156908</v>
      </c>
      <c r="K54" s="24">
        <v>3.6886078690944437</v>
      </c>
      <c r="L54" s="24">
        <v>3.5295506291250494</v>
      </c>
      <c r="M54" s="24">
        <v>3.452691894614459</v>
      </c>
      <c r="N54" s="24">
        <v>3.56565639599995</v>
      </c>
      <c r="O54" s="24">
        <v>4.240013109928925</v>
      </c>
      <c r="P54" s="24">
        <v>3.8152397872183217</v>
      </c>
      <c r="Q54" s="24">
        <v>3.519815358369981</v>
      </c>
      <c r="R54" s="24">
        <v>3.603507305215935</v>
      </c>
      <c r="S54" s="24">
        <v>3.793499499444877</v>
      </c>
    </row>
    <row r="55" spans="1:19" ht="12.75">
      <c r="A55" s="22">
        <v>186</v>
      </c>
      <c r="B55" s="22" t="s">
        <v>194</v>
      </c>
      <c r="C55" s="22" t="s">
        <v>183</v>
      </c>
      <c r="D55" s="22" t="s">
        <v>182</v>
      </c>
      <c r="E55" s="24">
        <v>7.099905719735133</v>
      </c>
      <c r="F55" s="24">
        <v>6.457590196132281</v>
      </c>
      <c r="G55" s="24">
        <v>5.662597716780328</v>
      </c>
      <c r="H55" s="24">
        <v>5.920080186587154</v>
      </c>
      <c r="I55" s="24">
        <v>5.87950528399643</v>
      </c>
      <c r="J55" s="24">
        <v>6.415682531984709</v>
      </c>
      <c r="K55" s="24">
        <v>5.57743046108373</v>
      </c>
      <c r="L55" s="24">
        <v>6.025164255831833</v>
      </c>
      <c r="M55" s="24">
        <v>5.797093345136819</v>
      </c>
      <c r="N55" s="24">
        <v>6.770422177267138</v>
      </c>
      <c r="O55" s="24">
        <v>7.021404466490335</v>
      </c>
      <c r="P55" s="24">
        <v>7.175494968490521</v>
      </c>
      <c r="Q55" s="24">
        <v>7.733910167760339</v>
      </c>
      <c r="R55" s="24">
        <v>9.092290149499041</v>
      </c>
      <c r="S55" s="24">
        <v>8.863937583322807</v>
      </c>
    </row>
    <row r="56" spans="1:12" ht="12.75">
      <c r="A56" s="22">
        <v>226</v>
      </c>
      <c r="B56" s="22" t="s">
        <v>195</v>
      </c>
      <c r="C56" s="22" t="s">
        <v>183</v>
      </c>
      <c r="D56" s="22" t="s">
        <v>182</v>
      </c>
      <c r="E56" s="24">
        <v>5.825625333240605</v>
      </c>
      <c r="F56" s="24">
        <v>3.2171942655867904</v>
      </c>
      <c r="G56" s="24">
        <v>2.2318625920046387</v>
      </c>
      <c r="H56" s="24">
        <v>5.484051061565844</v>
      </c>
      <c r="I56" s="24">
        <v>5.333523664271252</v>
      </c>
      <c r="J56" s="24">
        <v>8.530350869918072</v>
      </c>
      <c r="K56" s="24">
        <v>7.7771141085188376</v>
      </c>
      <c r="L56" s="24">
        <v>9.936003975950662</v>
      </c>
    </row>
    <row r="57" spans="1:19" ht="12.75">
      <c r="A57" s="22">
        <v>12</v>
      </c>
      <c r="B57" s="22" t="s">
        <v>190</v>
      </c>
      <c r="C57" s="22" t="s">
        <v>196</v>
      </c>
      <c r="D57" s="22" t="s">
        <v>182</v>
      </c>
      <c r="E57" s="24">
        <v>80.805</v>
      </c>
      <c r="F57" s="24">
        <v>70.328</v>
      </c>
      <c r="G57" s="24">
        <v>71.86</v>
      </c>
      <c r="H57" s="24">
        <v>76.414</v>
      </c>
      <c r="I57" s="24">
        <v>75.018</v>
      </c>
      <c r="J57" s="24">
        <v>68.667</v>
      </c>
      <c r="K57" s="24">
        <v>57.587</v>
      </c>
      <c r="L57" s="24">
        <v>55.199</v>
      </c>
      <c r="M57" s="24">
        <v>44.852</v>
      </c>
      <c r="N57" s="24">
        <v>39.778476000000005</v>
      </c>
      <c r="O57" s="24">
        <v>34.415</v>
      </c>
      <c r="P57" s="24">
        <v>19.068990000000003</v>
      </c>
      <c r="Q57" s="24">
        <v>18.242062999999998</v>
      </c>
      <c r="R57" s="24">
        <v>19.772504</v>
      </c>
      <c r="S57" s="24">
        <v>19.127969</v>
      </c>
    </row>
    <row r="58" spans="1:19" ht="12.75">
      <c r="A58" s="22">
        <v>52</v>
      </c>
      <c r="B58" s="22" t="s">
        <v>192</v>
      </c>
      <c r="C58" s="22" t="s">
        <v>196</v>
      </c>
      <c r="D58" s="22" t="s">
        <v>182</v>
      </c>
      <c r="E58" s="24">
        <v>49.099</v>
      </c>
      <c r="F58" s="24">
        <v>42.194</v>
      </c>
      <c r="G58" s="24">
        <v>41.43</v>
      </c>
      <c r="H58" s="24">
        <v>38.165</v>
      </c>
      <c r="I58" s="24">
        <v>35.919</v>
      </c>
      <c r="J58" s="24">
        <v>29.3</v>
      </c>
      <c r="K58" s="24">
        <v>25.656</v>
      </c>
      <c r="L58" s="24">
        <v>27.063</v>
      </c>
      <c r="M58" s="24">
        <v>21.55</v>
      </c>
      <c r="N58" s="24">
        <v>16.330621999999998</v>
      </c>
      <c r="O58" s="24">
        <v>13.067724</v>
      </c>
      <c r="P58" s="24">
        <v>12.774225</v>
      </c>
      <c r="Q58" s="24">
        <v>12.60244</v>
      </c>
      <c r="R58" s="24">
        <v>16.608232</v>
      </c>
      <c r="S58" s="24">
        <v>12.5888536295121</v>
      </c>
    </row>
    <row r="59" spans="1:19" ht="12.75">
      <c r="A59" s="22">
        <v>92</v>
      </c>
      <c r="B59" s="22" t="s">
        <v>191</v>
      </c>
      <c r="C59" s="22" t="s">
        <v>196</v>
      </c>
      <c r="D59" s="22" t="s">
        <v>182</v>
      </c>
      <c r="E59" s="24">
        <v>12.650319</v>
      </c>
      <c r="F59" s="24">
        <v>11.424402</v>
      </c>
      <c r="G59" s="24">
        <v>9.911264</v>
      </c>
      <c r="H59" s="24">
        <v>8.282225</v>
      </c>
      <c r="I59" s="24">
        <v>8.203267</v>
      </c>
      <c r="J59" s="24">
        <v>8.400205</v>
      </c>
      <c r="K59" s="24">
        <v>6.7651639999999995</v>
      </c>
      <c r="L59" s="24">
        <v>6.238306</v>
      </c>
      <c r="M59" s="24">
        <v>5.553403</v>
      </c>
      <c r="N59" s="24">
        <v>5.004564</v>
      </c>
      <c r="O59" s="24">
        <v>3.766617</v>
      </c>
      <c r="P59" s="24">
        <v>3.513453</v>
      </c>
      <c r="Q59" s="24">
        <v>2.815171</v>
      </c>
      <c r="R59" s="24">
        <v>2.506118</v>
      </c>
      <c r="S59" s="24">
        <v>2.237468</v>
      </c>
    </row>
    <row r="60" spans="1:19" ht="12.75">
      <c r="A60" s="22">
        <v>132</v>
      </c>
      <c r="B60" s="22" t="s">
        <v>193</v>
      </c>
      <c r="C60" s="22" t="s">
        <v>196</v>
      </c>
      <c r="D60" s="22" t="s">
        <v>182</v>
      </c>
      <c r="E60" s="24">
        <v>3.6434450000000003</v>
      </c>
      <c r="F60" s="24">
        <v>3.339588</v>
      </c>
      <c r="G60" s="24">
        <v>3.158464</v>
      </c>
      <c r="H60" s="24">
        <v>3.086996</v>
      </c>
      <c r="I60" s="24">
        <v>2.579695</v>
      </c>
      <c r="J60" s="24">
        <v>2.58289</v>
      </c>
      <c r="K60" s="24">
        <v>1.965013</v>
      </c>
      <c r="L60" s="24">
        <v>1.745417</v>
      </c>
      <c r="M60" s="24">
        <v>1.584602</v>
      </c>
      <c r="N60" s="24">
        <v>1.4478309999999999</v>
      </c>
      <c r="O60" s="24">
        <v>1.31619</v>
      </c>
      <c r="P60" s="24">
        <v>0.909303</v>
      </c>
      <c r="Q60" s="24">
        <v>0.793446</v>
      </c>
      <c r="R60" s="24">
        <v>0.7696430000000001</v>
      </c>
      <c r="S60" s="24">
        <v>0.722997</v>
      </c>
    </row>
    <row r="61" spans="1:19" ht="12.75">
      <c r="A61" s="22">
        <v>172</v>
      </c>
      <c r="B61" s="22" t="s">
        <v>194</v>
      </c>
      <c r="C61" s="22" t="s">
        <v>196</v>
      </c>
      <c r="D61" s="22" t="s">
        <v>182</v>
      </c>
      <c r="E61" s="24">
        <v>11.161159</v>
      </c>
      <c r="F61" s="24">
        <v>10.158182</v>
      </c>
      <c r="G61" s="24">
        <v>8.830129000000001</v>
      </c>
      <c r="H61" s="24">
        <v>5.886932</v>
      </c>
      <c r="I61" s="24">
        <v>5.6546769999999995</v>
      </c>
      <c r="J61" s="24">
        <v>5.269989</v>
      </c>
      <c r="K61" s="24">
        <v>4.434002</v>
      </c>
      <c r="L61" s="24">
        <v>4.583254</v>
      </c>
      <c r="M61" s="24">
        <v>4.177912999999999</v>
      </c>
      <c r="N61" s="24">
        <v>3.490703</v>
      </c>
      <c r="O61" s="24">
        <v>3.162709</v>
      </c>
      <c r="P61" s="24">
        <v>2.17261</v>
      </c>
      <c r="Q61" s="24">
        <v>2.092107</v>
      </c>
      <c r="R61" s="24">
        <v>2.400009</v>
      </c>
      <c r="S61" s="24">
        <v>1.63956102075896</v>
      </c>
    </row>
    <row r="62" spans="1:12" ht="12.75">
      <c r="A62" s="22">
        <v>212</v>
      </c>
      <c r="B62" s="22" t="s">
        <v>195</v>
      </c>
      <c r="C62" s="22" t="s">
        <v>196</v>
      </c>
      <c r="D62" s="22" t="s">
        <v>182</v>
      </c>
      <c r="E62" s="24">
        <v>2.513</v>
      </c>
      <c r="F62" s="24">
        <v>1.434</v>
      </c>
      <c r="G62" s="24">
        <v>0.991834</v>
      </c>
      <c r="H62" s="24">
        <v>2.731167</v>
      </c>
      <c r="I62" s="24">
        <v>2.8396</v>
      </c>
      <c r="J62" s="24">
        <v>2.88</v>
      </c>
      <c r="K62" s="24">
        <v>2.6170999999999998</v>
      </c>
      <c r="L62" s="24">
        <v>3.0788</v>
      </c>
    </row>
    <row r="63" spans="1:19" ht="12.75">
      <c r="A63" s="22">
        <v>30</v>
      </c>
      <c r="B63" s="22" t="s">
        <v>190</v>
      </c>
      <c r="C63" s="22" t="s">
        <v>183</v>
      </c>
      <c r="D63" s="22" t="s">
        <v>185</v>
      </c>
      <c r="E63" s="24">
        <v>-2.0181942109036664</v>
      </c>
      <c r="F63" s="24">
        <v>-2.3307782964999957</v>
      </c>
      <c r="G63" s="24">
        <v>-2.3119220795445994</v>
      </c>
      <c r="H63" s="24">
        <v>-2.4344182238919077</v>
      </c>
      <c r="I63" s="24">
        <v>-1.972853878840925</v>
      </c>
      <c r="J63" s="24">
        <v>-2.4549564323200133</v>
      </c>
      <c r="K63" s="24">
        <v>-3.67500734081399</v>
      </c>
      <c r="L63" s="24">
        <v>-3.374129045239717</v>
      </c>
      <c r="M63" s="24">
        <v>-2.913434941626625</v>
      </c>
      <c r="N63" s="24">
        <v>-2.7693351919128273</v>
      </c>
      <c r="O63" s="24">
        <v>-1.4668928218829607</v>
      </c>
      <c r="P63" s="24">
        <v>-2.7962909473965465</v>
      </c>
      <c r="Q63" s="24">
        <v>-4.333711130167046</v>
      </c>
      <c r="R63" s="24">
        <v>-5.172299087506347</v>
      </c>
      <c r="S63" s="24">
        <v>-6.039585373563669</v>
      </c>
    </row>
    <row r="64" spans="1:19" ht="12.75">
      <c r="A64" s="22">
        <v>70</v>
      </c>
      <c r="B64" s="22" t="s">
        <v>192</v>
      </c>
      <c r="C64" s="22" t="s">
        <v>183</v>
      </c>
      <c r="D64" s="22" t="s">
        <v>185</v>
      </c>
      <c r="E64" s="24">
        <v>-1.3649364988152042</v>
      </c>
      <c r="F64" s="24">
        <v>-1.683383158812805</v>
      </c>
      <c r="G64" s="24">
        <v>-1.696853740101276</v>
      </c>
      <c r="H64" s="24">
        <v>-1.8648665101901396</v>
      </c>
      <c r="I64" s="24">
        <v>-1.4279918567549095</v>
      </c>
      <c r="J64" s="24">
        <v>-1.866677736287664</v>
      </c>
      <c r="K64" s="24">
        <v>-3.298277735601899</v>
      </c>
      <c r="L64" s="24">
        <v>-3.218138599378314</v>
      </c>
      <c r="M64" s="24">
        <v>-2.7496197364438144</v>
      </c>
      <c r="N64" s="24">
        <v>-2.3252520759385322</v>
      </c>
      <c r="O64" s="24">
        <v>-2.096416807578604</v>
      </c>
      <c r="P64" s="24">
        <v>-2.1903319104410675</v>
      </c>
      <c r="Q64" s="24">
        <v>-3.53665770834942</v>
      </c>
      <c r="R64" s="24">
        <v>-4.292754743096745</v>
      </c>
      <c r="S64" s="24">
        <v>-4.279499494357771</v>
      </c>
    </row>
    <row r="65" spans="1:19" ht="12.75">
      <c r="A65" s="22">
        <v>110</v>
      </c>
      <c r="B65" s="22" t="s">
        <v>191</v>
      </c>
      <c r="C65" s="22" t="s">
        <v>183</v>
      </c>
      <c r="D65" s="22" t="s">
        <v>185</v>
      </c>
      <c r="E65" s="24">
        <v>-2.323557924538535</v>
      </c>
      <c r="F65" s="24">
        <v>-1.7075274188304197</v>
      </c>
      <c r="G65" s="24">
        <v>-1.8026091349185271</v>
      </c>
      <c r="H65" s="24">
        <v>-1.9198718489140214</v>
      </c>
      <c r="I65" s="24">
        <v>-1.3265399421089494</v>
      </c>
      <c r="J65" s="24">
        <v>-1.7318831253564335</v>
      </c>
      <c r="K65" s="24">
        <v>-3.4086105611950654</v>
      </c>
      <c r="L65" s="24">
        <v>-2.7331387114426833</v>
      </c>
      <c r="M65" s="24">
        <v>-1.845549680193898</v>
      </c>
      <c r="N65" s="24">
        <v>-1.4028546090039586</v>
      </c>
      <c r="O65" s="24">
        <v>-1.3624314090953833</v>
      </c>
      <c r="P65" s="24">
        <v>-1.402140485313289</v>
      </c>
      <c r="Q65" s="24">
        <v>-1.8992224703735017</v>
      </c>
      <c r="R65" s="24">
        <v>-2.3925613364942224</v>
      </c>
      <c r="S65" s="24">
        <v>-2.076180007513449</v>
      </c>
    </row>
    <row r="66" spans="1:19" ht="12.75">
      <c r="A66" s="22">
        <v>150</v>
      </c>
      <c r="B66" s="22" t="s">
        <v>193</v>
      </c>
      <c r="C66" s="22" t="s">
        <v>183</v>
      </c>
      <c r="D66" s="22" t="s">
        <v>185</v>
      </c>
      <c r="E66" s="24">
        <v>-1.1347670192233847</v>
      </c>
      <c r="F66" s="24">
        <v>-1.527161072325768</v>
      </c>
      <c r="G66" s="24">
        <v>-1.8053925727119513</v>
      </c>
      <c r="H66" s="24">
        <v>-1.8414863216995208</v>
      </c>
      <c r="I66" s="24">
        <v>-1.20726258466228</v>
      </c>
      <c r="J66" s="24">
        <v>-1.6196694250686927</v>
      </c>
      <c r="K66" s="24">
        <v>-3.6077312183852968</v>
      </c>
      <c r="L66" s="24">
        <v>-3.202276669424384</v>
      </c>
      <c r="M66" s="24">
        <v>-2.175831566371207</v>
      </c>
      <c r="N66" s="24">
        <v>-1.6147216145915806</v>
      </c>
      <c r="O66" s="24">
        <v>-1.5011893033984374</v>
      </c>
      <c r="P66" s="24">
        <v>-2.0331305048959987</v>
      </c>
      <c r="Q66" s="24">
        <v>-2.6418156261337042</v>
      </c>
      <c r="R66" s="24">
        <v>-3.453358631387978</v>
      </c>
      <c r="S66" s="24">
        <v>-3.013892765771684</v>
      </c>
    </row>
    <row r="67" spans="1:19" ht="12.75">
      <c r="A67" s="22">
        <v>190</v>
      </c>
      <c r="B67" s="22" t="s">
        <v>194</v>
      </c>
      <c r="C67" s="22" t="s">
        <v>183</v>
      </c>
      <c r="D67" s="22" t="s">
        <v>185</v>
      </c>
      <c r="E67" s="24">
        <v>-1.433695516029076</v>
      </c>
      <c r="F67" s="24">
        <v>-1.937926366228184</v>
      </c>
      <c r="G67" s="24">
        <v>-1.8389597794510044</v>
      </c>
      <c r="H67" s="24">
        <v>-1.8672743921585255</v>
      </c>
      <c r="I67" s="24">
        <v>-1.2328129280560733</v>
      </c>
      <c r="J67" s="24">
        <v>-2.151095190337811</v>
      </c>
      <c r="K67" s="24">
        <v>-3.4386541417308214</v>
      </c>
      <c r="L67" s="24">
        <v>-3.012450667511238</v>
      </c>
      <c r="M67" s="24">
        <v>-1.930136494003671</v>
      </c>
      <c r="N67" s="24">
        <v>-1.4856842458344444</v>
      </c>
      <c r="O67" s="24">
        <v>-1.5710145206813373</v>
      </c>
      <c r="P67" s="24">
        <v>-1.5735914200947942</v>
      </c>
      <c r="Q67" s="24">
        <v>-2.230342659020394</v>
      </c>
      <c r="R67" s="24">
        <v>-2.5659293693092184</v>
      </c>
      <c r="S67" s="24">
        <v>-2.6566468646907673</v>
      </c>
    </row>
    <row r="68" spans="1:12" ht="12.75">
      <c r="A68" s="22">
        <v>230</v>
      </c>
      <c r="B68" s="22" t="s">
        <v>195</v>
      </c>
      <c r="C68" s="22" t="s">
        <v>183</v>
      </c>
      <c r="D68" s="22" t="s">
        <v>185</v>
      </c>
      <c r="E68" s="24">
        <v>1.096506479356469</v>
      </c>
      <c r="F68" s="24">
        <v>1.5098826643932426</v>
      </c>
      <c r="G68" s="24">
        <v>1.977043386592042</v>
      </c>
      <c r="H68" s="24">
        <v>1.914967347293978</v>
      </c>
      <c r="I68" s="24"/>
      <c r="J68" s="24"/>
      <c r="K68" s="24"/>
      <c r="L68" s="24"/>
    </row>
    <row r="69" spans="1:19" ht="12.75">
      <c r="A69" s="22">
        <v>29</v>
      </c>
      <c r="B69" s="22" t="s">
        <v>190</v>
      </c>
      <c r="C69" s="22" t="s">
        <v>183</v>
      </c>
      <c r="D69" s="22" t="s">
        <v>184</v>
      </c>
      <c r="E69" s="24">
        <v>4.428067118280054</v>
      </c>
      <c r="F69" s="24">
        <v>4.734736015056142</v>
      </c>
      <c r="G69" s="24">
        <v>4.742211237985101</v>
      </c>
      <c r="H69" s="24">
        <v>4.964478648689175</v>
      </c>
      <c r="I69" s="24">
        <v>4.437544887452663</v>
      </c>
      <c r="J69" s="24">
        <v>4.897174605743484</v>
      </c>
      <c r="K69" s="24">
        <v>5.484169651757751</v>
      </c>
      <c r="L69" s="24">
        <v>5.1125752237338205</v>
      </c>
      <c r="M69" s="24">
        <v>4.504396740461116</v>
      </c>
      <c r="N69" s="24">
        <v>4.147419725570974</v>
      </c>
      <c r="O69" s="24">
        <v>2.7039345927043468</v>
      </c>
      <c r="P69" s="24">
        <v>5.093603286605204</v>
      </c>
      <c r="Q69" s="24">
        <v>7.267179428286292</v>
      </c>
      <c r="R69" s="24">
        <v>8.054192738120628</v>
      </c>
      <c r="S69" s="24">
        <v>8.501776633059286</v>
      </c>
    </row>
    <row r="70" spans="1:19" ht="12.75">
      <c r="A70" s="22">
        <v>69</v>
      </c>
      <c r="B70" s="22" t="s">
        <v>192</v>
      </c>
      <c r="C70" s="22" t="s">
        <v>183</v>
      </c>
      <c r="D70" s="22" t="s">
        <v>184</v>
      </c>
      <c r="E70" s="24">
        <v>3.7721382498595677</v>
      </c>
      <c r="F70" s="24">
        <v>4.158895117803545</v>
      </c>
      <c r="G70" s="24">
        <v>4.135886134730941</v>
      </c>
      <c r="H70" s="24">
        <v>4.183943343772618</v>
      </c>
      <c r="I70" s="24">
        <v>3.95886710940384</v>
      </c>
      <c r="J70" s="24">
        <v>4.569615022482022</v>
      </c>
      <c r="K70" s="24">
        <v>5.556796022566576</v>
      </c>
      <c r="L70" s="24">
        <v>5.12840606093486</v>
      </c>
      <c r="M70" s="24">
        <v>4.644751532754367</v>
      </c>
      <c r="N70" s="24">
        <v>4.041716066033371</v>
      </c>
      <c r="O70" s="24">
        <v>3.9056507203980892</v>
      </c>
      <c r="P70" s="24">
        <v>4.600483422736124</v>
      </c>
      <c r="Q70" s="24">
        <v>6.39825921960539</v>
      </c>
      <c r="R70" s="24">
        <v>7.168191753024565</v>
      </c>
      <c r="S70" s="24">
        <v>6.655794739575291</v>
      </c>
    </row>
    <row r="71" spans="1:19" ht="12.75">
      <c r="A71" s="22">
        <v>109</v>
      </c>
      <c r="B71" s="22" t="s">
        <v>191</v>
      </c>
      <c r="C71" s="22" t="s">
        <v>183</v>
      </c>
      <c r="D71" s="22" t="s">
        <v>184</v>
      </c>
      <c r="E71" s="24">
        <v>5.283418256133292</v>
      </c>
      <c r="F71" s="24">
        <v>3.3995385856562623</v>
      </c>
      <c r="G71" s="24">
        <v>3.5704868268681897</v>
      </c>
      <c r="H71" s="24">
        <v>3.5344763669850816</v>
      </c>
      <c r="I71" s="24">
        <v>3.2176620947830212</v>
      </c>
      <c r="J71" s="24">
        <v>3.9351682545999846</v>
      </c>
      <c r="K71" s="24">
        <v>5.7394697137625315</v>
      </c>
      <c r="L71" s="24">
        <v>4.927621107436015</v>
      </c>
      <c r="M71" s="24">
        <v>4.113117837468947</v>
      </c>
      <c r="N71" s="24">
        <v>3.954624568760424</v>
      </c>
      <c r="O71" s="24">
        <v>4.183992431796538</v>
      </c>
      <c r="P71" s="24">
        <v>4.835194166590817</v>
      </c>
      <c r="Q71" s="24">
        <v>5.697383392931407</v>
      </c>
      <c r="R71" s="24">
        <v>6.149401420062774</v>
      </c>
      <c r="S71" s="24">
        <v>5.677601694764115</v>
      </c>
    </row>
    <row r="72" spans="1:19" ht="12.75">
      <c r="A72" s="22">
        <v>149</v>
      </c>
      <c r="B72" s="22" t="s">
        <v>193</v>
      </c>
      <c r="C72" s="22" t="s">
        <v>183</v>
      </c>
      <c r="D72" s="22" t="s">
        <v>184</v>
      </c>
      <c r="E72" s="24">
        <v>2.4695704230051128</v>
      </c>
      <c r="F72" s="24">
        <v>2.6990750884210346</v>
      </c>
      <c r="G72" s="24">
        <v>2.9637459853822357</v>
      </c>
      <c r="H72" s="24">
        <v>2.7830350685763467</v>
      </c>
      <c r="I72" s="24">
        <v>2.25133982997758</v>
      </c>
      <c r="J72" s="24">
        <v>3.098733406058785</v>
      </c>
      <c r="K72" s="24">
        <v>4.886083496427227</v>
      </c>
      <c r="L72" s="24">
        <v>4.391105263140866</v>
      </c>
      <c r="M72" s="24">
        <v>3.207833465153251</v>
      </c>
      <c r="N72" s="24">
        <v>2.6743648191767226</v>
      </c>
      <c r="O72" s="24">
        <v>2.75491806761529</v>
      </c>
      <c r="P72" s="24">
        <v>3.7584162724621866</v>
      </c>
      <c r="Q72" s="24">
        <v>4.365010042026839</v>
      </c>
      <c r="R72" s="24">
        <v>5.176072250405043</v>
      </c>
      <c r="S72" s="24">
        <v>4.496438398139657</v>
      </c>
    </row>
    <row r="73" spans="1:19" ht="12.75">
      <c r="A73" s="22">
        <v>189</v>
      </c>
      <c r="B73" s="22" t="s">
        <v>194</v>
      </c>
      <c r="C73" s="22" t="s">
        <v>183</v>
      </c>
      <c r="D73" s="22" t="s">
        <v>184</v>
      </c>
      <c r="E73" s="24">
        <v>2.876642215459635</v>
      </c>
      <c r="F73" s="24">
        <v>3.096192467576587</v>
      </c>
      <c r="G73" s="24">
        <v>3.0431920290873453</v>
      </c>
      <c r="H73" s="24">
        <v>3.421994706520325</v>
      </c>
      <c r="I73" s="24">
        <v>2.7668723158863178</v>
      </c>
      <c r="J73" s="24">
        <v>3.878401403846791</v>
      </c>
      <c r="K73" s="24">
        <v>5.434953215140668</v>
      </c>
      <c r="L73" s="24">
        <v>4.666666894531367</v>
      </c>
      <c r="M73" s="24">
        <v>3.305880051228612</v>
      </c>
      <c r="N73" s="24">
        <v>3.2547476654942225</v>
      </c>
      <c r="O73" s="24">
        <v>3.42158346550647</v>
      </c>
      <c r="P73" s="24">
        <v>4.083345140512033</v>
      </c>
      <c r="Q73" s="24">
        <v>4.871193730086293</v>
      </c>
      <c r="R73" s="24">
        <v>5.229672471554403</v>
      </c>
      <c r="S73" s="24">
        <v>5.350205141018834</v>
      </c>
    </row>
    <row r="74" spans="1:12" ht="12.75">
      <c r="A74" s="22">
        <v>229</v>
      </c>
      <c r="B74" s="22" t="s">
        <v>195</v>
      </c>
      <c r="C74" s="22" t="s">
        <v>183</v>
      </c>
      <c r="D74" s="22" t="s">
        <v>184</v>
      </c>
      <c r="E74" s="24">
        <v>2.2115585228458166</v>
      </c>
      <c r="F74" s="24">
        <v>2.458887667421982</v>
      </c>
      <c r="G74" s="24">
        <v>3.3274089816406005</v>
      </c>
      <c r="H74" s="24">
        <v>3.240283652876738</v>
      </c>
      <c r="I74" s="24"/>
      <c r="J74" s="24"/>
      <c r="K74" s="24"/>
      <c r="L74" s="24"/>
    </row>
    <row r="75" spans="1:19" ht="12.75">
      <c r="A75" s="22">
        <v>18</v>
      </c>
      <c r="B75" s="22" t="s">
        <v>190</v>
      </c>
      <c r="C75" s="22" t="s">
        <v>183</v>
      </c>
      <c r="D75" s="22" t="s">
        <v>176</v>
      </c>
      <c r="E75" s="24">
        <v>25.2510987580096</v>
      </c>
      <c r="F75" s="24">
        <v>21.814045698310753</v>
      </c>
      <c r="G75" s="24">
        <v>24.544350815035028</v>
      </c>
      <c r="H75" s="24">
        <v>25.922359606570133</v>
      </c>
      <c r="I75" s="24">
        <v>27.91163115774046</v>
      </c>
      <c r="J75" s="24">
        <v>28.388564383231984</v>
      </c>
      <c r="K75" s="24">
        <v>25.358014067885243</v>
      </c>
      <c r="L75" s="24">
        <v>32.19368122315387</v>
      </c>
      <c r="M75" s="24">
        <v>29.36591228823957</v>
      </c>
      <c r="N75" s="24">
        <v>37.104462789368284</v>
      </c>
      <c r="O75" s="24">
        <v>32.93279933596045</v>
      </c>
      <c r="P75" s="24">
        <v>30.841017707261592</v>
      </c>
      <c r="Q75" s="24">
        <v>27.042647957493248</v>
      </c>
      <c r="R75" s="24">
        <v>25.65265800354617</v>
      </c>
      <c r="S75" s="24">
        <v>24.910393287734706</v>
      </c>
    </row>
    <row r="76" spans="1:19" ht="12.75">
      <c r="A76" s="22">
        <v>58</v>
      </c>
      <c r="B76" s="22" t="s">
        <v>192</v>
      </c>
      <c r="C76" s="22" t="s">
        <v>183</v>
      </c>
      <c r="D76" s="22" t="s">
        <v>176</v>
      </c>
      <c r="E76" s="24">
        <v>34.95486799372413</v>
      </c>
      <c r="F76" s="24">
        <v>31.598811193832493</v>
      </c>
      <c r="G76" s="24">
        <v>31.26683972682312</v>
      </c>
      <c r="H76" s="24">
        <v>26.71673239131758</v>
      </c>
      <c r="I76" s="24">
        <v>27.16510539069667</v>
      </c>
      <c r="J76" s="24">
        <v>28.50433696429481</v>
      </c>
      <c r="K76" s="24">
        <v>26.646533887077805</v>
      </c>
      <c r="L76" s="24">
        <v>26.119647403245867</v>
      </c>
      <c r="M76" s="24">
        <v>27.041207059998882</v>
      </c>
      <c r="N76" s="24">
        <v>32.87594314060611</v>
      </c>
      <c r="O76" s="24">
        <v>35.39574393473527</v>
      </c>
      <c r="P76" s="24">
        <v>31.208620814695138</v>
      </c>
      <c r="Q76" s="24">
        <v>29.532098871123125</v>
      </c>
      <c r="R76" s="24">
        <v>31.324618931260485</v>
      </c>
      <c r="S76" s="24">
        <v>31.61565978040925</v>
      </c>
    </row>
    <row r="77" spans="1:19" ht="12.75">
      <c r="A77" s="22">
        <v>98</v>
      </c>
      <c r="B77" s="22" t="s">
        <v>191</v>
      </c>
      <c r="C77" s="22" t="s">
        <v>183</v>
      </c>
      <c r="D77" s="22" t="s">
        <v>176</v>
      </c>
      <c r="E77" s="24">
        <v>22.217447298914525</v>
      </c>
      <c r="F77" s="24">
        <v>14.29546349772288</v>
      </c>
      <c r="G77" s="24">
        <v>17.084155250679274</v>
      </c>
      <c r="H77" s="24">
        <v>21.173392235036463</v>
      </c>
      <c r="I77" s="24">
        <v>22.903623969736767</v>
      </c>
      <c r="J77" s="24">
        <v>21.545296570779183</v>
      </c>
      <c r="K77" s="24">
        <v>7.685051171181463</v>
      </c>
      <c r="L77" s="24">
        <v>11.116145727185184</v>
      </c>
      <c r="M77" s="24">
        <v>8.335823159939132</v>
      </c>
      <c r="N77" s="24">
        <v>8.40296780991981</v>
      </c>
      <c r="O77" s="24">
        <v>7.889959121707103</v>
      </c>
      <c r="P77" s="24">
        <v>6.230452896559054</v>
      </c>
      <c r="Q77" s="24">
        <v>7.4275553731050294</v>
      </c>
      <c r="R77" s="24">
        <v>7.880478027631682</v>
      </c>
      <c r="S77" s="24">
        <v>11.166568130152832</v>
      </c>
    </row>
    <row r="78" spans="1:19" ht="12.75">
      <c r="A78" s="22">
        <v>138</v>
      </c>
      <c r="B78" s="22" t="s">
        <v>193</v>
      </c>
      <c r="C78" s="22" t="s">
        <v>183</v>
      </c>
      <c r="D78" s="22" t="s">
        <v>176</v>
      </c>
      <c r="E78" s="24">
        <v>21.237350910390333</v>
      </c>
      <c r="F78" s="24">
        <v>19.25311976105276</v>
      </c>
      <c r="G78" s="24">
        <v>20.37566035845068</v>
      </c>
      <c r="H78" s="24">
        <v>23.6124677053306</v>
      </c>
      <c r="I78" s="24">
        <v>18.68681077132381</v>
      </c>
      <c r="J78" s="24">
        <v>22.024132300951717</v>
      </c>
      <c r="K78" s="24">
        <v>20.576123699734442</v>
      </c>
      <c r="L78" s="24">
        <v>19.633543839770724</v>
      </c>
      <c r="M78" s="24">
        <v>27.115132269243475</v>
      </c>
      <c r="N78" s="24">
        <v>31.20096065267403</v>
      </c>
      <c r="O78" s="24">
        <v>30.658137051910856</v>
      </c>
      <c r="P78" s="24">
        <v>17.10026117502201</v>
      </c>
      <c r="Q78" s="24">
        <v>17.01744039706397</v>
      </c>
      <c r="R78" s="24">
        <v>13.206954492904913</v>
      </c>
      <c r="S78" s="24">
        <v>11.219465612807495</v>
      </c>
    </row>
    <row r="79" spans="1:19" ht="12.75">
      <c r="A79" s="22">
        <v>178</v>
      </c>
      <c r="B79" s="22" t="s">
        <v>194</v>
      </c>
      <c r="C79" s="22" t="s">
        <v>183</v>
      </c>
      <c r="D79" s="22" t="s">
        <v>176</v>
      </c>
      <c r="E79" s="24">
        <v>17.03878925844923</v>
      </c>
      <c r="F79" s="24">
        <v>15.533965375019202</v>
      </c>
      <c r="G79" s="24">
        <v>17.544006030046198</v>
      </c>
      <c r="H79" s="24">
        <v>17.660025427173867</v>
      </c>
      <c r="I79" s="24">
        <v>17.674258631575583</v>
      </c>
      <c r="J79" s="24">
        <v>13.445431164409733</v>
      </c>
      <c r="K79" s="24">
        <v>10.565980632966374</v>
      </c>
      <c r="L79" s="24">
        <v>10.229917411841205</v>
      </c>
      <c r="M79" s="24">
        <v>9.5844377132502</v>
      </c>
      <c r="N79" s="24">
        <v>10.13559083961328</v>
      </c>
      <c r="O79" s="24">
        <v>12.499236576788787</v>
      </c>
      <c r="P79" s="24">
        <v>10.446086770708552</v>
      </c>
      <c r="Q79" s="24">
        <v>6.590910015086268</v>
      </c>
      <c r="R79" s="24">
        <v>5.077812853260193</v>
      </c>
      <c r="S79" s="24">
        <v>14.1343087997</v>
      </c>
    </row>
    <row r="80" spans="1:12" ht="12.75">
      <c r="A80" s="22">
        <v>218</v>
      </c>
      <c r="B80" s="22" t="s">
        <v>195</v>
      </c>
      <c r="C80" s="22" t="s">
        <v>183</v>
      </c>
      <c r="D80" s="22" t="s">
        <v>176</v>
      </c>
      <c r="E80" s="24">
        <v>35.33393606416765</v>
      </c>
      <c r="F80" s="24">
        <v>32.263926592331686</v>
      </c>
      <c r="G80" s="24">
        <v>16.842057344931092</v>
      </c>
      <c r="H80" s="24">
        <v>12.15393808095812</v>
      </c>
      <c r="I80" s="24">
        <v>18.508243708748584</v>
      </c>
      <c r="J80" s="24">
        <v>21.035015905550058</v>
      </c>
      <c r="K80" s="24">
        <v>20.520752541506564</v>
      </c>
      <c r="L80" s="24">
        <v>18.68535449537376</v>
      </c>
    </row>
    <row r="81" spans="1:19" ht="12.75">
      <c r="A81" s="22">
        <v>4</v>
      </c>
      <c r="B81" s="22" t="s">
        <v>190</v>
      </c>
      <c r="C81" s="22" t="s">
        <v>196</v>
      </c>
      <c r="D81" s="22" t="s">
        <v>176</v>
      </c>
      <c r="E81" s="24">
        <v>314.157</v>
      </c>
      <c r="F81" s="24">
        <v>238.77</v>
      </c>
      <c r="G81" s="24">
        <v>306.475</v>
      </c>
      <c r="H81" s="24">
        <v>319.821</v>
      </c>
      <c r="I81" s="24">
        <v>335.054574</v>
      </c>
      <c r="J81" s="24">
        <v>310.770238</v>
      </c>
      <c r="K81" s="24">
        <v>262.452251</v>
      </c>
      <c r="L81" s="24">
        <v>290.407032</v>
      </c>
      <c r="M81" s="24">
        <v>242.185497</v>
      </c>
      <c r="N81" s="24">
        <v>296.908984</v>
      </c>
      <c r="O81" s="24">
        <v>216.086604</v>
      </c>
      <c r="P81" s="24">
        <v>106.839287</v>
      </c>
      <c r="Q81" s="24">
        <v>86.27426200000001</v>
      </c>
      <c r="R81" s="24">
        <v>91.29874000000001</v>
      </c>
      <c r="S81" s="24">
        <v>86.681536</v>
      </c>
    </row>
    <row r="82" spans="1:19" ht="12.75">
      <c r="A82" s="22">
        <v>44</v>
      </c>
      <c r="B82" s="22" t="s">
        <v>192</v>
      </c>
      <c r="C82" s="22" t="s">
        <v>196</v>
      </c>
      <c r="D82" s="22" t="s">
        <v>176</v>
      </c>
      <c r="E82" s="24">
        <v>216.551</v>
      </c>
      <c r="F82" s="24">
        <v>180.427</v>
      </c>
      <c r="G82" s="24">
        <v>190.547</v>
      </c>
      <c r="H82" s="24">
        <v>157.991</v>
      </c>
      <c r="I82" s="24">
        <v>148.648</v>
      </c>
      <c r="J82" s="24">
        <v>151.067</v>
      </c>
      <c r="K82" s="24">
        <v>143.207</v>
      </c>
      <c r="L82" s="24">
        <v>129.992</v>
      </c>
      <c r="M82" s="24">
        <v>110.064456</v>
      </c>
      <c r="N82" s="24">
        <v>126.974421</v>
      </c>
      <c r="O82" s="24">
        <v>114.54643899999999</v>
      </c>
      <c r="P82" s="24">
        <v>88.199652</v>
      </c>
      <c r="Q82" s="24">
        <v>81.193693</v>
      </c>
      <c r="R82" s="24">
        <v>96.591336</v>
      </c>
      <c r="S82" s="24">
        <v>93.6198959047035</v>
      </c>
    </row>
    <row r="83" spans="1:19" ht="12.75">
      <c r="A83" s="22">
        <v>84</v>
      </c>
      <c r="B83" s="22" t="s">
        <v>191</v>
      </c>
      <c r="C83" s="22" t="s">
        <v>196</v>
      </c>
      <c r="D83" s="22" t="s">
        <v>176</v>
      </c>
      <c r="E83" s="24">
        <v>35.108008</v>
      </c>
      <c r="F83" s="24">
        <v>20.524289</v>
      </c>
      <c r="G83" s="24">
        <v>26.325132</v>
      </c>
      <c r="H83" s="24">
        <v>27.500889</v>
      </c>
      <c r="I83" s="24">
        <v>29.59123</v>
      </c>
      <c r="J83" s="24">
        <v>27.710725999999998</v>
      </c>
      <c r="K83" s="24">
        <v>8.443434</v>
      </c>
      <c r="L83" s="24">
        <v>11.857145000000001</v>
      </c>
      <c r="M83" s="24">
        <v>7.596506000000001</v>
      </c>
      <c r="N83" s="24">
        <v>6.477359000000001</v>
      </c>
      <c r="O83" s="24">
        <v>4.954611</v>
      </c>
      <c r="P83" s="24">
        <v>3.266532</v>
      </c>
      <c r="Q83" s="24">
        <v>3.112051</v>
      </c>
      <c r="R83" s="24">
        <v>2.939921</v>
      </c>
      <c r="S83" s="24">
        <v>3.4937840000000002</v>
      </c>
    </row>
    <row r="84" spans="1:19" ht="12.75">
      <c r="A84" s="22">
        <v>124</v>
      </c>
      <c r="B84" s="22" t="s">
        <v>193</v>
      </c>
      <c r="C84" s="22" t="s">
        <v>196</v>
      </c>
      <c r="D84" s="22" t="s">
        <v>176</v>
      </c>
      <c r="E84" s="24">
        <v>12.145449000000001</v>
      </c>
      <c r="F84" s="24">
        <v>10.594100000000001</v>
      </c>
      <c r="G84" s="24">
        <v>11.821419</v>
      </c>
      <c r="H84" s="24">
        <v>14.022948</v>
      </c>
      <c r="I84" s="24">
        <v>10.101747</v>
      </c>
      <c r="J84" s="24">
        <v>11.964781</v>
      </c>
      <c r="K84" s="24">
        <v>10.961412000000001</v>
      </c>
      <c r="L84" s="24">
        <v>9.709089</v>
      </c>
      <c r="M84" s="24">
        <v>12.444404</v>
      </c>
      <c r="N84" s="24">
        <v>12.669117</v>
      </c>
      <c r="O84" s="24">
        <v>9.516936</v>
      </c>
      <c r="P84" s="24">
        <v>4.075581000000001</v>
      </c>
      <c r="Q84" s="24">
        <v>3.836116</v>
      </c>
      <c r="R84" s="24">
        <v>2.820763</v>
      </c>
      <c r="S84" s="24">
        <v>2.1383</v>
      </c>
    </row>
    <row r="85" spans="1:19" ht="12.75">
      <c r="A85" s="22">
        <v>164</v>
      </c>
      <c r="B85" s="22" t="s">
        <v>194</v>
      </c>
      <c r="C85" s="22" t="s">
        <v>196</v>
      </c>
      <c r="D85" s="22" t="s">
        <v>176</v>
      </c>
      <c r="E85" s="24">
        <v>26.785234</v>
      </c>
      <c r="F85" s="24">
        <v>24.435872</v>
      </c>
      <c r="G85" s="24">
        <v>27.357733</v>
      </c>
      <c r="H85" s="24">
        <v>17.561142</v>
      </c>
      <c r="I85" s="24">
        <v>16.998407</v>
      </c>
      <c r="J85" s="24">
        <v>11.044386000000001</v>
      </c>
      <c r="K85" s="24">
        <v>8.39985</v>
      </c>
      <c r="L85" s="24">
        <v>7.781747999999999</v>
      </c>
      <c r="M85" s="24">
        <v>6.907418</v>
      </c>
      <c r="N85" s="24">
        <v>5.225720999999999</v>
      </c>
      <c r="O85" s="24">
        <v>5.630134</v>
      </c>
      <c r="P85" s="24">
        <v>3.162886</v>
      </c>
      <c r="Q85" s="24">
        <v>1.782913</v>
      </c>
      <c r="R85" s="24">
        <v>1.340344</v>
      </c>
      <c r="S85" s="24">
        <v>2.61442068443258</v>
      </c>
    </row>
    <row r="86" spans="1:12" ht="12.75">
      <c r="A86" s="22">
        <v>204</v>
      </c>
      <c r="B86" s="22" t="s">
        <v>195</v>
      </c>
      <c r="C86" s="22" t="s">
        <v>196</v>
      </c>
      <c r="D86" s="22" t="s">
        <v>176</v>
      </c>
      <c r="E86" s="24">
        <v>15.242</v>
      </c>
      <c r="F86" s="24">
        <v>14.381</v>
      </c>
      <c r="G86" s="24">
        <v>7.484567</v>
      </c>
      <c r="H86" s="24">
        <v>6.052904000000001</v>
      </c>
      <c r="I86" s="24">
        <v>9.8539</v>
      </c>
      <c r="J86" s="24">
        <v>7.1018</v>
      </c>
      <c r="K86" s="24">
        <v>6.9055</v>
      </c>
      <c r="L86" s="24">
        <v>5.789899999999999</v>
      </c>
    </row>
    <row r="87" spans="1:4" ht="12.75">
      <c r="A87" s="22">
        <v>201</v>
      </c>
      <c r="D87" s="22" t="s">
        <v>195</v>
      </c>
    </row>
    <row r="88" spans="1:19" ht="12.75">
      <c r="A88" s="22">
        <v>2</v>
      </c>
      <c r="D88" s="22" t="s">
        <v>175</v>
      </c>
      <c r="E88" s="22">
        <v>2014</v>
      </c>
      <c r="F88" s="22">
        <v>2013</v>
      </c>
      <c r="G88" s="22">
        <v>2012</v>
      </c>
      <c r="H88" s="22">
        <v>2011</v>
      </c>
      <c r="I88" s="22">
        <v>2010</v>
      </c>
      <c r="J88" s="22">
        <v>2009</v>
      </c>
      <c r="K88" s="22">
        <v>2008</v>
      </c>
      <c r="L88" s="22">
        <v>2007</v>
      </c>
      <c r="M88" s="22">
        <v>2006</v>
      </c>
      <c r="N88" s="22">
        <v>2005</v>
      </c>
      <c r="O88" s="22">
        <v>2004</v>
      </c>
      <c r="P88" s="22">
        <v>2003</v>
      </c>
      <c r="Q88" s="22">
        <v>2002</v>
      </c>
      <c r="R88" s="22">
        <v>2001</v>
      </c>
      <c r="S88" s="22">
        <v>2000</v>
      </c>
    </row>
    <row r="89" spans="1:19" ht="12.75">
      <c r="A89" s="22">
        <v>42</v>
      </c>
      <c r="B89" s="22" t="s">
        <v>192</v>
      </c>
      <c r="D89" s="22" t="s">
        <v>175</v>
      </c>
      <c r="E89" s="22">
        <v>2014</v>
      </c>
      <c r="F89" s="22">
        <v>2013</v>
      </c>
      <c r="G89" s="22">
        <v>2012</v>
      </c>
      <c r="H89" s="22">
        <v>2011</v>
      </c>
      <c r="I89" s="22">
        <v>2010</v>
      </c>
      <c r="J89" s="22">
        <v>2009</v>
      </c>
      <c r="K89" s="22">
        <v>2008</v>
      </c>
      <c r="L89" s="22">
        <v>2007</v>
      </c>
      <c r="M89" s="22">
        <v>2006</v>
      </c>
      <c r="N89" s="22">
        <v>2005</v>
      </c>
      <c r="O89" s="22">
        <v>2004</v>
      </c>
      <c r="P89" s="22">
        <v>2003</v>
      </c>
      <c r="Q89" s="22">
        <v>2002</v>
      </c>
      <c r="R89" s="22">
        <v>2001</v>
      </c>
      <c r="S89" s="22">
        <v>2000</v>
      </c>
    </row>
    <row r="90" spans="1:19" ht="12.75">
      <c r="A90" s="22">
        <v>82</v>
      </c>
      <c r="B90" s="22" t="s">
        <v>191</v>
      </c>
      <c r="D90" s="22" t="s">
        <v>175</v>
      </c>
      <c r="E90" s="22">
        <v>2014</v>
      </c>
      <c r="F90" s="22">
        <v>2013</v>
      </c>
      <c r="G90" s="22">
        <v>2012</v>
      </c>
      <c r="H90" s="22">
        <v>2011</v>
      </c>
      <c r="I90" s="22">
        <v>2010</v>
      </c>
      <c r="J90" s="22">
        <v>2009</v>
      </c>
      <c r="K90" s="22">
        <v>2008</v>
      </c>
      <c r="L90" s="22">
        <v>2007</v>
      </c>
      <c r="M90" s="22">
        <v>2006</v>
      </c>
      <c r="N90" s="22">
        <v>2005</v>
      </c>
      <c r="O90" s="22">
        <v>2004</v>
      </c>
      <c r="P90" s="22">
        <v>2003</v>
      </c>
      <c r="Q90" s="22">
        <v>2002</v>
      </c>
      <c r="R90" s="22">
        <v>2001</v>
      </c>
      <c r="S90" s="22">
        <v>2000</v>
      </c>
    </row>
    <row r="91" spans="1:19" ht="12.75">
      <c r="A91" s="22">
        <v>122</v>
      </c>
      <c r="B91" s="22" t="s">
        <v>193</v>
      </c>
      <c r="D91" s="22" t="s">
        <v>175</v>
      </c>
      <c r="E91" s="22">
        <v>2014</v>
      </c>
      <c r="F91" s="22">
        <v>2013</v>
      </c>
      <c r="G91" s="22">
        <v>2012</v>
      </c>
      <c r="H91" s="22">
        <v>2011</v>
      </c>
      <c r="I91" s="22">
        <v>2010</v>
      </c>
      <c r="J91" s="22">
        <v>2009</v>
      </c>
      <c r="K91" s="22">
        <v>2008</v>
      </c>
      <c r="L91" s="22">
        <v>2007</v>
      </c>
      <c r="M91" s="22">
        <v>2006</v>
      </c>
      <c r="N91" s="22">
        <v>2005</v>
      </c>
      <c r="O91" s="22">
        <v>2004</v>
      </c>
      <c r="P91" s="22">
        <v>2003</v>
      </c>
      <c r="Q91" s="22">
        <v>2002</v>
      </c>
      <c r="R91" s="22">
        <v>2001</v>
      </c>
      <c r="S91" s="22">
        <v>2000</v>
      </c>
    </row>
    <row r="92" spans="1:19" ht="12.75">
      <c r="A92" s="22">
        <v>162</v>
      </c>
      <c r="B92" s="22" t="s">
        <v>194</v>
      </c>
      <c r="D92" s="22" t="s">
        <v>175</v>
      </c>
      <c r="E92" s="22">
        <v>2014</v>
      </c>
      <c r="F92" s="22">
        <v>2013</v>
      </c>
      <c r="G92" s="22">
        <v>2012</v>
      </c>
      <c r="H92" s="22">
        <v>2011</v>
      </c>
      <c r="I92" s="22">
        <v>2010</v>
      </c>
      <c r="J92" s="22">
        <v>2009</v>
      </c>
      <c r="K92" s="22">
        <v>2008</v>
      </c>
      <c r="L92" s="22">
        <v>2007</v>
      </c>
      <c r="M92" s="22">
        <v>2006</v>
      </c>
      <c r="N92" s="22">
        <v>2005</v>
      </c>
      <c r="O92" s="22">
        <v>2004</v>
      </c>
      <c r="P92" s="22">
        <v>2003</v>
      </c>
      <c r="Q92" s="22">
        <v>2002</v>
      </c>
      <c r="R92" s="22">
        <v>2001</v>
      </c>
      <c r="S92" s="22">
        <v>2000</v>
      </c>
    </row>
    <row r="93" spans="1:12" ht="12.75">
      <c r="A93" s="22">
        <v>202</v>
      </c>
      <c r="B93" s="22" t="s">
        <v>195</v>
      </c>
      <c r="D93" s="22" t="s">
        <v>175</v>
      </c>
      <c r="E93" s="22">
        <v>2014</v>
      </c>
      <c r="F93" s="22">
        <v>2013</v>
      </c>
      <c r="G93" s="22">
        <v>2012</v>
      </c>
      <c r="H93" s="22">
        <v>2011</v>
      </c>
      <c r="I93" s="22">
        <v>2010</v>
      </c>
      <c r="J93" s="22">
        <v>2009</v>
      </c>
      <c r="K93" s="22">
        <v>2008</v>
      </c>
      <c r="L93" s="22">
        <v>2007</v>
      </c>
    </row>
    <row r="94" spans="1:19" ht="12.75">
      <c r="A94" s="22">
        <v>32</v>
      </c>
      <c r="B94" s="22" t="s">
        <v>190</v>
      </c>
      <c r="C94" s="22" t="s">
        <v>183</v>
      </c>
      <c r="D94" s="22" t="s">
        <v>187</v>
      </c>
      <c r="E94" s="24">
        <v>-2.521838518742384</v>
      </c>
      <c r="F94" s="24">
        <v>-2.849338096238706</v>
      </c>
      <c r="G94" s="24">
        <v>-2.44286265734893</v>
      </c>
      <c r="H94" s="24">
        <v>-2.731962731962732</v>
      </c>
      <c r="I94" s="24">
        <v>-2.4557021782225337</v>
      </c>
      <c r="J94" s="24">
        <v>-2.5634383558289326</v>
      </c>
      <c r="K94" s="24">
        <v>-2.434258325397472</v>
      </c>
      <c r="L94" s="24">
        <v>-2.410876742537387</v>
      </c>
      <c r="M94" s="24">
        <v>-2.4611344946104188</v>
      </c>
      <c r="N94" s="24">
        <v>-2.8683138814251303</v>
      </c>
      <c r="O94" s="24">
        <v>-2.0310317466689467</v>
      </c>
      <c r="P94" s="24">
        <v>-3.050017455716835</v>
      </c>
      <c r="Q94" s="24">
        <v>-3.38008125357893</v>
      </c>
      <c r="R94" s="24">
        <v>-3.519221801915556</v>
      </c>
      <c r="S94" s="24">
        <v>-2.9153012149716946</v>
      </c>
    </row>
    <row r="95" spans="1:19" ht="12.75">
      <c r="A95" s="22">
        <v>72</v>
      </c>
      <c r="B95" s="22" t="s">
        <v>192</v>
      </c>
      <c r="C95" s="22" t="s">
        <v>183</v>
      </c>
      <c r="D95" s="22" t="s">
        <v>187</v>
      </c>
      <c r="E95" s="24">
        <v>-2.4627289690661742</v>
      </c>
      <c r="F95" s="24">
        <v>-2.6515211219752253</v>
      </c>
      <c r="G95" s="24">
        <v>-2.2534467085205323</v>
      </c>
      <c r="H95" s="24">
        <v>-2.649334749288077</v>
      </c>
      <c r="I95" s="24">
        <v>-2.5557289629789364</v>
      </c>
      <c r="J95" s="24">
        <v>-2.521420660063889</v>
      </c>
      <c r="K95" s="24">
        <v>-2.7852826031944504</v>
      </c>
      <c r="L95" s="24">
        <v>-2.490440625383028</v>
      </c>
      <c r="M95" s="24">
        <v>-2.8683220458308187</v>
      </c>
      <c r="N95" s="24">
        <v>-2.7572073017938603</v>
      </c>
      <c r="O95" s="24">
        <v>-2.8975068783515585</v>
      </c>
      <c r="P95" s="24">
        <v>-2.514903909055824</v>
      </c>
      <c r="Q95" s="24">
        <v>-3.0269348243565473</v>
      </c>
      <c r="R95" s="24">
        <v>-3.0058388911223997</v>
      </c>
      <c r="S95" s="24">
        <v>-2.7850448753678063</v>
      </c>
    </row>
    <row r="96" spans="1:19" ht="12.75">
      <c r="A96" s="22">
        <v>112</v>
      </c>
      <c r="B96" s="22" t="s">
        <v>191</v>
      </c>
      <c r="C96" s="22" t="s">
        <v>183</v>
      </c>
      <c r="D96" s="22" t="s">
        <v>187</v>
      </c>
      <c r="E96" s="24">
        <v>-1.448762906515815</v>
      </c>
      <c r="F96" s="24">
        <v>-1.6338334058532553</v>
      </c>
      <c r="G96" s="24">
        <v>-1.4626890409895665</v>
      </c>
      <c r="H96" s="24">
        <v>-1.2086567271967437</v>
      </c>
      <c r="I96" s="24">
        <v>-1.1588411446137785</v>
      </c>
      <c r="J96" s="24">
        <v>-1.047105857883592</v>
      </c>
      <c r="K96" s="24">
        <v>-1.7036526809929482</v>
      </c>
      <c r="L96" s="24">
        <v>-1.6486944716662362</v>
      </c>
      <c r="M96" s="24">
        <v>-1.7541689836648504</v>
      </c>
      <c r="N96" s="24">
        <v>-1.885624212760019</v>
      </c>
      <c r="O96" s="24">
        <v>-2.1936302121989173</v>
      </c>
      <c r="P96" s="24">
        <v>-2.1703526655472243</v>
      </c>
      <c r="Q96" s="24">
        <v>-2.686189138213633</v>
      </c>
      <c r="R96" s="24">
        <v>-2.692563649771531</v>
      </c>
      <c r="S96" s="24">
        <v>-2.852806264301458</v>
      </c>
    </row>
    <row r="97" spans="1:19" ht="12.75">
      <c r="A97" s="22">
        <v>152</v>
      </c>
      <c r="B97" s="22" t="s">
        <v>193</v>
      </c>
      <c r="C97" s="22" t="s">
        <v>183</v>
      </c>
      <c r="D97" s="22" t="s">
        <v>187</v>
      </c>
      <c r="E97" s="24">
        <v>-2.2307154496724344</v>
      </c>
      <c r="F97" s="24">
        <v>-2.2648117501004266</v>
      </c>
      <c r="G97" s="24">
        <v>-2.1182524111664933</v>
      </c>
      <c r="H97" s="24">
        <v>-2.0611994393403092</v>
      </c>
      <c r="I97" s="24">
        <v>-2.236901678035131</v>
      </c>
      <c r="J97" s="24">
        <v>-1.9646143303205768</v>
      </c>
      <c r="K97" s="24">
        <v>-1.20114919366533</v>
      </c>
      <c r="L97" s="24">
        <v>-1.4114182418924255</v>
      </c>
      <c r="M97" s="24">
        <v>-1.6970571514787456</v>
      </c>
      <c r="N97" s="24">
        <v>-1.7296412594994088</v>
      </c>
      <c r="O97" s="24">
        <v>-2.159591478945656</v>
      </c>
      <c r="P97" s="24">
        <v>-1.5156559629257094</v>
      </c>
      <c r="Q97" s="24">
        <v>-1.6589905662528455</v>
      </c>
      <c r="R97" s="24">
        <v>-1.861246125837408</v>
      </c>
      <c r="S97" s="24">
        <v>-1.8281962595834793</v>
      </c>
    </row>
    <row r="98" spans="1:19" ht="12.75">
      <c r="A98" s="22">
        <v>192</v>
      </c>
      <c r="B98" s="22" t="s">
        <v>194</v>
      </c>
      <c r="C98" s="22" t="s">
        <v>183</v>
      </c>
      <c r="D98" s="22" t="s">
        <v>187</v>
      </c>
      <c r="E98" s="24">
        <v>-1.677086944012179</v>
      </c>
      <c r="F98" s="24">
        <v>-1.921486442227789</v>
      </c>
      <c r="G98" s="24">
        <v>-1.5157289307773059</v>
      </c>
      <c r="H98" s="24">
        <v>-1.7228637968001472</v>
      </c>
      <c r="I98" s="24">
        <v>-1.7737874249548233</v>
      </c>
      <c r="J98" s="24">
        <v>-1.30651082231119</v>
      </c>
      <c r="K98" s="24">
        <v>-2.1084161928557354</v>
      </c>
      <c r="L98" s="24">
        <v>-3.5857297732523614</v>
      </c>
      <c r="M98" s="24">
        <v>-3.3691554355472726</v>
      </c>
      <c r="N98" s="24">
        <v>-3.7568702308805655</v>
      </c>
      <c r="O98" s="24">
        <v>-4.686249655141395</v>
      </c>
      <c r="P98" s="24">
        <v>-2.2783396233394404</v>
      </c>
      <c r="Q98" s="24">
        <v>-3.391493651457298</v>
      </c>
      <c r="R98" s="24">
        <v>-2.610693576612808</v>
      </c>
      <c r="S98" s="24">
        <v>-2.7523695924050626</v>
      </c>
    </row>
    <row r="99" spans="1:12" ht="12.75">
      <c r="A99" s="22">
        <v>232</v>
      </c>
      <c r="B99" s="22" t="s">
        <v>195</v>
      </c>
      <c r="C99" s="22" t="s">
        <v>183</v>
      </c>
      <c r="D99" s="22" t="s">
        <v>187</v>
      </c>
      <c r="E99" s="24"/>
      <c r="F99" s="24"/>
      <c r="G99" s="24">
        <v>1.8268444981781287</v>
      </c>
      <c r="H99" s="24">
        <v>1.8822658480489074</v>
      </c>
      <c r="I99" s="24"/>
      <c r="J99" s="24"/>
      <c r="K99" s="24"/>
      <c r="L99" s="24"/>
    </row>
    <row r="100" spans="1:19" ht="12.75">
      <c r="A100" s="22">
        <v>31</v>
      </c>
      <c r="B100" s="22" t="s">
        <v>190</v>
      </c>
      <c r="C100" s="22" t="s">
        <v>183</v>
      </c>
      <c r="D100" s="22" t="s">
        <v>186</v>
      </c>
      <c r="E100" s="24">
        <v>1.6388936222201504</v>
      </c>
      <c r="F100" s="24">
        <v>1.9668911079236597</v>
      </c>
      <c r="G100" s="24">
        <v>1.7785494506902608</v>
      </c>
      <c r="H100" s="24">
        <v>1.8798555640660903</v>
      </c>
      <c r="I100" s="24">
        <v>1.867663662130206</v>
      </c>
      <c r="J100" s="24">
        <v>2.0853470526103277</v>
      </c>
      <c r="K100" s="24">
        <v>2.1321417977993904</v>
      </c>
      <c r="L100" s="24">
        <v>2.184101917077428</v>
      </c>
      <c r="M100" s="24">
        <v>2.137180711942377</v>
      </c>
      <c r="N100" s="24">
        <v>2.4431958329747387</v>
      </c>
      <c r="O100" s="24">
        <v>1.650801065251446</v>
      </c>
      <c r="P100" s="24">
        <v>1.7819876516174928</v>
      </c>
      <c r="Q100" s="24">
        <v>1.7652760954318898</v>
      </c>
      <c r="R100" s="24">
        <v>1.7811071697257703</v>
      </c>
      <c r="S100" s="24">
        <v>1.6283148146846405</v>
      </c>
    </row>
    <row r="101" spans="1:19" ht="12.75">
      <c r="A101" s="22">
        <v>71</v>
      </c>
      <c r="B101" s="22" t="s">
        <v>192</v>
      </c>
      <c r="C101" s="22" t="s">
        <v>183</v>
      </c>
      <c r="D101" s="22" t="s">
        <v>186</v>
      </c>
      <c r="E101" s="24">
        <v>1.4635618773365016</v>
      </c>
      <c r="F101" s="24">
        <v>1.7001959743814723</v>
      </c>
      <c r="G101" s="24">
        <v>1.4385762246850293</v>
      </c>
      <c r="H101" s="24">
        <v>1.8207306597041375</v>
      </c>
      <c r="I101" s="24">
        <v>1.9619811331098937</v>
      </c>
      <c r="J101" s="24">
        <v>1.9189439581568324</v>
      </c>
      <c r="K101" s="24">
        <v>2.13720061328689</v>
      </c>
      <c r="L101" s="24">
        <v>2.5562661876430393</v>
      </c>
      <c r="M101" s="24">
        <v>2.815583999463896</v>
      </c>
      <c r="N101" s="24">
        <v>2.722541309694479</v>
      </c>
      <c r="O101" s="24">
        <v>2.594291731532942</v>
      </c>
      <c r="P101" s="24">
        <v>1.6105035242810257</v>
      </c>
      <c r="Q101" s="24">
        <v>1.9479230598367203</v>
      </c>
      <c r="R101" s="24">
        <v>1.7440284383522302</v>
      </c>
      <c r="S101" s="24">
        <v>1.6621834124098307</v>
      </c>
    </row>
    <row r="102" spans="1:19" ht="12.75">
      <c r="A102" s="22">
        <v>111</v>
      </c>
      <c r="B102" s="22" t="s">
        <v>191</v>
      </c>
      <c r="C102" s="22" t="s">
        <v>183</v>
      </c>
      <c r="D102" s="22" t="s">
        <v>186</v>
      </c>
      <c r="E102" s="24">
        <v>1.2338445281511539</v>
      </c>
      <c r="F102" s="24">
        <v>1.1145199069153038</v>
      </c>
      <c r="G102" s="24">
        <v>0.8995286678799763</v>
      </c>
      <c r="H102" s="24">
        <v>0.8022285083350021</v>
      </c>
      <c r="I102" s="24">
        <v>0.7554507101488533</v>
      </c>
      <c r="J102" s="24">
        <v>0.8249875227544365</v>
      </c>
      <c r="K102" s="24">
        <v>1.3141435554933478</v>
      </c>
      <c r="L102" s="24">
        <v>1.5100120072968353</v>
      </c>
      <c r="M102" s="24">
        <v>1.643859459921166</v>
      </c>
      <c r="N102" s="24">
        <v>1.5573908535476189</v>
      </c>
      <c r="O102" s="24">
        <v>1.6827904920486776</v>
      </c>
      <c r="P102" s="24">
        <v>1.5495660717559563</v>
      </c>
      <c r="Q102" s="24">
        <v>1.836282607644982</v>
      </c>
      <c r="R102" s="24">
        <v>2.0143525588479116</v>
      </c>
      <c r="S102" s="24">
        <v>2.4890841166874322</v>
      </c>
    </row>
    <row r="103" spans="1:19" ht="12.75">
      <c r="A103" s="22">
        <v>151</v>
      </c>
      <c r="B103" s="22" t="s">
        <v>193</v>
      </c>
      <c r="C103" s="22" t="s">
        <v>183</v>
      </c>
      <c r="D103" s="22" t="s">
        <v>186</v>
      </c>
      <c r="E103" s="24">
        <v>2.0652415978038894</v>
      </c>
      <c r="F103" s="24">
        <v>2.213299145950282</v>
      </c>
      <c r="G103" s="24">
        <v>1.9299570263063015</v>
      </c>
      <c r="H103" s="24">
        <v>1.8179040756401932</v>
      </c>
      <c r="I103" s="24">
        <v>1.99652910896994</v>
      </c>
      <c r="J103" s="24">
        <v>1.526004865056969</v>
      </c>
      <c r="K103" s="24">
        <v>0.8167950421984272</v>
      </c>
      <c r="L103" s="24">
        <v>1.0336544450307874</v>
      </c>
      <c r="M103" s="24">
        <v>1.4846098838943935</v>
      </c>
      <c r="N103" s="24">
        <v>1.4583020460538574</v>
      </c>
      <c r="O103" s="24">
        <v>1.7786606785019623</v>
      </c>
      <c r="P103" s="24">
        <v>1.007684873729742</v>
      </c>
      <c r="Q103" s="24">
        <v>0.9926288675022942</v>
      </c>
      <c r="R103" s="24">
        <v>1.172984719098514</v>
      </c>
      <c r="S103" s="24">
        <v>1.392812993865314</v>
      </c>
    </row>
    <row r="104" spans="1:19" ht="12.75">
      <c r="A104" s="22">
        <v>191</v>
      </c>
      <c r="B104" s="22" t="s">
        <v>194</v>
      </c>
      <c r="C104" s="22" t="s">
        <v>183</v>
      </c>
      <c r="D104" s="22" t="s">
        <v>186</v>
      </c>
      <c r="E104" s="24">
        <v>2.0810607989706966</v>
      </c>
      <c r="F104" s="24">
        <v>1.8868444245765965</v>
      </c>
      <c r="G104" s="24">
        <v>1.0552510313135988</v>
      </c>
      <c r="H104" s="24">
        <v>0.961792344639493</v>
      </c>
      <c r="I104" s="24">
        <v>0.856650741845674</v>
      </c>
      <c r="J104" s="24">
        <v>0.44491451219096056</v>
      </c>
      <c r="K104" s="24">
        <v>1.4269951286185827</v>
      </c>
      <c r="L104" s="24">
        <v>3.2994063826550506</v>
      </c>
      <c r="M104" s="24">
        <v>3.110516157410041</v>
      </c>
      <c r="N104" s="24">
        <v>3.3281599493263223</v>
      </c>
      <c r="O104" s="24">
        <v>4.195405438832312</v>
      </c>
      <c r="P104" s="24">
        <v>1.275247959009439</v>
      </c>
      <c r="Q104" s="24">
        <v>1.360178092638781</v>
      </c>
      <c r="R104" s="24">
        <v>1.4554277340101405</v>
      </c>
      <c r="S104" s="24">
        <v>1.6810613590482966</v>
      </c>
    </row>
    <row r="105" spans="1:12" ht="12.75">
      <c r="A105" s="22">
        <v>231</v>
      </c>
      <c r="B105" s="22" t="s">
        <v>195</v>
      </c>
      <c r="C105" s="22" t="s">
        <v>183</v>
      </c>
      <c r="D105" s="22" t="s">
        <v>186</v>
      </c>
      <c r="E105" s="24">
        <v>1.128961216589007</v>
      </c>
      <c r="F105" s="24">
        <v>1.036501918201602</v>
      </c>
      <c r="G105" s="24">
        <v>1.0631159590639396</v>
      </c>
      <c r="H105" s="24">
        <v>1.3413297193417826</v>
      </c>
      <c r="I105" s="24"/>
      <c r="J105" s="24"/>
      <c r="K105" s="24"/>
      <c r="L105" s="24"/>
    </row>
    <row r="106" spans="1:19" ht="12.75">
      <c r="A106" s="22">
        <v>25</v>
      </c>
      <c r="B106" s="22" t="s">
        <v>190</v>
      </c>
      <c r="C106" s="22" t="s">
        <v>183</v>
      </c>
      <c r="D106" s="22" t="s">
        <v>78</v>
      </c>
      <c r="E106" s="24">
        <v>12.279886700125067</v>
      </c>
      <c r="F106" s="24">
        <v>11.940031245146496</v>
      </c>
      <c r="G106" s="24">
        <v>14.742227255181165</v>
      </c>
      <c r="H106" s="24">
        <v>12.179142705458494</v>
      </c>
      <c r="I106" s="24">
        <v>10.864791868981753</v>
      </c>
      <c r="J106" s="24">
        <v>10.549457863196379</v>
      </c>
      <c r="K106" s="24">
        <v>13.199607235412515</v>
      </c>
      <c r="L106" s="24">
        <v>10.261281104172715</v>
      </c>
      <c r="M106" s="24">
        <v>9.867418692123318</v>
      </c>
      <c r="N106" s="24">
        <v>13.439298156468496</v>
      </c>
      <c r="O106" s="24">
        <v>13.688344766097185</v>
      </c>
      <c r="P106" s="24">
        <v>3.0107939086331927</v>
      </c>
      <c r="Q106" s="24">
        <v>3.388988242367314</v>
      </c>
      <c r="R106" s="24">
        <v>3.162211390338574</v>
      </c>
      <c r="S106" s="24">
        <v>3.543990696253673</v>
      </c>
    </row>
    <row r="107" spans="1:19" ht="12.75">
      <c r="A107" s="22">
        <v>65</v>
      </c>
      <c r="B107" s="22" t="s">
        <v>192</v>
      </c>
      <c r="C107" s="22" t="s">
        <v>183</v>
      </c>
      <c r="D107" s="22" t="s">
        <v>78</v>
      </c>
      <c r="E107" s="24">
        <v>13.76090367319004</v>
      </c>
      <c r="F107" s="24">
        <v>12.509435317070436</v>
      </c>
      <c r="G107" s="24">
        <v>13.765338304163615</v>
      </c>
      <c r="H107" s="24">
        <v>12.811741150846531</v>
      </c>
      <c r="I107" s="24">
        <v>10.624230174597315</v>
      </c>
      <c r="J107" s="24">
        <v>9.640948037563751</v>
      </c>
      <c r="K107" s="24">
        <v>11.574115422974442</v>
      </c>
      <c r="L107" s="24">
        <v>6.839951052787037</v>
      </c>
      <c r="M107" s="24">
        <v>8.019975935774177</v>
      </c>
      <c r="N107" s="24">
        <v>9.014595975536405</v>
      </c>
      <c r="O107" s="24">
        <v>9.228464702836972</v>
      </c>
      <c r="P107" s="24">
        <v>4.71007529785314</v>
      </c>
      <c r="Q107" s="24">
        <v>4.833977375265629</v>
      </c>
      <c r="R107" s="24">
        <v>4.5805360914987405</v>
      </c>
      <c r="S107" s="24">
        <v>4.715511142334987</v>
      </c>
    </row>
    <row r="108" spans="1:19" ht="12.75">
      <c r="A108" s="22">
        <v>105</v>
      </c>
      <c r="B108" s="22" t="s">
        <v>191</v>
      </c>
      <c r="C108" s="22" t="s">
        <v>183</v>
      </c>
      <c r="D108" s="22" t="s">
        <v>78</v>
      </c>
      <c r="E108" s="24">
        <v>4.138318829155729</v>
      </c>
      <c r="F108" s="24">
        <v>3.3457634924091733</v>
      </c>
      <c r="G108" s="24">
        <v>4.115487142266396</v>
      </c>
      <c r="H108" s="24">
        <v>3.4958296309966594</v>
      </c>
      <c r="I108" s="24">
        <v>3.7003875706402103</v>
      </c>
      <c r="J108" s="24">
        <v>3.3311405808386687</v>
      </c>
      <c r="K108" s="24">
        <v>4.3299292026818375</v>
      </c>
      <c r="L108" s="24">
        <v>3.7051665951615145</v>
      </c>
      <c r="M108" s="24">
        <v>3.279538374515658</v>
      </c>
      <c r="N108" s="24">
        <v>2.8581051816830594</v>
      </c>
      <c r="O108" s="24">
        <v>3.4507705687438275</v>
      </c>
      <c r="P108" s="24">
        <v>2.4195225633455277</v>
      </c>
      <c r="Q108" s="24">
        <v>2.406218804987503</v>
      </c>
      <c r="R108" s="24">
        <v>2.5706488426550322</v>
      </c>
      <c r="S108" s="24">
        <v>2.4722852870826006</v>
      </c>
    </row>
    <row r="109" spans="1:19" ht="12.75">
      <c r="A109" s="22">
        <v>145</v>
      </c>
      <c r="B109" s="22" t="s">
        <v>193</v>
      </c>
      <c r="C109" s="22" t="s">
        <v>183</v>
      </c>
      <c r="D109" s="22" t="s">
        <v>78</v>
      </c>
      <c r="E109" s="24">
        <v>9.240936419068419</v>
      </c>
      <c r="F109" s="24">
        <v>7.939036409533873</v>
      </c>
      <c r="G109" s="24">
        <v>6.4408969771354965</v>
      </c>
      <c r="H109" s="24">
        <v>5.8601014277370345</v>
      </c>
      <c r="I109" s="24">
        <v>5.431283137339197</v>
      </c>
      <c r="J109" s="24">
        <v>5.218296279499141</v>
      </c>
      <c r="K109" s="24">
        <v>4.430439256980006</v>
      </c>
      <c r="L109" s="24">
        <v>3.444627078924303</v>
      </c>
      <c r="M109" s="24">
        <v>7.752109323862201</v>
      </c>
      <c r="N109" s="24">
        <v>11.103755128630551</v>
      </c>
      <c r="O109" s="24">
        <v>8.106958928483014</v>
      </c>
      <c r="P109" s="24">
        <v>2.8289995700579227</v>
      </c>
      <c r="Q109" s="24">
        <v>2.105201332501592</v>
      </c>
      <c r="R109" s="24">
        <v>2.9775593070640336</v>
      </c>
      <c r="S109" s="24">
        <v>2.761505946846713</v>
      </c>
    </row>
    <row r="110" spans="1:19" ht="12.75">
      <c r="A110" s="22">
        <v>185</v>
      </c>
      <c r="B110" s="22" t="s">
        <v>194</v>
      </c>
      <c r="C110" s="22" t="s">
        <v>183</v>
      </c>
      <c r="D110" s="22" t="s">
        <v>78</v>
      </c>
      <c r="E110" s="24">
        <v>5.097880421123181</v>
      </c>
      <c r="F110" s="24">
        <v>4.706319043739442</v>
      </c>
      <c r="G110" s="24">
        <v>4.846507463037645</v>
      </c>
      <c r="H110" s="24">
        <v>3.7752406293511136</v>
      </c>
      <c r="I110" s="24">
        <v>3.76891993546669</v>
      </c>
      <c r="J110" s="24">
        <v>4.320943204205745</v>
      </c>
      <c r="K110" s="24">
        <v>4.228167118055936</v>
      </c>
      <c r="L110" s="24">
        <v>6.351627766393599</v>
      </c>
      <c r="M110" s="24">
        <v>9.370537442537785</v>
      </c>
      <c r="N110" s="24">
        <v>8.38945493929774</v>
      </c>
      <c r="O110" s="24">
        <v>7.325950108630877</v>
      </c>
      <c r="P110" s="24">
        <v>2.0868453497385415</v>
      </c>
      <c r="Q110" s="24">
        <v>2.0139742982630278</v>
      </c>
      <c r="R110" s="24">
        <v>2.364766992564694</v>
      </c>
      <c r="S110" s="24">
        <v>3.333269431534979</v>
      </c>
    </row>
    <row r="111" spans="1:12" ht="12.75">
      <c r="A111" s="22">
        <v>225</v>
      </c>
      <c r="B111" s="22" t="s">
        <v>195</v>
      </c>
      <c r="C111" s="22" t="s">
        <v>183</v>
      </c>
      <c r="D111" s="22" t="s">
        <v>78</v>
      </c>
      <c r="E111" s="24">
        <v>2.3970141641746068</v>
      </c>
      <c r="F111" s="24">
        <v>2.0326206447849597</v>
      </c>
      <c r="G111" s="24">
        <v>3.043017147961454</v>
      </c>
      <c r="H111" s="24">
        <v>1.8997470744045248</v>
      </c>
      <c r="I111" s="24">
        <v>2.0360401648366095</v>
      </c>
      <c r="J111" s="24">
        <v>2.5543661771588004</v>
      </c>
      <c r="K111" s="24">
        <v>2.098284464493199</v>
      </c>
      <c r="L111" s="24">
        <v>3.1449382469026634</v>
      </c>
    </row>
    <row r="112" spans="1:19" ht="12.75">
      <c r="A112" s="22">
        <v>11</v>
      </c>
      <c r="B112" s="22" t="s">
        <v>190</v>
      </c>
      <c r="C112" s="22" t="s">
        <v>196</v>
      </c>
      <c r="D112" s="22" t="s">
        <v>78</v>
      </c>
      <c r="E112" s="24">
        <v>152.778</v>
      </c>
      <c r="F112" s="24">
        <v>130.692</v>
      </c>
      <c r="G112" s="24">
        <v>184.08</v>
      </c>
      <c r="H112" s="24">
        <v>150.262</v>
      </c>
      <c r="I112" s="24">
        <v>130.422267</v>
      </c>
      <c r="J112" s="24">
        <v>115.485147</v>
      </c>
      <c r="K112" s="24">
        <v>136.614272</v>
      </c>
      <c r="L112" s="24">
        <v>92.56313899999999</v>
      </c>
      <c r="M112" s="24">
        <v>81.37822100000001</v>
      </c>
      <c r="N112" s="24">
        <v>107.540928</v>
      </c>
      <c r="O112" s="24">
        <v>89.81526</v>
      </c>
      <c r="P112" s="24">
        <v>10.429976</v>
      </c>
      <c r="Q112" s="24">
        <v>10.811902</v>
      </c>
      <c r="R112" s="24">
        <v>11.254425</v>
      </c>
      <c r="S112" s="24">
        <v>12.332144</v>
      </c>
    </row>
    <row r="113" spans="1:19" ht="12.75">
      <c r="A113" s="22">
        <v>51</v>
      </c>
      <c r="B113" s="22" t="s">
        <v>192</v>
      </c>
      <c r="C113" s="22" t="s">
        <v>196</v>
      </c>
      <c r="D113" s="22" t="s">
        <v>78</v>
      </c>
      <c r="E113" s="24">
        <v>85.251</v>
      </c>
      <c r="F113" s="24">
        <v>71.428</v>
      </c>
      <c r="G113" s="24">
        <v>83.889</v>
      </c>
      <c r="H113" s="24">
        <v>75.763</v>
      </c>
      <c r="I113" s="24">
        <v>58.136</v>
      </c>
      <c r="J113" s="24">
        <v>51.095</v>
      </c>
      <c r="K113" s="24">
        <v>62.203</v>
      </c>
      <c r="L113" s="24">
        <v>34.041</v>
      </c>
      <c r="M113" s="24">
        <v>32.643302</v>
      </c>
      <c r="N113" s="24">
        <v>34.816434</v>
      </c>
      <c r="O113" s="24">
        <v>29.864827000000002</v>
      </c>
      <c r="P113" s="24">
        <v>13.311290000000001</v>
      </c>
      <c r="Q113" s="24">
        <v>13.290233</v>
      </c>
      <c r="R113" s="24">
        <v>14.124357</v>
      </c>
      <c r="S113" s="24">
        <v>13.9635125551429</v>
      </c>
    </row>
    <row r="114" spans="1:19" ht="12.75">
      <c r="A114" s="22">
        <v>91</v>
      </c>
      <c r="B114" s="22" t="s">
        <v>191</v>
      </c>
      <c r="C114" s="22" t="s">
        <v>196</v>
      </c>
      <c r="D114" s="22" t="s">
        <v>78</v>
      </c>
      <c r="E114" s="24">
        <v>6.539371</v>
      </c>
      <c r="F114" s="24">
        <v>4.803581</v>
      </c>
      <c r="G114" s="24">
        <v>6.3415919999999995</v>
      </c>
      <c r="H114" s="24">
        <v>4.5405299999999995</v>
      </c>
      <c r="I114" s="24">
        <v>4.78086</v>
      </c>
      <c r="J114" s="24">
        <v>4.284384</v>
      </c>
      <c r="K114" s="24">
        <v>4.757219</v>
      </c>
      <c r="L114" s="24">
        <v>3.952152</v>
      </c>
      <c r="M114" s="24">
        <v>2.9886709999999996</v>
      </c>
      <c r="N114" s="24">
        <v>2.203147</v>
      </c>
      <c r="O114" s="24">
        <v>2.16696</v>
      </c>
      <c r="P114" s="24">
        <v>1.268519</v>
      </c>
      <c r="Q114" s="24">
        <v>1.008175</v>
      </c>
      <c r="R114" s="24">
        <v>0.959016</v>
      </c>
      <c r="S114" s="24">
        <v>0.7735259999999999</v>
      </c>
    </row>
    <row r="115" spans="1:19" ht="12.75">
      <c r="A115" s="22">
        <v>131</v>
      </c>
      <c r="B115" s="22" t="s">
        <v>193</v>
      </c>
      <c r="C115" s="22" t="s">
        <v>196</v>
      </c>
      <c r="D115" s="22" t="s">
        <v>78</v>
      </c>
      <c r="E115" s="24">
        <v>5.284808</v>
      </c>
      <c r="F115" s="24">
        <v>4.3684840000000005</v>
      </c>
      <c r="G115" s="24">
        <v>3.736838</v>
      </c>
      <c r="H115" s="24">
        <v>3.4801909999999996</v>
      </c>
      <c r="I115" s="24">
        <v>2.936052</v>
      </c>
      <c r="J115" s="24">
        <v>2.83488</v>
      </c>
      <c r="K115" s="24">
        <v>2.360205</v>
      </c>
      <c r="L115" s="24">
        <v>1.703421</v>
      </c>
      <c r="M115" s="24">
        <v>3.5578060000000002</v>
      </c>
      <c r="N115" s="24">
        <v>4.508667999999999</v>
      </c>
      <c r="O115" s="24">
        <v>2.516572</v>
      </c>
      <c r="P115" s="24">
        <v>0.6742480000000001</v>
      </c>
      <c r="Q115" s="24">
        <v>0.47456</v>
      </c>
      <c r="R115" s="24">
        <v>0.635952</v>
      </c>
      <c r="S115" s="24">
        <v>0.5263110000000001</v>
      </c>
    </row>
    <row r="116" spans="1:19" ht="12.75">
      <c r="A116" s="22">
        <v>171</v>
      </c>
      <c r="B116" s="22" t="s">
        <v>194</v>
      </c>
      <c r="C116" s="22" t="s">
        <v>196</v>
      </c>
      <c r="D116" s="22" t="s">
        <v>78</v>
      </c>
      <c r="E116" s="24">
        <v>8.013945</v>
      </c>
      <c r="F116" s="24">
        <v>7.403326</v>
      </c>
      <c r="G116" s="24">
        <v>7.557536</v>
      </c>
      <c r="H116" s="24">
        <v>3.754102</v>
      </c>
      <c r="I116" s="24">
        <v>3.624799</v>
      </c>
      <c r="J116" s="24">
        <v>3.549322</v>
      </c>
      <c r="K116" s="24">
        <v>3.361351</v>
      </c>
      <c r="L116" s="24">
        <v>4.83159</v>
      </c>
      <c r="M116" s="24">
        <v>6.753261999999999</v>
      </c>
      <c r="N116" s="24">
        <v>4.325446</v>
      </c>
      <c r="O116" s="24">
        <v>3.2998879999999997</v>
      </c>
      <c r="P116" s="24">
        <v>0.6318590000000001</v>
      </c>
      <c r="Q116" s="24">
        <v>0.544802</v>
      </c>
      <c r="R116" s="24">
        <v>0.624206</v>
      </c>
      <c r="S116" s="24">
        <v>0.61655427740314</v>
      </c>
    </row>
    <row r="117" spans="1:12" ht="12.75">
      <c r="A117" s="22">
        <v>211</v>
      </c>
      <c r="B117" s="22" t="s">
        <v>195</v>
      </c>
      <c r="C117" s="22" t="s">
        <v>196</v>
      </c>
      <c r="D117" s="22" t="s">
        <v>78</v>
      </c>
      <c r="E117" s="24">
        <v>1.034</v>
      </c>
      <c r="F117" s="24">
        <v>0.906</v>
      </c>
      <c r="G117" s="24">
        <v>1.352309</v>
      </c>
      <c r="H117" s="24">
        <v>0.946112</v>
      </c>
      <c r="I117" s="24">
        <v>1.084</v>
      </c>
      <c r="J117" s="24">
        <v>0.8623999999999999</v>
      </c>
      <c r="K117" s="24">
        <v>0.7061000000000001</v>
      </c>
      <c r="L117" s="24">
        <v>0.9745</v>
      </c>
    </row>
    <row r="118" spans="1:19" ht="12.75">
      <c r="A118" s="22">
        <v>20</v>
      </c>
      <c r="B118" s="22" t="s">
        <v>190</v>
      </c>
      <c r="C118" s="22" t="s">
        <v>183</v>
      </c>
      <c r="D118" s="22" t="s">
        <v>179</v>
      </c>
      <c r="E118" s="24">
        <v>6.342735336764911</v>
      </c>
      <c r="F118" s="24">
        <v>5.8665046547959445</v>
      </c>
      <c r="G118" s="24">
        <v>5.352706665876485</v>
      </c>
      <c r="H118" s="24">
        <v>5.4289106920685875</v>
      </c>
      <c r="I118" s="24">
        <v>5.131601336062919</v>
      </c>
      <c r="J118" s="24">
        <v>5.092167545910182</v>
      </c>
      <c r="K118" s="24">
        <v>4.921395748544571</v>
      </c>
      <c r="L118" s="24">
        <v>7.7965004296061835</v>
      </c>
      <c r="M118" s="24">
        <v>5.594498005913322</v>
      </c>
      <c r="N118" s="24">
        <v>6.143769874132621</v>
      </c>
      <c r="O118" s="24">
        <v>7.78991181040226</v>
      </c>
      <c r="P118" s="24">
        <v>12.107036365682223</v>
      </c>
      <c r="Q118" s="24">
        <v>13.98551676480164</v>
      </c>
      <c r="R118" s="24">
        <v>15.313947658403418</v>
      </c>
      <c r="S118" s="24">
        <v>16.578249461121118</v>
      </c>
    </row>
    <row r="119" spans="1:19" ht="12.75">
      <c r="A119" s="22">
        <v>27</v>
      </c>
      <c r="B119" s="22" t="s">
        <v>190</v>
      </c>
      <c r="C119" s="22" t="s">
        <v>183</v>
      </c>
      <c r="D119" s="22" t="s">
        <v>179</v>
      </c>
      <c r="E119" s="24">
        <v>0.5343484453418237</v>
      </c>
      <c r="F119" s="24">
        <v>0.4143179513416095</v>
      </c>
      <c r="G119" s="24">
        <v>0.5785411217483218</v>
      </c>
      <c r="H119" s="24">
        <v>0.7836986784355283</v>
      </c>
      <c r="I119" s="24">
        <v>1.2247061689065022</v>
      </c>
      <c r="J119" s="24">
        <v>1.1614530449325424</v>
      </c>
      <c r="K119" s="24">
        <v>1.376133658484856</v>
      </c>
      <c r="L119" s="24">
        <v>1.7595806410730626</v>
      </c>
      <c r="M119" s="24">
        <v>2.311959579686204</v>
      </c>
      <c r="N119" s="24">
        <v>2.4466161135887026</v>
      </c>
      <c r="O119" s="24">
        <v>2.898729317445683</v>
      </c>
      <c r="P119" s="24">
        <v>7.604167791266701</v>
      </c>
      <c r="Q119" s="24">
        <v>8.651402782715598</v>
      </c>
      <c r="R119" s="24">
        <v>9.782010200705257</v>
      </c>
      <c r="S119" s="24">
        <v>9.785797863948055</v>
      </c>
    </row>
    <row r="120" spans="1:19" ht="12.75">
      <c r="A120" s="22">
        <v>34</v>
      </c>
      <c r="B120" s="22" t="s">
        <v>190</v>
      </c>
      <c r="C120" s="22" t="s">
        <v>183</v>
      </c>
      <c r="D120" s="22" t="s">
        <v>179</v>
      </c>
      <c r="E120" s="24">
        <v>-0.21380367999537053</v>
      </c>
      <c r="F120" s="24">
        <v>-0.13640059566770596</v>
      </c>
      <c r="G120" s="24">
        <v>-0.0987460137203301</v>
      </c>
      <c r="H120" s="24">
        <v>-0.3707351075772129</v>
      </c>
      <c r="I120" s="24">
        <v>-0.33986280952044456</v>
      </c>
      <c r="J120" s="24">
        <v>-0.13435672313718816</v>
      </c>
      <c r="K120" s="24">
        <v>-0.07313277422868592</v>
      </c>
      <c r="L120" s="24">
        <v>-0.20802279280496838</v>
      </c>
      <c r="M120" s="24">
        <v>-0.21328810521252517</v>
      </c>
      <c r="N120" s="24">
        <v>0.0438063102623969</v>
      </c>
      <c r="O120" s="24">
        <v>-0.06619049562000723</v>
      </c>
      <c r="P120" s="24">
        <v>0.15613181776797336</v>
      </c>
      <c r="Q120" s="24">
        <v>-0.09766060584989134</v>
      </c>
      <c r="R120" s="24">
        <v>0.00044000675621425067</v>
      </c>
      <c r="S120" s="24">
        <v>-0.2249925018688319</v>
      </c>
    </row>
    <row r="121" spans="1:19" ht="12.75">
      <c r="A121" s="22">
        <v>60</v>
      </c>
      <c r="B121" s="22" t="s">
        <v>192</v>
      </c>
      <c r="C121" s="22" t="s">
        <v>183</v>
      </c>
      <c r="D121" s="22" t="s">
        <v>179</v>
      </c>
      <c r="E121" s="24">
        <v>4.734179585353719</v>
      </c>
      <c r="F121" s="24">
        <v>4.9767685418210075</v>
      </c>
      <c r="G121" s="24">
        <v>5.507021407169422</v>
      </c>
      <c r="H121" s="24">
        <v>5.4053734129695</v>
      </c>
      <c r="I121" s="24">
        <v>4.834046659186187</v>
      </c>
      <c r="J121" s="24">
        <v>4.319982489872247</v>
      </c>
      <c r="K121" s="24">
        <v>3.9690602718111347</v>
      </c>
      <c r="L121" s="24">
        <v>4.954197384257726</v>
      </c>
      <c r="M121" s="24">
        <v>4.384680243805281</v>
      </c>
      <c r="N121" s="24">
        <v>4.200138313911478</v>
      </c>
      <c r="O121" s="24">
        <v>5.213349202779486</v>
      </c>
      <c r="P121" s="24">
        <v>10.043320921170011</v>
      </c>
      <c r="Q121" s="24">
        <v>11.186994415159054</v>
      </c>
      <c r="R121" s="24">
        <v>12.815682015261443</v>
      </c>
      <c r="S121" s="24">
        <v>12.112058665134562</v>
      </c>
    </row>
    <row r="122" spans="1:19" ht="12.75">
      <c r="A122" s="22">
        <v>67</v>
      </c>
      <c r="B122" s="22" t="s">
        <v>192</v>
      </c>
      <c r="C122" s="22" t="s">
        <v>183</v>
      </c>
      <c r="D122" s="22" t="s">
        <v>179</v>
      </c>
      <c r="E122" s="24">
        <v>0.1137985136784082</v>
      </c>
      <c r="F122" s="24">
        <v>-0.1651508862630312</v>
      </c>
      <c r="G122" s="24">
        <v>0.21627049893179068</v>
      </c>
      <c r="H122" s="24">
        <v>0.9136628359228655</v>
      </c>
      <c r="I122" s="24">
        <v>1.2022982372140363</v>
      </c>
      <c r="J122" s="24">
        <v>1.3721298391068415</v>
      </c>
      <c r="K122" s="24">
        <v>1.1886154899596661</v>
      </c>
      <c r="L122" s="24">
        <v>1.481075150850243</v>
      </c>
      <c r="M122" s="24">
        <v>1.6249562124494403</v>
      </c>
      <c r="N122" s="24">
        <v>1.4423261800374785</v>
      </c>
      <c r="O122" s="24">
        <v>1.5760451882387383</v>
      </c>
      <c r="P122" s="24">
        <v>4.290894098102394</v>
      </c>
      <c r="Q122" s="24">
        <v>4.492502325187831</v>
      </c>
      <c r="R122" s="24">
        <v>4.394109028162513</v>
      </c>
      <c r="S122" s="24">
        <v>3.705862555671085</v>
      </c>
    </row>
    <row r="123" spans="1:19" ht="12.75">
      <c r="A123" s="22">
        <v>74</v>
      </c>
      <c r="B123" s="22" t="s">
        <v>192</v>
      </c>
      <c r="C123" s="22" t="s">
        <v>183</v>
      </c>
      <c r="D123" s="22" t="s">
        <v>179</v>
      </c>
      <c r="E123" s="24">
        <v>-0.2848998250246965</v>
      </c>
      <c r="F123" s="24">
        <v>-0.17635942997549875</v>
      </c>
      <c r="G123" s="24">
        <v>-0.05956463665571593</v>
      </c>
      <c r="H123" s="24">
        <v>-0.272086526559297</v>
      </c>
      <c r="I123" s="24">
        <v>-0.2487198511701344</v>
      </c>
      <c r="J123" s="24">
        <v>-0.3251072212295206</v>
      </c>
      <c r="K123" s="24">
        <v>-0.1559267032852525</v>
      </c>
      <c r="L123" s="24">
        <v>-0.36300506953277134</v>
      </c>
      <c r="M123" s="24">
        <v>-0.31606343569067263</v>
      </c>
      <c r="N123" s="24">
        <v>-0.4857257298829244</v>
      </c>
      <c r="O123" s="24">
        <v>-0.3606797836793324</v>
      </c>
      <c r="P123" s="24">
        <v>-0.2660184504395805</v>
      </c>
      <c r="Q123" s="24">
        <v>-0.523207225707065</v>
      </c>
      <c r="R123" s="24">
        <v>-0.224788245634839</v>
      </c>
      <c r="S123" s="24">
        <v>-0.1709477898666849</v>
      </c>
    </row>
    <row r="124" spans="1:19" ht="12.75">
      <c r="A124" s="22">
        <v>100</v>
      </c>
      <c r="B124" s="22" t="s">
        <v>191</v>
      </c>
      <c r="C124" s="22" t="s">
        <v>183</v>
      </c>
      <c r="D124" s="22" t="s">
        <v>179</v>
      </c>
      <c r="E124" s="24">
        <v>10.335139244091833</v>
      </c>
      <c r="F124" s="24">
        <v>9.696613427727014</v>
      </c>
      <c r="G124" s="24">
        <v>7.904849292872027</v>
      </c>
      <c r="H124" s="24">
        <v>6.051387778604917</v>
      </c>
      <c r="I124" s="24">
        <v>5.51420720698247</v>
      </c>
      <c r="J124" s="24">
        <v>4.689824783792478</v>
      </c>
      <c r="K124" s="24">
        <v>4.499161841843968</v>
      </c>
      <c r="L124" s="24">
        <v>2.447880918875592</v>
      </c>
      <c r="M124" s="24">
        <v>2.330003659353794</v>
      </c>
      <c r="N124" s="24">
        <v>2.7235548792617377</v>
      </c>
      <c r="O124" s="24">
        <v>3.2180056665342125</v>
      </c>
      <c r="P124" s="24">
        <v>4.4980949668504495</v>
      </c>
      <c r="Q124" s="24">
        <v>4.031062997740381</v>
      </c>
      <c r="R124" s="24">
        <v>4.717024399500153</v>
      </c>
      <c r="S124" s="24">
        <v>4.640248397670997</v>
      </c>
    </row>
    <row r="125" spans="1:19" ht="12.75">
      <c r="A125" s="22">
        <v>107</v>
      </c>
      <c r="B125" s="22" t="s">
        <v>191</v>
      </c>
      <c r="C125" s="22" t="s">
        <v>183</v>
      </c>
      <c r="D125" s="22" t="s">
        <v>179</v>
      </c>
      <c r="E125" s="24">
        <v>-1.4716682364047653</v>
      </c>
      <c r="F125" s="24">
        <v>-1.5644354938934564</v>
      </c>
      <c r="G125" s="24">
        <v>-1.689305898102225</v>
      </c>
      <c r="H125" s="24">
        <v>-0.22729864196713725</v>
      </c>
      <c r="I125" s="24">
        <v>-0.03919847645139533</v>
      </c>
      <c r="J125" s="24">
        <v>0.2487697363177368</v>
      </c>
      <c r="K125" s="24">
        <v>0.5385412128846548</v>
      </c>
      <c r="L125" s="24">
        <v>0.6657699545852347</v>
      </c>
      <c r="M125" s="24">
        <v>0.7622512527152626</v>
      </c>
      <c r="N125" s="24">
        <v>0.7040341947197217</v>
      </c>
      <c r="O125" s="24">
        <v>0.776342163132293</v>
      </c>
      <c r="P125" s="24">
        <v>3.1470431225896163</v>
      </c>
      <c r="Q125" s="24">
        <v>2.7776095811984614</v>
      </c>
      <c r="R125" s="24">
        <v>2.817204532232952</v>
      </c>
      <c r="S125" s="24">
        <v>3.5052087558210245</v>
      </c>
    </row>
    <row r="126" spans="1:19" ht="12.75">
      <c r="A126" s="22">
        <v>114</v>
      </c>
      <c r="B126" s="22" t="s">
        <v>191</v>
      </c>
      <c r="C126" s="22" t="s">
        <v>183</v>
      </c>
      <c r="D126" s="22" t="s">
        <v>179</v>
      </c>
      <c r="E126" s="24">
        <v>-1.4658335315677475</v>
      </c>
      <c r="F126" s="24">
        <v>-0.20771314092117496</v>
      </c>
      <c r="G126" s="24">
        <v>-0.06918447887779511</v>
      </c>
      <c r="H126" s="24">
        <v>-0.11504017540548978</v>
      </c>
      <c r="I126" s="24">
        <v>-0.17469343914455487</v>
      </c>
      <c r="J126" s="24">
        <v>-0.20365331013271737</v>
      </c>
      <c r="K126" s="24">
        <v>-0.15990237619616654</v>
      </c>
      <c r="L126" s="24">
        <v>-0.6009929708324135</v>
      </c>
      <c r="M126" s="24">
        <v>-0.6993417069636709</v>
      </c>
      <c r="N126" s="24">
        <v>-0.6459431586106741</v>
      </c>
      <c r="O126" s="24">
        <v>-0.5920497778782219</v>
      </c>
      <c r="P126" s="24">
        <v>-0.8468030469849168</v>
      </c>
      <c r="Q126" s="24">
        <v>-0.8752127898879962</v>
      </c>
      <c r="R126" s="24">
        <v>-1.0524366355684116</v>
      </c>
      <c r="S126" s="24">
        <v>-1.3441173125938108</v>
      </c>
    </row>
    <row r="127" spans="1:19" ht="12.75">
      <c r="A127" s="22">
        <v>140</v>
      </c>
      <c r="B127" s="22" t="s">
        <v>193</v>
      </c>
      <c r="C127" s="22" t="s">
        <v>183</v>
      </c>
      <c r="D127" s="22" t="s">
        <v>179</v>
      </c>
      <c r="E127" s="24">
        <v>2.532314901428064</v>
      </c>
      <c r="F127" s="24">
        <v>2.5211317078333755</v>
      </c>
      <c r="G127" s="24">
        <v>2.445547585641355</v>
      </c>
      <c r="H127" s="24">
        <v>2.339550767389521</v>
      </c>
      <c r="I127" s="24">
        <v>2.5117186275190746</v>
      </c>
      <c r="J127" s="24">
        <v>2.6371201280747614</v>
      </c>
      <c r="K127" s="24">
        <v>1.6804454186976798</v>
      </c>
      <c r="L127" s="24">
        <v>2.1378405718277245</v>
      </c>
      <c r="M127" s="24">
        <v>2.2971179471922656</v>
      </c>
      <c r="N127" s="24">
        <v>2.406118828927367</v>
      </c>
      <c r="O127" s="24">
        <v>2.7899253404752846</v>
      </c>
      <c r="P127" s="24">
        <v>3.880748576695344</v>
      </c>
      <c r="Q127" s="24">
        <v>3.418720800956</v>
      </c>
      <c r="R127" s="24">
        <v>4.482960239466284</v>
      </c>
      <c r="S127" s="24">
        <v>4.581679682499031</v>
      </c>
    </row>
    <row r="128" spans="1:19" ht="12.75">
      <c r="A128" s="22">
        <v>147</v>
      </c>
      <c r="B128" s="22" t="s">
        <v>193</v>
      </c>
      <c r="C128" s="22" t="s">
        <v>183</v>
      </c>
      <c r="D128" s="22" t="s">
        <v>179</v>
      </c>
      <c r="E128" s="24">
        <v>0.2128377759284801</v>
      </c>
      <c r="F128" s="24">
        <v>0.12921312947875474</v>
      </c>
      <c r="G128" s="24">
        <v>0.08266664488008331</v>
      </c>
      <c r="H128" s="24">
        <v>0.2895387927274138</v>
      </c>
      <c r="I128" s="24">
        <v>0.3305513607426429</v>
      </c>
      <c r="J128" s="24">
        <v>0.31983711894265127</v>
      </c>
      <c r="K128" s="24">
        <v>0.143528132525758</v>
      </c>
      <c r="L128" s="24">
        <v>0.07035979630642412</v>
      </c>
      <c r="M128" s="24">
        <v>0.31538729660689657</v>
      </c>
      <c r="N128" s="24">
        <v>0.3421311726611104</v>
      </c>
      <c r="O128" s="24">
        <v>0.48990531284894634</v>
      </c>
      <c r="P128" s="24">
        <v>3.2734842380935145</v>
      </c>
      <c r="Q128" s="24">
        <v>3.3904760755597603</v>
      </c>
      <c r="R128" s="24">
        <v>3.461524127261146</v>
      </c>
      <c r="S128" s="24">
        <v>3.779647659563751</v>
      </c>
    </row>
    <row r="129" spans="1:19" ht="12.75">
      <c r="A129" s="22">
        <v>154</v>
      </c>
      <c r="B129" s="22" t="s">
        <v>193</v>
      </c>
      <c r="C129" s="22" t="s">
        <v>183</v>
      </c>
      <c r="D129" s="22" t="s">
        <v>179</v>
      </c>
      <c r="E129" s="24">
        <v>-0.2779690729855217</v>
      </c>
      <c r="F129" s="24">
        <v>-0.26490508886737385</v>
      </c>
      <c r="G129" s="24">
        <v>-0.04790290849872203</v>
      </c>
      <c r="H129" s="24">
        <v>-0.1300854280123776</v>
      </c>
      <c r="I129" s="24">
        <v>-0.1247859597157982</v>
      </c>
      <c r="J129" s="24">
        <v>-0.16958063940806578</v>
      </c>
      <c r="K129" s="24">
        <v>-0.07178002196743843</v>
      </c>
      <c r="L129" s="24">
        <v>0.07341733530784511</v>
      </c>
      <c r="M129" s="24">
        <v>-0.1532791935832737</v>
      </c>
      <c r="N129" s="24">
        <v>-0.12818159308579935</v>
      </c>
      <c r="O129" s="24">
        <v>-0.21024658720968248</v>
      </c>
      <c r="P129" s="24">
        <v>-0.10745405101562489</v>
      </c>
      <c r="Q129" s="24">
        <v>-0.27345081873327537</v>
      </c>
      <c r="R129" s="24">
        <v>-0.2527277157343671</v>
      </c>
      <c r="S129" s="24">
        <v>-0.33688304219984105</v>
      </c>
    </row>
    <row r="130" spans="1:19" ht="12.75">
      <c r="A130" s="22">
        <v>180</v>
      </c>
      <c r="B130" s="22" t="s">
        <v>194</v>
      </c>
      <c r="C130" s="22" t="s">
        <v>183</v>
      </c>
      <c r="D130" s="22" t="s">
        <v>179</v>
      </c>
      <c r="E130" s="24">
        <v>8.757911422097669</v>
      </c>
      <c r="F130" s="24">
        <v>8.400119690224306</v>
      </c>
      <c r="G130" s="24">
        <v>7.384437704277396</v>
      </c>
      <c r="H130" s="24">
        <v>6.36076470258388</v>
      </c>
      <c r="I130" s="24">
        <v>5.618606699537772</v>
      </c>
      <c r="J130" s="24">
        <v>5.504885016789827</v>
      </c>
      <c r="K130" s="24">
        <v>4.7712480947875875</v>
      </c>
      <c r="L130" s="24">
        <v>3.6935049568197287</v>
      </c>
      <c r="M130" s="24">
        <v>7.568071475847479</v>
      </c>
      <c r="N130" s="24">
        <v>6.961092401161424</v>
      </c>
      <c r="O130" s="24">
        <v>6.252240179524731</v>
      </c>
      <c r="P130" s="24">
        <v>6.261672180536544</v>
      </c>
      <c r="Q130" s="24">
        <v>6.4855870872485895</v>
      </c>
      <c r="R130" s="24">
        <v>8.000363235629337</v>
      </c>
      <c r="S130" s="24">
        <v>7.414872244600633</v>
      </c>
    </row>
    <row r="131" spans="1:19" ht="12.75">
      <c r="A131" s="22">
        <v>187</v>
      </c>
      <c r="B131" s="22" t="s">
        <v>194</v>
      </c>
      <c r="C131" s="22" t="s">
        <v>183</v>
      </c>
      <c r="D131" s="22" t="s">
        <v>179</v>
      </c>
      <c r="E131" s="24">
        <v>-3.104546514852158</v>
      </c>
      <c r="F131" s="24">
        <v>-3.1524865408889546</v>
      </c>
      <c r="G131" s="24">
        <v>-1.9724348128933338</v>
      </c>
      <c r="H131" s="24">
        <v>-0.47186812173668397</v>
      </c>
      <c r="I131" s="24">
        <v>-0.4409381760127654</v>
      </c>
      <c r="J131" s="24">
        <v>-0.2887124035501656</v>
      </c>
      <c r="K131" s="24">
        <v>-0.42211217473023344</v>
      </c>
      <c r="L131" s="24">
        <v>0.12719977296263033</v>
      </c>
      <c r="M131" s="24">
        <v>0.257520907018419</v>
      </c>
      <c r="N131" s="24">
        <v>0.0965163029868836</v>
      </c>
      <c r="O131" s="24">
        <v>0.22326701710020386</v>
      </c>
      <c r="P131" s="24">
        <v>2.424107913980334</v>
      </c>
      <c r="Q131" s="24">
        <v>2.452355893976924</v>
      </c>
      <c r="R131" s="24">
        <v>3.9028168150213274</v>
      </c>
      <c r="S131" s="24">
        <v>4.468977680618158</v>
      </c>
    </row>
    <row r="132" spans="1:19" ht="12.75">
      <c r="A132" s="22">
        <v>194</v>
      </c>
      <c r="B132" s="22" t="s">
        <v>194</v>
      </c>
      <c r="C132" s="22" t="s">
        <v>183</v>
      </c>
      <c r="D132" s="22" t="s">
        <v>179</v>
      </c>
      <c r="E132" s="24">
        <v>-0.48845714013815766</v>
      </c>
      <c r="F132" s="24">
        <v>-0.37047391938061197</v>
      </c>
      <c r="G132" s="24">
        <v>0.16146696768673255</v>
      </c>
      <c r="H132" s="24">
        <v>-0.04492152821450074</v>
      </c>
      <c r="I132" s="24">
        <v>0.18987363883497543</v>
      </c>
      <c r="J132" s="24">
        <v>0.04491717586129795</v>
      </c>
      <c r="K132" s="24">
        <v>0.25084085952768365</v>
      </c>
      <c r="L132" s="24">
        <v>-0.0899977930427256</v>
      </c>
      <c r="M132" s="24">
        <v>-0.29103041386669315</v>
      </c>
      <c r="N132" s="24">
        <v>-0.2572106524656851</v>
      </c>
      <c r="O132" s="24">
        <v>-0.18771941271503556</v>
      </c>
      <c r="P132" s="24">
        <v>-0.2212054287260906</v>
      </c>
      <c r="Q132" s="24">
        <v>0.5789526410950535</v>
      </c>
      <c r="R132" s="24">
        <v>-0.4104130729366756</v>
      </c>
      <c r="S132" s="24">
        <v>-0.24141882787430613</v>
      </c>
    </row>
    <row r="133" spans="1:12" ht="12.75">
      <c r="A133" s="22">
        <v>220</v>
      </c>
      <c r="B133" s="22" t="s">
        <v>195</v>
      </c>
      <c r="C133" s="22" t="s">
        <v>183</v>
      </c>
      <c r="D133" s="22" t="s">
        <v>179</v>
      </c>
      <c r="E133" s="24">
        <v>7.344043396620068</v>
      </c>
      <c r="F133" s="24">
        <v>6.999753213828994</v>
      </c>
      <c r="G133" s="24">
        <v>11.549252208771774</v>
      </c>
      <c r="H133" s="24">
        <v>5.792584867779797</v>
      </c>
      <c r="I133" s="24">
        <v>6.699962059030132</v>
      </c>
      <c r="J133" s="24">
        <v>6.247297241260837</v>
      </c>
      <c r="K133" s="24">
        <v>5.596514844894567</v>
      </c>
      <c r="L133" s="24">
        <v>5.021896773735492</v>
      </c>
    </row>
    <row r="134" spans="1:12" ht="12.75">
      <c r="A134" s="22">
        <v>227</v>
      </c>
      <c r="B134" s="22" t="s">
        <v>195</v>
      </c>
      <c r="C134" s="22" t="s">
        <v>183</v>
      </c>
      <c r="D134" s="22" t="s">
        <v>179</v>
      </c>
      <c r="E134" s="24">
        <v>0.2364559426942158</v>
      </c>
      <c r="F134" s="24">
        <v>0.1996724474457601</v>
      </c>
      <c r="G134" s="24">
        <v>-2.6925808279314314</v>
      </c>
      <c r="H134" s="24">
        <v>-0.06459981786273467</v>
      </c>
      <c r="I134" s="24">
        <v>0.7300819299556972</v>
      </c>
      <c r="J134" s="24">
        <v>0.27190493397863624</v>
      </c>
      <c r="K134" s="24">
        <v>0.33549966866067704</v>
      </c>
      <c r="L134" s="24">
        <v>0.2930327273666154</v>
      </c>
    </row>
    <row r="135" spans="1:12" ht="12.75">
      <c r="A135" s="22">
        <v>234</v>
      </c>
      <c r="B135" s="22" t="s">
        <v>195</v>
      </c>
      <c r="C135" s="22" t="s">
        <v>183</v>
      </c>
      <c r="D135" s="22" t="s">
        <v>179</v>
      </c>
      <c r="E135" s="24">
        <v>-4.191297494030645</v>
      </c>
      <c r="F135" s="24">
        <v>-4.902070760325758</v>
      </c>
      <c r="G135" s="24">
        <v>-17.2298678684978</v>
      </c>
      <c r="H135" s="24">
        <v>-8.08834416643284</v>
      </c>
      <c r="I135" s="24"/>
      <c r="J135" s="24"/>
      <c r="K135" s="24"/>
      <c r="L135" s="24"/>
    </row>
    <row r="136" spans="1:19" ht="12.75">
      <c r="A136" s="22">
        <v>6</v>
      </c>
      <c r="B136" s="22" t="s">
        <v>190</v>
      </c>
      <c r="C136" s="22" t="s">
        <v>196</v>
      </c>
      <c r="D136" s="22" t="s">
        <v>179</v>
      </c>
      <c r="E136" s="24">
        <v>78.91200000000003</v>
      </c>
      <c r="F136" s="24">
        <v>64.21299999999997</v>
      </c>
      <c r="G136" s="24">
        <v>66.83699999999999</v>
      </c>
      <c r="H136" s="24">
        <v>66.98000000000002</v>
      </c>
      <c r="I136" s="24">
        <v>61.6003589999998</v>
      </c>
      <c r="J136" s="24">
        <v>55.74406999999974</v>
      </c>
      <c r="K136" s="24">
        <v>50.935825999999906</v>
      </c>
      <c r="L136" s="24">
        <v>70.32928400000003</v>
      </c>
      <c r="M136" s="24">
        <v>46.13874299999998</v>
      </c>
      <c r="N136" s="24">
        <v>49.16229300000009</v>
      </c>
      <c r="O136" s="24">
        <v>51.11304299999995</v>
      </c>
      <c r="P136" s="24">
        <v>41.94112999999999</v>
      </c>
      <c r="Q136" s="24">
        <v>44.61804700000005</v>
      </c>
      <c r="R136" s="24">
        <v>54.50289499999985</v>
      </c>
      <c r="S136" s="24">
        <v>57.68789399999997</v>
      </c>
    </row>
    <row r="137" spans="1:19" ht="12.75">
      <c r="A137" s="22">
        <v>13</v>
      </c>
      <c r="B137" s="22" t="s">
        <v>190</v>
      </c>
      <c r="C137" s="22" t="s">
        <v>196</v>
      </c>
      <c r="D137" s="22" t="s">
        <v>179</v>
      </c>
      <c r="E137" s="24">
        <v>6.648000000000138</v>
      </c>
      <c r="F137" s="24">
        <v>4.5349999999998545</v>
      </c>
      <c r="G137" s="24">
        <v>7.22400000000016</v>
      </c>
      <c r="H137" s="24">
        <v>9.669000000000096</v>
      </c>
      <c r="I137" s="24">
        <v>14.701519999999846</v>
      </c>
      <c r="J137" s="24">
        <v>12.714451999999937</v>
      </c>
      <c r="K137" s="24">
        <v>14.242809999999963</v>
      </c>
      <c r="L137" s="24">
        <v>15.872512000000029</v>
      </c>
      <c r="M137" s="24">
        <v>19.067109999999957</v>
      </c>
      <c r="N137" s="24">
        <v>19.577761000000123</v>
      </c>
      <c r="O137" s="24">
        <v>19.019840000000045</v>
      </c>
      <c r="P137" s="24">
        <v>26.342317000000037</v>
      </c>
      <c r="Q137" s="24">
        <v>27.600603000000092</v>
      </c>
      <c r="R137" s="24">
        <v>34.81452899999988</v>
      </c>
      <c r="S137" s="24">
        <v>34.05197099999998</v>
      </c>
    </row>
    <row r="138" spans="1:19" ht="12.75">
      <c r="A138" s="22">
        <v>46</v>
      </c>
      <c r="B138" s="22" t="s">
        <v>192</v>
      </c>
      <c r="C138" s="22" t="s">
        <v>196</v>
      </c>
      <c r="D138" s="22" t="s">
        <v>179</v>
      </c>
      <c r="E138" s="24">
        <v>29.32899999999995</v>
      </c>
      <c r="F138" s="24">
        <v>28.41700000000003</v>
      </c>
      <c r="G138" s="24">
        <v>33.561000000000035</v>
      </c>
      <c r="H138" s="24">
        <v>31.964999999999918</v>
      </c>
      <c r="I138" s="24">
        <v>26.451999999999998</v>
      </c>
      <c r="J138" s="24">
        <v>22.89500000000004</v>
      </c>
      <c r="K138" s="24">
        <v>21.331000000000017</v>
      </c>
      <c r="L138" s="24">
        <v>24.656000000000006</v>
      </c>
      <c r="M138" s="24">
        <v>17.846741999999892</v>
      </c>
      <c r="N138" s="24">
        <v>16.221896000000015</v>
      </c>
      <c r="O138" s="24">
        <v>16.87125400000002</v>
      </c>
      <c r="P138" s="24">
        <v>28.383740999999958</v>
      </c>
      <c r="Q138" s="24">
        <v>30.75681799999998</v>
      </c>
      <c r="R138" s="24">
        <v>39.517922</v>
      </c>
      <c r="S138" s="24">
        <v>35.86607647278021</v>
      </c>
    </row>
    <row r="139" spans="1:19" ht="12.75">
      <c r="A139" s="22">
        <v>53</v>
      </c>
      <c r="B139" s="22" t="s">
        <v>192</v>
      </c>
      <c r="C139" s="22" t="s">
        <v>196</v>
      </c>
      <c r="D139" s="22" t="s">
        <v>179</v>
      </c>
      <c r="E139" s="24">
        <v>0.7049999999999272</v>
      </c>
      <c r="F139" s="24">
        <v>-0.9429999999998699</v>
      </c>
      <c r="G139" s="24">
        <v>1.3180000000000973</v>
      </c>
      <c r="H139" s="24">
        <v>5.40300000000002</v>
      </c>
      <c r="I139" s="24">
        <v>6.578999999999951</v>
      </c>
      <c r="J139" s="24">
        <v>7.272000000000048</v>
      </c>
      <c r="K139" s="24">
        <v>6.388000000000034</v>
      </c>
      <c r="L139" s="24">
        <v>7.370999999999981</v>
      </c>
      <c r="M139" s="24">
        <v>6.61397699999992</v>
      </c>
      <c r="N139" s="24">
        <v>5.570593999999971</v>
      </c>
      <c r="O139" s="24">
        <v>5.1003410000000144</v>
      </c>
      <c r="P139" s="24">
        <v>12.12662899999998</v>
      </c>
      <c r="Q139" s="24">
        <v>12.351403000000005</v>
      </c>
      <c r="R139" s="24">
        <v>13.549498000000085</v>
      </c>
      <c r="S139" s="24">
        <v>10.97375380140096</v>
      </c>
    </row>
    <row r="140" spans="1:19" ht="12.75">
      <c r="A140" s="22">
        <v>86</v>
      </c>
      <c r="B140" s="22" t="s">
        <v>191</v>
      </c>
      <c r="C140" s="22" t="s">
        <v>196</v>
      </c>
      <c r="D140" s="22" t="s">
        <v>179</v>
      </c>
      <c r="E140" s="24">
        <v>16.331585999999987</v>
      </c>
      <c r="F140" s="24">
        <v>13.921626000000003</v>
      </c>
      <c r="G140" s="24">
        <v>12.180655000000002</v>
      </c>
      <c r="H140" s="24">
        <v>7.859795999999989</v>
      </c>
      <c r="I140" s="24">
        <v>7.124295000000004</v>
      </c>
      <c r="J140" s="24">
        <v>6.0318710000000095</v>
      </c>
      <c r="K140" s="24">
        <v>4.943151999999998</v>
      </c>
      <c r="L140" s="24">
        <v>2.6110559999999907</v>
      </c>
      <c r="M140" s="24">
        <v>2.123351999999997</v>
      </c>
      <c r="N140" s="24">
        <v>2.099429999999998</v>
      </c>
      <c r="O140" s="24">
        <v>2.020792</v>
      </c>
      <c r="P140" s="24">
        <v>2.358282999999993</v>
      </c>
      <c r="Q140" s="24">
        <v>1.6889639999999986</v>
      </c>
      <c r="R140" s="24">
        <v>1.7597510000000014</v>
      </c>
      <c r="S140" s="24">
        <v>1.4518360000000001</v>
      </c>
    </row>
    <row r="141" spans="1:19" ht="12.75">
      <c r="A141" s="22">
        <v>93</v>
      </c>
      <c r="B141" s="22" t="s">
        <v>191</v>
      </c>
      <c r="C141" s="22" t="s">
        <v>196</v>
      </c>
      <c r="D141" s="22" t="s">
        <v>179</v>
      </c>
      <c r="E141" s="24">
        <v>-2.3255299999999863</v>
      </c>
      <c r="F141" s="24">
        <v>-2.246091999999976</v>
      </c>
      <c r="G141" s="24">
        <v>-2.6030669999999816</v>
      </c>
      <c r="H141" s="24">
        <v>-0.2952250000000163</v>
      </c>
      <c r="I141" s="24">
        <v>-0.05064399999997704</v>
      </c>
      <c r="J141" s="24">
        <v>0.31995799999998553</v>
      </c>
      <c r="K141" s="24">
        <v>0.5916859999999815</v>
      </c>
      <c r="L141" s="24">
        <v>0.7101499999999987</v>
      </c>
      <c r="M141" s="24">
        <v>0.6946459999999917</v>
      </c>
      <c r="N141" s="24">
        <v>0.5426989999999847</v>
      </c>
      <c r="O141" s="24">
        <v>0.4875150000000019</v>
      </c>
      <c r="P141" s="24">
        <v>1.6499469999999974</v>
      </c>
      <c r="Q141" s="24">
        <v>1.1637829999999951</v>
      </c>
      <c r="R141" s="24">
        <v>1.0509970000000024</v>
      </c>
      <c r="S141" s="24">
        <v>1.096706000000001</v>
      </c>
    </row>
    <row r="142" spans="1:19" ht="12.75">
      <c r="A142" s="22">
        <v>126</v>
      </c>
      <c r="B142" s="22" t="s">
        <v>193</v>
      </c>
      <c r="C142" s="22" t="s">
        <v>196</v>
      </c>
      <c r="D142" s="22" t="s">
        <v>179</v>
      </c>
      <c r="E142" s="24">
        <v>1.448208000000001</v>
      </c>
      <c r="F142" s="24">
        <v>1.3872619999999998</v>
      </c>
      <c r="G142" s="24">
        <v>1.418841999999998</v>
      </c>
      <c r="H142" s="24">
        <v>1.389409999999998</v>
      </c>
      <c r="I142" s="24">
        <v>1.3577889999999968</v>
      </c>
      <c r="J142" s="24">
        <v>1.4326360000000093</v>
      </c>
      <c r="K142" s="24">
        <v>0.8952150000000003</v>
      </c>
      <c r="L142" s="24">
        <v>1.057194999999993</v>
      </c>
      <c r="M142" s="24">
        <v>1.0542549999999977</v>
      </c>
      <c r="N142" s="24">
        <v>0.9770019999999988</v>
      </c>
      <c r="O142" s="24">
        <v>0.8660519999999998</v>
      </c>
      <c r="P142" s="24">
        <v>0.9249159999999961</v>
      </c>
      <c r="Q142" s="24">
        <v>0.7706569999999999</v>
      </c>
      <c r="R142" s="24">
        <v>0.9574780000000018</v>
      </c>
      <c r="S142" s="24">
        <v>0.8732149999999983</v>
      </c>
    </row>
    <row r="143" spans="1:19" ht="12.75">
      <c r="A143" s="22">
        <v>133</v>
      </c>
      <c r="B143" s="22" t="s">
        <v>193</v>
      </c>
      <c r="C143" s="22" t="s">
        <v>196</v>
      </c>
      <c r="D143" s="22" t="s">
        <v>179</v>
      </c>
      <c r="E143" s="24">
        <v>0.12172000000000338</v>
      </c>
      <c r="F143" s="24">
        <v>0.07110000000000127</v>
      </c>
      <c r="G143" s="24">
        <v>0.04796100000000081</v>
      </c>
      <c r="H143" s="24">
        <v>0.17195099999999996</v>
      </c>
      <c r="I143" s="24">
        <v>0.17869000000000312</v>
      </c>
      <c r="J143" s="24">
        <v>0.1737540000000095</v>
      </c>
      <c r="K143" s="24">
        <v>0.07646100000000189</v>
      </c>
      <c r="L143" s="24">
        <v>0.03479399999999799</v>
      </c>
      <c r="M143" s="24">
        <v>0.14474600000000493</v>
      </c>
      <c r="N143" s="24">
        <v>0.13892200000000088</v>
      </c>
      <c r="O143" s="24">
        <v>0.15207699999999846</v>
      </c>
      <c r="P143" s="24">
        <v>0.780184000000002</v>
      </c>
      <c r="Q143" s="24">
        <v>0.764289999999999</v>
      </c>
      <c r="R143" s="24">
        <v>0.7393180000000044</v>
      </c>
      <c r="S143" s="24">
        <v>0.7203569999999999</v>
      </c>
    </row>
    <row r="144" spans="1:19" ht="12.75">
      <c r="A144" s="22">
        <v>166</v>
      </c>
      <c r="B144" s="22" t="s">
        <v>194</v>
      </c>
      <c r="C144" s="22" t="s">
        <v>196</v>
      </c>
      <c r="D144" s="22" t="s">
        <v>179</v>
      </c>
      <c r="E144" s="24">
        <v>13.767569000000009</v>
      </c>
      <c r="F144" s="24">
        <v>13.213898999999998</v>
      </c>
      <c r="G144" s="24">
        <v>11.515128000000004</v>
      </c>
      <c r="H144" s="24">
        <v>6.325148999999996</v>
      </c>
      <c r="I144" s="24">
        <v>5.403755000000004</v>
      </c>
      <c r="J144" s="24">
        <v>4.521839</v>
      </c>
      <c r="K144" s="24">
        <v>3.793094999999994</v>
      </c>
      <c r="L144" s="24">
        <v>2.8095950000000016</v>
      </c>
      <c r="M144" s="24">
        <v>5.454240999999996</v>
      </c>
      <c r="N144" s="24">
        <v>3.5890090000000043</v>
      </c>
      <c r="O144" s="24">
        <v>2.8162480000000016</v>
      </c>
      <c r="P144" s="24">
        <v>1.8959209999999977</v>
      </c>
      <c r="Q144" s="24">
        <v>1.7544219999999946</v>
      </c>
      <c r="R144" s="24">
        <v>2.111782999999999</v>
      </c>
      <c r="S144" s="24">
        <v>1.3715276525669502</v>
      </c>
    </row>
    <row r="145" spans="1:19" ht="12.75">
      <c r="A145" s="22">
        <v>173</v>
      </c>
      <c r="B145" s="22" t="s">
        <v>194</v>
      </c>
      <c r="C145" s="22" t="s">
        <v>196</v>
      </c>
      <c r="D145" s="22" t="s">
        <v>179</v>
      </c>
      <c r="E145" s="24">
        <v>-4.880393999999967</v>
      </c>
      <c r="F145" s="24">
        <v>-4.9590530000000115</v>
      </c>
      <c r="G145" s="24">
        <v>-3.0757709999999747</v>
      </c>
      <c r="H145" s="24">
        <v>-0.46922600000000614</v>
      </c>
      <c r="I145" s="24">
        <v>-0.42407699999999693</v>
      </c>
      <c r="J145" s="24">
        <v>-0.23715500000001555</v>
      </c>
      <c r="K145" s="24">
        <v>-0.33557500000000573</v>
      </c>
      <c r="L145" s="24">
        <v>0.09675900000000581</v>
      </c>
      <c r="M145" s="24">
        <v>0.18559300000001144</v>
      </c>
      <c r="N145" s="24">
        <v>0.0497620000000083</v>
      </c>
      <c r="O145" s="24">
        <v>0.10056799999999555</v>
      </c>
      <c r="P145" s="24">
        <v>0.733976000000002</v>
      </c>
      <c r="Q145" s="24">
        <v>0.6633890000000022</v>
      </c>
      <c r="R145" s="24">
        <v>1.030190999999995</v>
      </c>
      <c r="S145" s="24">
        <v>0.8266260382484099</v>
      </c>
    </row>
    <row r="146" spans="1:12" ht="12.75">
      <c r="A146" s="22">
        <v>206</v>
      </c>
      <c r="B146" s="22" t="s">
        <v>195</v>
      </c>
      <c r="C146" s="22" t="s">
        <v>196</v>
      </c>
      <c r="D146" s="22" t="s">
        <v>179</v>
      </c>
      <c r="E146" s="24">
        <v>3.1679999999999993</v>
      </c>
      <c r="F146" s="24">
        <v>3.1199999999999974</v>
      </c>
      <c r="G146" s="24">
        <v>5.132458</v>
      </c>
      <c r="H146" s="24">
        <v>2.8848229999999973</v>
      </c>
      <c r="I146" s="24">
        <v>3.5670999999999964</v>
      </c>
      <c r="J146" s="24">
        <v>2.1092000000000013</v>
      </c>
      <c r="K146" s="24">
        <v>1.8833000000000055</v>
      </c>
      <c r="L146" s="24">
        <v>1.5561000000000007</v>
      </c>
    </row>
    <row r="147" spans="1:12" ht="12.75">
      <c r="A147" s="22">
        <v>213</v>
      </c>
      <c r="B147" s="22" t="s">
        <v>195</v>
      </c>
      <c r="C147" s="22" t="s">
        <v>196</v>
      </c>
      <c r="D147" s="22" t="s">
        <v>179</v>
      </c>
      <c r="E147" s="24">
        <v>0.10200000000000387</v>
      </c>
      <c r="F147" s="24">
        <v>0.08899999999999864</v>
      </c>
      <c r="G147" s="24">
        <v>-1.1965760000000003</v>
      </c>
      <c r="H147" s="24">
        <v>-0.032172000000002754</v>
      </c>
      <c r="I147" s="24">
        <v>0.38869999999999294</v>
      </c>
      <c r="J147" s="24">
        <v>0.09179999999999922</v>
      </c>
      <c r="K147" s="24">
        <v>0.11290000000001044</v>
      </c>
      <c r="L147" s="24">
        <v>0.09080000000000155</v>
      </c>
    </row>
    <row r="148" spans="1:4" ht="12.75">
      <c r="A148" s="22">
        <v>81</v>
      </c>
      <c r="D148" s="22" t="s">
        <v>191</v>
      </c>
    </row>
    <row r="149" spans="1:19" ht="12.75">
      <c r="A149" s="22">
        <v>19</v>
      </c>
      <c r="B149" s="22" t="s">
        <v>190</v>
      </c>
      <c r="C149" s="22" t="s">
        <v>183</v>
      </c>
      <c r="D149" s="22" t="s">
        <v>177</v>
      </c>
      <c r="E149" s="24">
        <v>62.82572910269971</v>
      </c>
      <c r="F149" s="24">
        <v>65.27531359346594</v>
      </c>
      <c r="G149" s="24">
        <v>60.61371488429978</v>
      </c>
      <c r="H149" s="24">
        <v>60.82519766730293</v>
      </c>
      <c r="I149" s="24">
        <v>60.47688584656494</v>
      </c>
      <c r="J149" s="24">
        <v>63.3321535208356</v>
      </c>
      <c r="K149" s="24">
        <v>65.29721798488133</v>
      </c>
      <c r="L149" s="24">
        <v>56.29412560835924</v>
      </c>
      <c r="M149" s="24">
        <v>62.56797961027106</v>
      </c>
      <c r="N149" s="24">
        <v>54.28490972005672</v>
      </c>
      <c r="O149" s="24">
        <v>57.793871764001004</v>
      </c>
      <c r="P149" s="24">
        <v>54.480658505731746</v>
      </c>
      <c r="Q149" s="24">
        <v>57.01541406191731</v>
      </c>
      <c r="R149" s="24">
        <v>56.28484155988905</v>
      </c>
      <c r="S149" s="24">
        <v>56.10552030340116</v>
      </c>
    </row>
    <row r="150" spans="1:19" ht="12.75">
      <c r="A150" s="22">
        <v>59</v>
      </c>
      <c r="B150" s="22" t="s">
        <v>192</v>
      </c>
      <c r="C150" s="22" t="s">
        <v>183</v>
      </c>
      <c r="D150" s="22" t="s">
        <v>177</v>
      </c>
      <c r="E150" s="24">
        <v>55.27137313644847</v>
      </c>
      <c r="F150" s="24">
        <v>57.33555402605636</v>
      </c>
      <c r="G150" s="24">
        <v>57.482827991112885</v>
      </c>
      <c r="H150" s="24">
        <v>62.646020332929744</v>
      </c>
      <c r="I150" s="24">
        <v>64.34936275817705</v>
      </c>
      <c r="J150" s="24">
        <v>64.09178476883046</v>
      </c>
      <c r="K150" s="24">
        <v>66.65680495392905</v>
      </c>
      <c r="L150" s="24">
        <v>64.38889324243137</v>
      </c>
      <c r="M150" s="24">
        <v>65.49933253843857</v>
      </c>
      <c r="N150" s="24">
        <v>59.728531373981184</v>
      </c>
      <c r="O150" s="24">
        <v>56.26279301978185</v>
      </c>
      <c r="P150" s="24">
        <v>55.64090191656506</v>
      </c>
      <c r="Q150" s="24">
        <v>56.075876226786214</v>
      </c>
      <c r="R150" s="24">
        <v>52.63956465952252</v>
      </c>
      <c r="S150" s="24">
        <v>53.84159014040463</v>
      </c>
    </row>
    <row r="151" spans="1:19" ht="12.75">
      <c r="A151" s="22">
        <v>99</v>
      </c>
      <c r="B151" s="22" t="s">
        <v>191</v>
      </c>
      <c r="C151" s="22" t="s">
        <v>183</v>
      </c>
      <c r="D151" s="22" t="s">
        <v>177</v>
      </c>
      <c r="E151" s="24">
        <v>66.69256339023943</v>
      </c>
      <c r="F151" s="24">
        <v>74.03898961025442</v>
      </c>
      <c r="G151" s="24">
        <v>73.63701313484272</v>
      </c>
      <c r="H151" s="24">
        <v>72.37316566396574</v>
      </c>
      <c r="I151" s="24">
        <v>71.05367051154205</v>
      </c>
      <c r="J151" s="24">
        <v>70.85023715571842</v>
      </c>
      <c r="K151" s="24">
        <v>86.12323578070564</v>
      </c>
      <c r="L151" s="24">
        <v>84.60298205876771</v>
      </c>
      <c r="M151" s="24">
        <v>87.68570715750202</v>
      </c>
      <c r="N151" s="24">
        <v>87.62867588061063</v>
      </c>
      <c r="O151" s="24">
        <v>87.46803818033607</v>
      </c>
      <c r="P151" s="24">
        <v>87.16349112821955</v>
      </c>
      <c r="Q151" s="24">
        <v>86.80460085599265</v>
      </c>
      <c r="R151" s="24">
        <v>82.12838345956868</v>
      </c>
      <c r="S151" s="24">
        <v>82.74733671751764</v>
      </c>
    </row>
    <row r="152" spans="1:19" ht="12.75">
      <c r="A152" s="22">
        <v>139</v>
      </c>
      <c r="B152" s="22" t="s">
        <v>193</v>
      </c>
      <c r="C152" s="22" t="s">
        <v>183</v>
      </c>
      <c r="D152" s="22" t="s">
        <v>177</v>
      </c>
      <c r="E152" s="24">
        <v>75.60551752732724</v>
      </c>
      <c r="F152" s="24">
        <v>76.61536766096685</v>
      </c>
      <c r="G152" s="24">
        <v>76.03193865063203</v>
      </c>
      <c r="H152" s="24">
        <v>73.35107690376711</v>
      </c>
      <c r="I152" s="24">
        <v>78.4330933171705</v>
      </c>
      <c r="J152" s="24">
        <v>74.39638092981163</v>
      </c>
      <c r="K152" s="24">
        <v>77.01776543811557</v>
      </c>
      <c r="L152" s="24">
        <v>76.20476338692494</v>
      </c>
      <c r="M152" s="24">
        <v>69.40083015716657</v>
      </c>
      <c r="N152" s="24">
        <v>65.30969148694243</v>
      </c>
      <c r="O152" s="24">
        <v>65.8752377132993</v>
      </c>
      <c r="P152" s="24">
        <v>78.07218201751212</v>
      </c>
      <c r="Q152" s="24">
        <v>77.60769970644472</v>
      </c>
      <c r="R152" s="24">
        <v>80.59640332380629</v>
      </c>
      <c r="S152" s="24">
        <v>83.4542553481744</v>
      </c>
    </row>
    <row r="153" spans="1:19" ht="12.75">
      <c r="A153" s="22">
        <v>179</v>
      </c>
      <c r="B153" s="22" t="s">
        <v>194</v>
      </c>
      <c r="C153" s="22" t="s">
        <v>183</v>
      </c>
      <c r="D153" s="22" t="s">
        <v>177</v>
      </c>
      <c r="E153" s="24">
        <v>73.44644463020742</v>
      </c>
      <c r="F153" s="24">
        <v>74.03045769114583</v>
      </c>
      <c r="G153" s="24">
        <v>73.47887612890621</v>
      </c>
      <c r="H153" s="24">
        <v>74.68126430962359</v>
      </c>
      <c r="I153" s="24">
        <v>75.40369190389443</v>
      </c>
      <c r="J153" s="24">
        <v>78.83382540422507</v>
      </c>
      <c r="K153" s="24">
        <v>81.69723371397959</v>
      </c>
      <c r="L153" s="24">
        <v>84.47175765137679</v>
      </c>
      <c r="M153" s="24">
        <v>81.59209702910124</v>
      </c>
      <c r="N153" s="24">
        <v>81.82987012581468</v>
      </c>
      <c r="O153" s="24">
        <v>80.0662434891461</v>
      </c>
      <c r="P153" s="24">
        <v>81.86838777350958</v>
      </c>
      <c r="Q153" s="24">
        <v>85.60643212528592</v>
      </c>
      <c r="R153" s="24">
        <v>85.03695755837161</v>
      </c>
      <c r="S153" s="24">
        <v>76.73593296679684</v>
      </c>
    </row>
    <row r="154" spans="1:12" ht="12.75">
      <c r="A154" s="22">
        <v>219</v>
      </c>
      <c r="B154" s="22" t="s">
        <v>195</v>
      </c>
      <c r="C154" s="22" t="s">
        <v>183</v>
      </c>
      <c r="D154" s="22" t="s">
        <v>177</v>
      </c>
      <c r="E154" s="24">
        <v>56.01687646336092</v>
      </c>
      <c r="F154" s="24">
        <v>59.18381082718237</v>
      </c>
      <c r="G154" s="24">
        <v>70.84594526120459</v>
      </c>
      <c r="H154" s="24">
        <v>81.65002737440373</v>
      </c>
      <c r="I154" s="24">
        <v>74.79179423222128</v>
      </c>
      <c r="J154" s="24">
        <v>72.71768685318911</v>
      </c>
      <c r="K154" s="24">
        <v>73.88273261359886</v>
      </c>
      <c r="L154" s="24">
        <v>76.29274873089075</v>
      </c>
    </row>
    <row r="155" spans="1:19" ht="12.75">
      <c r="A155" s="22">
        <v>5</v>
      </c>
      <c r="B155" s="22" t="s">
        <v>190</v>
      </c>
      <c r="C155" s="22" t="s">
        <v>196</v>
      </c>
      <c r="D155" s="22" t="s">
        <v>177</v>
      </c>
      <c r="E155" s="24">
        <v>781.635</v>
      </c>
      <c r="F155" s="24">
        <v>714.484</v>
      </c>
      <c r="G155" s="24">
        <v>756.858</v>
      </c>
      <c r="H155" s="24">
        <v>750.44</v>
      </c>
      <c r="I155" s="24">
        <v>725.971804</v>
      </c>
      <c r="J155" s="24">
        <v>693.298476</v>
      </c>
      <c r="K155" s="24">
        <v>675.81798</v>
      </c>
      <c r="L155" s="24">
        <v>507.808033</v>
      </c>
      <c r="M155" s="24">
        <v>516.008394</v>
      </c>
      <c r="N155" s="24">
        <v>434.386491</v>
      </c>
      <c r="O155" s="24">
        <v>379.21105200000005</v>
      </c>
      <c r="P155" s="24">
        <v>188.731603</v>
      </c>
      <c r="Q155" s="24">
        <v>181.896491</v>
      </c>
      <c r="R155" s="24">
        <v>200.3197920000001</v>
      </c>
      <c r="S155" s="24">
        <v>195.23227200000008</v>
      </c>
    </row>
    <row r="156" spans="1:19" ht="12.75">
      <c r="A156" s="22">
        <v>45</v>
      </c>
      <c r="B156" s="22" t="s">
        <v>192</v>
      </c>
      <c r="C156" s="22" t="s">
        <v>196</v>
      </c>
      <c r="D156" s="22" t="s">
        <v>177</v>
      </c>
      <c r="E156" s="24">
        <v>342.415</v>
      </c>
      <c r="F156" s="24">
        <v>327.382</v>
      </c>
      <c r="G156" s="24">
        <v>350.313</v>
      </c>
      <c r="H156" s="24">
        <v>370.461</v>
      </c>
      <c r="I156" s="24">
        <v>352.121</v>
      </c>
      <c r="J156" s="24">
        <v>339.673</v>
      </c>
      <c r="K156" s="24">
        <v>358.235</v>
      </c>
      <c r="L156" s="24">
        <v>320.45</v>
      </c>
      <c r="M156" s="24">
        <v>266.59861700000005</v>
      </c>
      <c r="N156" s="24">
        <v>230.685266</v>
      </c>
      <c r="O156" s="24">
        <v>182.075636</v>
      </c>
      <c r="P156" s="24">
        <v>157.24848</v>
      </c>
      <c r="Q156" s="24">
        <v>154.171483</v>
      </c>
      <c r="R156" s="24">
        <v>162.317246</v>
      </c>
      <c r="S156" s="24">
        <v>159.43504261175798</v>
      </c>
    </row>
    <row r="157" spans="1:19" ht="12.75">
      <c r="A157" s="22">
        <v>85</v>
      </c>
      <c r="B157" s="22" t="s">
        <v>191</v>
      </c>
      <c r="C157" s="22" t="s">
        <v>196</v>
      </c>
      <c r="D157" s="22" t="s">
        <v>177</v>
      </c>
      <c r="E157" s="24">
        <v>105.387582</v>
      </c>
      <c r="F157" s="24">
        <v>106.29929</v>
      </c>
      <c r="G157" s="24">
        <v>113.467951</v>
      </c>
      <c r="H157" s="24">
        <v>94.0013</v>
      </c>
      <c r="I157" s="24">
        <v>91.80056</v>
      </c>
      <c r="J157" s="24">
        <v>91.124831</v>
      </c>
      <c r="K157" s="24">
        <v>94.622123</v>
      </c>
      <c r="L157" s="24">
        <v>90.242594</v>
      </c>
      <c r="M157" s="24">
        <v>79.908725</v>
      </c>
      <c r="N157" s="24">
        <v>67.547848</v>
      </c>
      <c r="O157" s="24">
        <v>54.926787</v>
      </c>
      <c r="P157" s="24">
        <v>45.698497</v>
      </c>
      <c r="Q157" s="24">
        <v>36.370021</v>
      </c>
      <c r="R157" s="24">
        <v>30.639126</v>
      </c>
      <c r="S157" s="24">
        <v>25.889899</v>
      </c>
    </row>
    <row r="158" spans="1:19" ht="12.75">
      <c r="A158" s="22">
        <v>125</v>
      </c>
      <c r="B158" s="22" t="s">
        <v>193</v>
      </c>
      <c r="C158" s="22" t="s">
        <v>196</v>
      </c>
      <c r="D158" s="22" t="s">
        <v>177</v>
      </c>
      <c r="E158" s="24">
        <v>43.238112</v>
      </c>
      <c r="F158" s="24">
        <v>42.157888</v>
      </c>
      <c r="G158" s="24">
        <v>44.111719</v>
      </c>
      <c r="H158" s="24">
        <v>43.561662</v>
      </c>
      <c r="I158" s="24">
        <v>42.399491000000005</v>
      </c>
      <c r="J158" s="24">
        <v>40.416411999999994</v>
      </c>
      <c r="K158" s="24">
        <v>41.029275999999996</v>
      </c>
      <c r="L158" s="24">
        <v>37.684426</v>
      </c>
      <c r="M158" s="24">
        <v>31.851291</v>
      </c>
      <c r="N158" s="24">
        <v>26.518931000000002</v>
      </c>
      <c r="O158" s="24">
        <v>20.449071</v>
      </c>
      <c r="P158" s="24">
        <v>18.607289</v>
      </c>
      <c r="Q158" s="24">
        <v>17.494531</v>
      </c>
      <c r="R158" s="24">
        <v>17.213912</v>
      </c>
      <c r="S158" s="24">
        <v>15.905413000000001</v>
      </c>
    </row>
    <row r="159" spans="1:19" ht="12.75">
      <c r="A159" s="22">
        <v>165</v>
      </c>
      <c r="B159" s="22" t="s">
        <v>194</v>
      </c>
      <c r="C159" s="22" t="s">
        <v>196</v>
      </c>
      <c r="D159" s="22" t="s">
        <v>177</v>
      </c>
      <c r="E159" s="24">
        <v>115.45891999999999</v>
      </c>
      <c r="F159" s="24">
        <v>116.454411</v>
      </c>
      <c r="G159" s="24">
        <v>114.581326</v>
      </c>
      <c r="H159" s="24">
        <v>74.263103</v>
      </c>
      <c r="I159" s="24">
        <v>72.52030599999999</v>
      </c>
      <c r="J159" s="24">
        <v>64.755915</v>
      </c>
      <c r="K159" s="24">
        <v>64.948492</v>
      </c>
      <c r="L159" s="24">
        <v>64.256426</v>
      </c>
      <c r="M159" s="24">
        <v>58.802690000000005</v>
      </c>
      <c r="N159" s="24">
        <v>42.189949999999996</v>
      </c>
      <c r="O159" s="24">
        <v>36.064896999999995</v>
      </c>
      <c r="P159" s="24">
        <v>24.788266</v>
      </c>
      <c r="Q159" s="24">
        <v>23.157473000000003</v>
      </c>
      <c r="R159" s="24">
        <v>22.446431</v>
      </c>
      <c r="S159" s="24">
        <v>14.193832413784799</v>
      </c>
    </row>
    <row r="160" spans="1:12" ht="12.75">
      <c r="A160" s="22">
        <v>205</v>
      </c>
      <c r="B160" s="22" t="s">
        <v>195</v>
      </c>
      <c r="C160" s="22" t="s">
        <v>196</v>
      </c>
      <c r="D160" s="22" t="s">
        <v>177</v>
      </c>
      <c r="E160" s="24">
        <v>24.164</v>
      </c>
      <c r="F160" s="24">
        <v>26.38</v>
      </c>
      <c r="G160" s="24">
        <v>31.483756</v>
      </c>
      <c r="H160" s="24">
        <v>40.663345</v>
      </c>
      <c r="I160" s="24">
        <v>39.8196</v>
      </c>
      <c r="J160" s="24">
        <v>24.5508</v>
      </c>
      <c r="K160" s="24">
        <v>24.8625</v>
      </c>
      <c r="L160" s="24">
        <v>23.6403</v>
      </c>
    </row>
    <row r="161" spans="1:19" ht="12.75">
      <c r="A161" s="22">
        <v>33</v>
      </c>
      <c r="B161" s="22" t="s">
        <v>190</v>
      </c>
      <c r="C161" s="22" t="s">
        <v>183</v>
      </c>
      <c r="D161" s="22" t="s">
        <v>131</v>
      </c>
      <c r="E161" s="24">
        <v>-0.8456498185080039</v>
      </c>
      <c r="F161" s="24">
        <v>-1.003681811122176</v>
      </c>
      <c r="G161" s="24">
        <v>-1.483432613253589</v>
      </c>
      <c r="H161" s="24">
        <v>-0.8735050840313997</v>
      </c>
      <c r="I161" s="24">
        <v>-0.8552812594099202</v>
      </c>
      <c r="J161" s="24">
        <v>-1.0128778429774177</v>
      </c>
      <c r="K161" s="24">
        <v>-0.576278028937786</v>
      </c>
      <c r="L161" s="24">
        <v>-0.387562849337811</v>
      </c>
      <c r="M161" s="24">
        <v>-0.30114933762782614</v>
      </c>
      <c r="N161" s="24">
        <v>-0.21945169758784336</v>
      </c>
      <c r="O161" s="24">
        <v>-0.24106596641068082</v>
      </c>
      <c r="P161" s="24">
        <v>-0.4317560566603273</v>
      </c>
      <c r="Q161" s="24">
        <v>-0.5166254105118478</v>
      </c>
      <c r="R161" s="24">
        <v>-0.445631031587186</v>
      </c>
      <c r="S161" s="24">
        <v>-0.30127161395975083</v>
      </c>
    </row>
    <row r="162" spans="1:19" ht="12.75">
      <c r="A162" s="22">
        <v>73</v>
      </c>
      <c r="B162" s="22" t="s">
        <v>192</v>
      </c>
      <c r="C162" s="22" t="s">
        <v>183</v>
      </c>
      <c r="D162" s="22" t="s">
        <v>131</v>
      </c>
      <c r="E162" s="24">
        <v>-0.7005468785309822</v>
      </c>
      <c r="F162" s="24">
        <v>-0.9828491767850043</v>
      </c>
      <c r="G162" s="24">
        <v>-1.2895825880916671</v>
      </c>
      <c r="H162" s="24">
        <v>-0.7104011796616589</v>
      </c>
      <c r="I162" s="24">
        <v>-0.8338785311457195</v>
      </c>
      <c r="J162" s="24">
        <v>-0.9809822653350415</v>
      </c>
      <c r="K162" s="24">
        <v>-0.5204379344735707</v>
      </c>
      <c r="L162" s="24">
        <v>-0.38217405194914794</v>
      </c>
      <c r="M162" s="24">
        <v>-0.3627949704713056</v>
      </c>
      <c r="N162" s="24">
        <v>-0.21052091939654533</v>
      </c>
      <c r="O162" s="24">
        <v>-0.24223400111228593</v>
      </c>
      <c r="P162" s="24">
        <v>-0.4518353826933659</v>
      </c>
      <c r="Q162" s="24">
        <v>-0.6340939582805533</v>
      </c>
      <c r="R162" s="24">
        <v>-0.6224072559824937</v>
      </c>
      <c r="S162" s="24">
        <v>-0.32870500097686317</v>
      </c>
    </row>
    <row r="163" spans="1:19" ht="12.75">
      <c r="A163" s="22">
        <v>113</v>
      </c>
      <c r="B163" s="22" t="s">
        <v>191</v>
      </c>
      <c r="C163" s="22" t="s">
        <v>183</v>
      </c>
      <c r="D163" s="22" t="s">
        <v>131</v>
      </c>
      <c r="E163" s="24">
        <v>-1.0700114586768423</v>
      </c>
      <c r="F163" s="24">
        <v>-0.7897811971652448</v>
      </c>
      <c r="G163" s="24">
        <v>-2.7326567976880143</v>
      </c>
      <c r="H163" s="24">
        <v>-0.7238432945534019</v>
      </c>
      <c r="I163" s="24">
        <v>-0.8562518787408552</v>
      </c>
      <c r="J163" s="24">
        <v>-1.1818401280268687</v>
      </c>
      <c r="K163" s="24">
        <v>-0.8238719588289564</v>
      </c>
      <c r="L163" s="24">
        <v>-0.27337115276677787</v>
      </c>
      <c r="M163" s="24">
        <v>-0.3320291865177942</v>
      </c>
      <c r="N163" s="24">
        <v>-0.4389045731846775</v>
      </c>
      <c r="O163" s="24">
        <v>-0.6814004284862849</v>
      </c>
      <c r="P163" s="24">
        <v>-0.6030920138755109</v>
      </c>
      <c r="Q163" s="24">
        <v>-0.561086286038537</v>
      </c>
      <c r="R163" s="24">
        <v>-0.51095015144729</v>
      </c>
      <c r="S163" s="24">
        <v>-0.32570105229837454</v>
      </c>
    </row>
    <row r="164" spans="1:19" ht="12.75">
      <c r="A164" s="22">
        <v>153</v>
      </c>
      <c r="B164" s="22" t="s">
        <v>193</v>
      </c>
      <c r="C164" s="22" t="s">
        <v>183</v>
      </c>
      <c r="D164" s="22" t="s">
        <v>131</v>
      </c>
      <c r="E164" s="24">
        <v>-0.40894858698238556</v>
      </c>
      <c r="F164" s="24">
        <v>-0.5103827747231058</v>
      </c>
      <c r="G164" s="24">
        <v>-0.7072987161737849</v>
      </c>
      <c r="H164" s="24">
        <v>-0.26300981831365405</v>
      </c>
      <c r="I164" s="24">
        <v>-0.4000894221992182</v>
      </c>
      <c r="J164" s="24">
        <v>-0.40258052820855195</v>
      </c>
      <c r="K164" s="24">
        <v>-0.3486358989499326</v>
      </c>
      <c r="L164" s="24">
        <v>-0.15272933079368858</v>
      </c>
      <c r="M164" s="24">
        <v>-0.21199623494512426</v>
      </c>
      <c r="N164" s="24">
        <v>-0.19785792323457366</v>
      </c>
      <c r="O164" s="24">
        <v>-0.10402639690760822</v>
      </c>
      <c r="P164" s="24">
        <v>-0.551645014108956</v>
      </c>
      <c r="Q164" s="24">
        <v>-0.2939500924973723</v>
      </c>
      <c r="R164" s="24">
        <v>-0.32117461032699246</v>
      </c>
      <c r="S164" s="24">
        <v>-0.24350380191029464</v>
      </c>
    </row>
    <row r="165" spans="1:19" ht="12.75">
      <c r="A165" s="22">
        <v>193</v>
      </c>
      <c r="B165" s="22" t="s">
        <v>194</v>
      </c>
      <c r="C165" s="22" t="s">
        <v>183</v>
      </c>
      <c r="D165" s="22" t="s">
        <v>131</v>
      </c>
      <c r="E165" s="24">
        <v>-1.1220299346997364</v>
      </c>
      <c r="F165" s="24">
        <v>-0.6603915118856183</v>
      </c>
      <c r="G165" s="24">
        <v>-0.8527061406037614</v>
      </c>
      <c r="H165" s="24">
        <v>-0.5155195382400769</v>
      </c>
      <c r="I165" s="24">
        <v>-0.41164606563038103</v>
      </c>
      <c r="J165" s="24">
        <v>-0.27454917653447164</v>
      </c>
      <c r="K165" s="24">
        <v>-0.7181171186911636</v>
      </c>
      <c r="L165" s="24">
        <v>-0.24943428644054813</v>
      </c>
      <c r="M165" s="24">
        <v>-0.3354794218326578</v>
      </c>
      <c r="N165" s="24">
        <v>-0.27949035931850824</v>
      </c>
      <c r="O165" s="24">
        <v>-0.3435920614464718</v>
      </c>
      <c r="P165" s="24">
        <v>-0.5096671894852368</v>
      </c>
      <c r="Q165" s="24">
        <v>-0.3736744064656914</v>
      </c>
      <c r="R165" s="24">
        <v>-0.27782903747596854</v>
      </c>
      <c r="S165" s="24">
        <v>-0.30295950889624657</v>
      </c>
    </row>
    <row r="166" spans="1:12" ht="12.75">
      <c r="A166" s="22">
        <v>233</v>
      </c>
      <c r="B166" s="22" t="s">
        <v>195</v>
      </c>
      <c r="C166" s="22" t="s">
        <v>183</v>
      </c>
      <c r="D166" s="22" t="s">
        <v>131</v>
      </c>
      <c r="E166" s="24">
        <v>0.02550015068270858</v>
      </c>
      <c r="F166" s="24">
        <v>-0.053844255490992296</v>
      </c>
      <c r="G166" s="24">
        <v>4.909335321763674</v>
      </c>
      <c r="H166" s="24">
        <v>0.328894435118848</v>
      </c>
      <c r="I166" s="24"/>
      <c r="J166" s="24"/>
      <c r="K166" s="24"/>
      <c r="L166" s="24"/>
    </row>
    <row r="167" spans="1:4" ht="12.75">
      <c r="A167" s="22">
        <v>161</v>
      </c>
      <c r="D167" s="22" t="s">
        <v>194</v>
      </c>
    </row>
    <row r="168" spans="1:4" ht="12.75">
      <c r="A168" s="22">
        <v>1</v>
      </c>
      <c r="D168" s="22" t="s">
        <v>190</v>
      </c>
    </row>
    <row r="169" spans="1:19" ht="12.75">
      <c r="A169" s="22">
        <v>21</v>
      </c>
      <c r="B169" s="22" t="s">
        <v>190</v>
      </c>
      <c r="C169" s="22" t="s">
        <v>183</v>
      </c>
      <c r="D169" s="22" t="s">
        <v>178</v>
      </c>
      <c r="E169" s="24">
        <v>100</v>
      </c>
      <c r="F169" s="24">
        <v>100</v>
      </c>
      <c r="G169" s="24">
        <v>100</v>
      </c>
      <c r="H169" s="24">
        <v>100</v>
      </c>
      <c r="I169" s="24">
        <v>100</v>
      </c>
      <c r="J169" s="24">
        <v>100</v>
      </c>
      <c r="K169" s="24">
        <v>100</v>
      </c>
      <c r="L169" s="24">
        <v>100</v>
      </c>
      <c r="M169" s="24">
        <v>100</v>
      </c>
      <c r="N169" s="24">
        <v>100</v>
      </c>
      <c r="O169" s="24">
        <v>100</v>
      </c>
      <c r="P169" s="24">
        <v>100</v>
      </c>
      <c r="Q169" s="24">
        <v>100</v>
      </c>
      <c r="R169" s="24">
        <v>100</v>
      </c>
      <c r="S169" s="24">
        <v>100</v>
      </c>
    </row>
    <row r="170" spans="1:19" ht="12.75">
      <c r="A170" s="22">
        <v>61</v>
      </c>
      <c r="B170" s="22" t="s">
        <v>192</v>
      </c>
      <c r="C170" s="22" t="s">
        <v>183</v>
      </c>
      <c r="D170" s="22" t="s">
        <v>178</v>
      </c>
      <c r="E170" s="24">
        <v>100</v>
      </c>
      <c r="F170" s="24">
        <v>100</v>
      </c>
      <c r="G170" s="24">
        <v>100</v>
      </c>
      <c r="H170" s="24">
        <v>100</v>
      </c>
      <c r="I170" s="24">
        <v>100</v>
      </c>
      <c r="J170" s="24">
        <v>100</v>
      </c>
      <c r="K170" s="24">
        <v>100</v>
      </c>
      <c r="L170" s="24">
        <v>100</v>
      </c>
      <c r="M170" s="24">
        <v>100</v>
      </c>
      <c r="N170" s="24">
        <v>100</v>
      </c>
      <c r="O170" s="24">
        <v>100</v>
      </c>
      <c r="P170" s="24">
        <v>100</v>
      </c>
      <c r="Q170" s="24">
        <v>100</v>
      </c>
      <c r="R170" s="24">
        <v>100</v>
      </c>
      <c r="S170" s="24">
        <v>100</v>
      </c>
    </row>
    <row r="171" spans="1:19" ht="12.75">
      <c r="A171" s="22">
        <v>101</v>
      </c>
      <c r="B171" s="22" t="s">
        <v>191</v>
      </c>
      <c r="C171" s="22" t="s">
        <v>183</v>
      </c>
      <c r="D171" s="22" t="s">
        <v>178</v>
      </c>
      <c r="E171" s="24">
        <v>100</v>
      </c>
      <c r="F171" s="24">
        <v>100</v>
      </c>
      <c r="G171" s="24">
        <v>100</v>
      </c>
      <c r="H171" s="24">
        <v>100</v>
      </c>
      <c r="I171" s="24">
        <v>100</v>
      </c>
      <c r="J171" s="24">
        <v>100</v>
      </c>
      <c r="K171" s="24">
        <v>100</v>
      </c>
      <c r="L171" s="24">
        <v>100</v>
      </c>
      <c r="M171" s="24">
        <v>100</v>
      </c>
      <c r="N171" s="24">
        <v>100</v>
      </c>
      <c r="O171" s="24">
        <v>100</v>
      </c>
      <c r="P171" s="24">
        <v>100</v>
      </c>
      <c r="Q171" s="24">
        <v>100</v>
      </c>
      <c r="R171" s="24">
        <v>100</v>
      </c>
      <c r="S171" s="24">
        <v>100</v>
      </c>
    </row>
    <row r="172" spans="1:19" ht="12.75">
      <c r="A172" s="22">
        <v>141</v>
      </c>
      <c r="B172" s="22" t="s">
        <v>193</v>
      </c>
      <c r="C172" s="22" t="s">
        <v>183</v>
      </c>
      <c r="D172" s="22" t="s">
        <v>178</v>
      </c>
      <c r="E172" s="22">
        <v>100</v>
      </c>
      <c r="F172" s="22">
        <v>100</v>
      </c>
      <c r="G172" s="22">
        <v>100</v>
      </c>
      <c r="H172" s="22">
        <v>100</v>
      </c>
      <c r="I172" s="22">
        <v>100</v>
      </c>
      <c r="J172" s="22">
        <v>100</v>
      </c>
      <c r="K172" s="22">
        <v>100</v>
      </c>
      <c r="L172" s="22">
        <v>100</v>
      </c>
      <c r="M172" s="22">
        <v>100</v>
      </c>
      <c r="N172" s="22">
        <v>100</v>
      </c>
      <c r="O172" s="22">
        <v>100</v>
      </c>
      <c r="P172" s="22">
        <v>100</v>
      </c>
      <c r="Q172" s="22">
        <v>100</v>
      </c>
      <c r="R172" s="22">
        <v>100</v>
      </c>
      <c r="S172" s="22">
        <v>100</v>
      </c>
    </row>
    <row r="173" spans="1:19" ht="12.75">
      <c r="A173" s="22">
        <v>181</v>
      </c>
      <c r="B173" s="22" t="s">
        <v>194</v>
      </c>
      <c r="C173" s="22" t="s">
        <v>183</v>
      </c>
      <c r="D173" s="22" t="s">
        <v>178</v>
      </c>
      <c r="E173" s="24">
        <v>100</v>
      </c>
      <c r="F173" s="24">
        <v>100</v>
      </c>
      <c r="G173" s="24">
        <v>100</v>
      </c>
      <c r="H173" s="24">
        <v>100</v>
      </c>
      <c r="I173" s="24">
        <v>100</v>
      </c>
      <c r="J173" s="24">
        <v>100</v>
      </c>
      <c r="K173" s="24">
        <v>100</v>
      </c>
      <c r="L173" s="24">
        <v>100</v>
      </c>
      <c r="M173" s="24">
        <v>100</v>
      </c>
      <c r="N173" s="24">
        <v>100</v>
      </c>
      <c r="O173" s="24">
        <v>100</v>
      </c>
      <c r="P173" s="24">
        <v>100</v>
      </c>
      <c r="Q173" s="24">
        <v>100</v>
      </c>
      <c r="R173" s="24">
        <v>100</v>
      </c>
      <c r="S173" s="24">
        <v>100</v>
      </c>
    </row>
    <row r="174" spans="1:12" ht="12.75">
      <c r="A174" s="22">
        <v>221</v>
      </c>
      <c r="B174" s="22" t="s">
        <v>195</v>
      </c>
      <c r="C174" s="22" t="s">
        <v>183</v>
      </c>
      <c r="D174" s="22" t="s">
        <v>178</v>
      </c>
      <c r="E174" s="24">
        <v>100</v>
      </c>
      <c r="F174" s="24">
        <v>100</v>
      </c>
      <c r="G174" s="24">
        <v>100</v>
      </c>
      <c r="H174" s="24">
        <v>100</v>
      </c>
      <c r="I174" s="24">
        <v>100</v>
      </c>
      <c r="J174" s="24">
        <v>100</v>
      </c>
      <c r="K174" s="24">
        <v>100</v>
      </c>
      <c r="L174" s="24">
        <v>100</v>
      </c>
    </row>
    <row r="175" spans="1:19" ht="12.75">
      <c r="A175" s="22">
        <v>7</v>
      </c>
      <c r="B175" s="22" t="s">
        <v>190</v>
      </c>
      <c r="C175" s="22" t="s">
        <v>196</v>
      </c>
      <c r="D175" s="22" t="s">
        <v>178</v>
      </c>
      <c r="E175" s="24">
        <v>1244.132</v>
      </c>
      <c r="F175" s="24">
        <v>1094.57</v>
      </c>
      <c r="G175" s="24">
        <v>1248.658</v>
      </c>
      <c r="H175" s="24">
        <v>1233.765</v>
      </c>
      <c r="I175" s="24">
        <v>1200.4120149999999</v>
      </c>
      <c r="J175" s="24">
        <v>1094.7021969999998</v>
      </c>
      <c r="K175" s="24">
        <v>1034.987402</v>
      </c>
      <c r="L175" s="24">
        <v>902.062209</v>
      </c>
      <c r="M175" s="24">
        <v>824.716408</v>
      </c>
      <c r="N175" s="24">
        <v>800.1975010000001</v>
      </c>
      <c r="O175" s="24">
        <v>656.144052</v>
      </c>
      <c r="P175" s="24">
        <v>346.41946</v>
      </c>
      <c r="Q175" s="24">
        <v>319.03037800000004</v>
      </c>
      <c r="R175" s="24">
        <v>355.903626</v>
      </c>
      <c r="S175" s="24">
        <v>347.97337400000004</v>
      </c>
    </row>
    <row r="176" spans="1:19" ht="12.75">
      <c r="A176" s="22">
        <v>47</v>
      </c>
      <c r="B176" s="22" t="s">
        <v>192</v>
      </c>
      <c r="C176" s="22" t="s">
        <v>196</v>
      </c>
      <c r="D176" s="22" t="s">
        <v>178</v>
      </c>
      <c r="E176" s="24">
        <v>619.516</v>
      </c>
      <c r="F176" s="24">
        <v>570.993</v>
      </c>
      <c r="G176" s="24">
        <v>609.422</v>
      </c>
      <c r="H176" s="24">
        <v>591.356</v>
      </c>
      <c r="I176" s="24">
        <v>547.202</v>
      </c>
      <c r="J176" s="24">
        <v>529.979</v>
      </c>
      <c r="K176" s="24">
        <v>537.432</v>
      </c>
      <c r="L176" s="24">
        <v>497.679</v>
      </c>
      <c r="M176" s="24">
        <v>407.02493699999997</v>
      </c>
      <c r="N176" s="24">
        <v>386.22290000000004</v>
      </c>
      <c r="O176" s="24">
        <v>323.616419</v>
      </c>
      <c r="P176" s="24">
        <v>282.61310399999996</v>
      </c>
      <c r="Q176" s="24">
        <v>274.933703</v>
      </c>
      <c r="R176" s="24">
        <v>308.35598100000004</v>
      </c>
      <c r="S176" s="24">
        <v>296.11874797158396</v>
      </c>
    </row>
    <row r="177" spans="1:19" ht="12.75">
      <c r="A177" s="22">
        <v>87</v>
      </c>
      <c r="B177" s="22" t="s">
        <v>191</v>
      </c>
      <c r="C177" s="22" t="s">
        <v>196</v>
      </c>
      <c r="D177" s="22" t="s">
        <v>178</v>
      </c>
      <c r="E177" s="24">
        <v>158.01998999999998</v>
      </c>
      <c r="F177" s="24">
        <v>143.572043</v>
      </c>
      <c r="G177" s="24">
        <v>154.09092</v>
      </c>
      <c r="H177" s="24">
        <v>129.88419</v>
      </c>
      <c r="I177" s="24">
        <v>129.198899</v>
      </c>
      <c r="J177" s="24">
        <v>128.616127</v>
      </c>
      <c r="K177" s="24">
        <v>109.868286</v>
      </c>
      <c r="L177" s="24">
        <v>106.665973</v>
      </c>
      <c r="M177" s="24">
        <v>91.130844</v>
      </c>
      <c r="N177" s="24">
        <v>77.084182</v>
      </c>
      <c r="O177" s="24">
        <v>62.796409</v>
      </c>
      <c r="P177" s="24">
        <v>52.428484</v>
      </c>
      <c r="Q177" s="24">
        <v>41.898725</v>
      </c>
      <c r="R177" s="24">
        <v>37.306379</v>
      </c>
      <c r="S177" s="24">
        <v>31.287894</v>
      </c>
    </row>
    <row r="178" spans="1:19" ht="12.75">
      <c r="A178" s="22">
        <v>127</v>
      </c>
      <c r="B178" s="22" t="s">
        <v>193</v>
      </c>
      <c r="C178" s="22" t="s">
        <v>196</v>
      </c>
      <c r="D178" s="22" t="s">
        <v>178</v>
      </c>
      <c r="E178" s="24">
        <v>57.189096</v>
      </c>
      <c r="F178" s="24">
        <v>55.025368</v>
      </c>
      <c r="G178" s="24">
        <v>58.017354</v>
      </c>
      <c r="H178" s="24">
        <v>59.387896999999995</v>
      </c>
      <c r="I178" s="24">
        <v>54.058165</v>
      </c>
      <c r="J178" s="24">
        <v>54.325777</v>
      </c>
      <c r="K178" s="24">
        <v>53.272483</v>
      </c>
      <c r="L178" s="24">
        <v>49.451536</v>
      </c>
      <c r="M178" s="24">
        <v>45.894683</v>
      </c>
      <c r="N178" s="24">
        <v>40.604894</v>
      </c>
      <c r="O178" s="24">
        <v>31.042120999999998</v>
      </c>
      <c r="P178" s="24">
        <v>23.833443</v>
      </c>
      <c r="Q178" s="24">
        <v>22.542261999999997</v>
      </c>
      <c r="R178" s="24">
        <v>21.358164000000002</v>
      </c>
      <c r="S178" s="24">
        <v>19.05884</v>
      </c>
    </row>
    <row r="179" spans="1:19" ht="12.75">
      <c r="A179" s="22">
        <v>167</v>
      </c>
      <c r="B179" s="22" t="s">
        <v>194</v>
      </c>
      <c r="C179" s="22" t="s">
        <v>196</v>
      </c>
      <c r="D179" s="22" t="s">
        <v>178</v>
      </c>
      <c r="E179" s="24">
        <v>157.20151</v>
      </c>
      <c r="F179" s="24">
        <v>157.30607999999998</v>
      </c>
      <c r="G179" s="24">
        <v>155.937777</v>
      </c>
      <c r="H179" s="24">
        <v>99.440072</v>
      </c>
      <c r="I179" s="24">
        <v>96.176068</v>
      </c>
      <c r="J179" s="24">
        <v>82.142297</v>
      </c>
      <c r="K179" s="24">
        <v>79.49901</v>
      </c>
      <c r="L179" s="24">
        <v>76.068532</v>
      </c>
      <c r="M179" s="24">
        <v>72.0691</v>
      </c>
      <c r="N179" s="24">
        <v>51.558129</v>
      </c>
      <c r="O179" s="24">
        <v>45.043822999999996</v>
      </c>
      <c r="P179" s="24">
        <v>30.27819</v>
      </c>
      <c r="Q179" s="24">
        <v>27.05109</v>
      </c>
      <c r="R179" s="24">
        <v>26.396089</v>
      </c>
      <c r="S179" s="24">
        <v>18.496982919236</v>
      </c>
    </row>
    <row r="180" spans="1:12" ht="12.75">
      <c r="A180" s="22">
        <v>207</v>
      </c>
      <c r="B180" s="22" t="s">
        <v>195</v>
      </c>
      <c r="C180" s="22" t="s">
        <v>196</v>
      </c>
      <c r="D180" s="22" t="s">
        <v>178</v>
      </c>
      <c r="E180" s="24">
        <v>43.137</v>
      </c>
      <c r="F180" s="24">
        <v>44.573</v>
      </c>
      <c r="G180" s="24">
        <v>44.439743</v>
      </c>
      <c r="H180" s="24">
        <v>49.801998</v>
      </c>
      <c r="I180" s="24">
        <v>53.2406</v>
      </c>
      <c r="J180" s="24">
        <v>33.7618</v>
      </c>
      <c r="K180" s="24">
        <v>33.651300000000006</v>
      </c>
      <c r="L180" s="24">
        <v>30.9863</v>
      </c>
    </row>
    <row r="182" spans="1:19" ht="12.75">
      <c r="A182" s="22" t="s">
        <v>202</v>
      </c>
      <c r="E182" s="23">
        <v>2014</v>
      </c>
      <c r="F182" s="23">
        <v>2013</v>
      </c>
      <c r="G182" s="23">
        <v>2012</v>
      </c>
      <c r="H182" s="23">
        <v>2011</v>
      </c>
      <c r="I182" s="23">
        <v>2010</v>
      </c>
      <c r="J182" s="23">
        <v>2009</v>
      </c>
      <c r="K182" s="23">
        <v>2008</v>
      </c>
      <c r="L182" s="23">
        <v>2007</v>
      </c>
      <c r="M182" s="23">
        <v>2006</v>
      </c>
      <c r="N182" s="23">
        <v>2005</v>
      </c>
      <c r="O182" s="23">
        <v>2004</v>
      </c>
      <c r="P182" s="23">
        <v>2003</v>
      </c>
      <c r="Q182" s="23">
        <v>2002</v>
      </c>
      <c r="R182" s="23">
        <v>2001</v>
      </c>
      <c r="S182" s="23">
        <v>2000</v>
      </c>
    </row>
    <row r="183" spans="2:19" ht="12.75">
      <c r="B183" s="22" t="s">
        <v>203</v>
      </c>
      <c r="D183" s="22" t="s">
        <v>174</v>
      </c>
      <c r="E183" s="24">
        <v>2.5513075007707426</v>
      </c>
      <c r="F183" s="24">
        <v>3.7495547739541784</v>
      </c>
      <c r="G183" s="24">
        <v>3.869210874667078</v>
      </c>
      <c r="H183" s="24">
        <v>3.0904620806731673</v>
      </c>
      <c r="I183" s="24">
        <v>2.4663370424578606</v>
      </c>
      <c r="J183" s="24">
        <v>2.4687753744943812</v>
      </c>
      <c r="K183" s="24">
        <v>2.5069454587717073</v>
      </c>
      <c r="L183" s="24">
        <v>2.7429236371112338</v>
      </c>
      <c r="M183" s="24">
        <v>1.9274339369474205</v>
      </c>
      <c r="N183" s="24">
        <v>1.8127443766036369</v>
      </c>
      <c r="O183" s="24">
        <v>1.5789015225234446</v>
      </c>
      <c r="P183" s="24">
        <v>2.0314132566561987</v>
      </c>
      <c r="Q183" s="24">
        <v>2.0342884687591787</v>
      </c>
      <c r="R183" s="24">
        <v>2.96826991639555</v>
      </c>
      <c r="S183" s="24">
        <v>1.74837209237494</v>
      </c>
    </row>
    <row r="184" spans="2:19" ht="12.75">
      <c r="B184" s="22" t="s">
        <v>203</v>
      </c>
      <c r="D184" s="56" t="s">
        <v>176</v>
      </c>
      <c r="E184" s="24">
        <v>24.13991084389756</v>
      </c>
      <c r="F184" s="24">
        <v>20.49908110518762</v>
      </c>
      <c r="G184" s="24">
        <v>22.163002436206863</v>
      </c>
      <c r="H184" s="24">
        <v>23.01699547308573</v>
      </c>
      <c r="I184" s="24">
        <v>22.86828598421466</v>
      </c>
      <c r="J184" s="24">
        <v>22.781552276733485</v>
      </c>
      <c r="K184" s="24">
        <v>18.166340691769065</v>
      </c>
      <c r="L184" s="24">
        <v>19.85858712103937</v>
      </c>
      <c r="M184" s="24">
        <v>20.28850249813425</v>
      </c>
      <c r="N184" s="24">
        <v>23.943985046436303</v>
      </c>
      <c r="O184" s="24">
        <v>23.875175204220493</v>
      </c>
      <c r="P184" s="24">
        <v>19.16528787284927</v>
      </c>
      <c r="Q184" s="24">
        <v>17.522130522774326</v>
      </c>
      <c r="R184" s="24">
        <v>16.628504461720688</v>
      </c>
      <c r="S184" s="24">
        <v>18.609279122160856</v>
      </c>
    </row>
    <row r="185" spans="2:19" ht="12.75">
      <c r="B185" s="22" t="s">
        <v>203</v>
      </c>
      <c r="D185" s="56" t="s">
        <v>177</v>
      </c>
      <c r="E185" s="24">
        <v>66.76832555738444</v>
      </c>
      <c r="F185" s="24">
        <v>69.45913651637788</v>
      </c>
      <c r="G185" s="24">
        <v>68.24887415795872</v>
      </c>
      <c r="H185" s="24">
        <v>68.77534497551781</v>
      </c>
      <c r="I185" s="24">
        <v>69.9433408674698</v>
      </c>
      <c r="J185" s="24">
        <v>70.30087635588424</v>
      </c>
      <c r="K185" s="24">
        <v>75.35845157432223</v>
      </c>
      <c r="L185" s="24">
        <v>73.19250438957201</v>
      </c>
      <c r="M185" s="24">
        <v>73.34918929849589</v>
      </c>
      <c r="N185" s="24">
        <v>69.75633571748114</v>
      </c>
      <c r="O185" s="24">
        <v>69.49323683331286</v>
      </c>
      <c r="P185" s="24">
        <v>71.44512426830762</v>
      </c>
      <c r="Q185" s="24">
        <v>72.62200459528535</v>
      </c>
      <c r="R185" s="24">
        <v>71.33723011223164</v>
      </c>
      <c r="S185" s="24">
        <v>70.57692709525892</v>
      </c>
    </row>
    <row r="186" spans="2:19" ht="12.75">
      <c r="B186" s="22" t="s">
        <v>203</v>
      </c>
      <c r="D186" s="56" t="s">
        <v>179</v>
      </c>
      <c r="E186" s="24">
        <v>6.5404560979472395</v>
      </c>
      <c r="F186" s="24">
        <v>6.292227604480329</v>
      </c>
      <c r="G186" s="24">
        <v>5.718912531167336</v>
      </c>
      <c r="H186" s="24">
        <v>5.117197470723281</v>
      </c>
      <c r="I186" s="24">
        <v>4.7220361058576845</v>
      </c>
      <c r="J186" s="24">
        <v>4.4487959928878995</v>
      </c>
      <c r="K186" s="24">
        <v>3.9682622751369876</v>
      </c>
      <c r="L186" s="24">
        <v>4.205984852277391</v>
      </c>
      <c r="M186" s="24">
        <v>4.434874266422429</v>
      </c>
      <c r="N186" s="24">
        <v>4.486934859478926</v>
      </c>
      <c r="O186" s="24">
        <v>5.052686439943195</v>
      </c>
      <c r="P186" s="24">
        <v>7.358174602186914</v>
      </c>
      <c r="Q186" s="24">
        <v>7.821576413181132</v>
      </c>
      <c r="R186" s="24">
        <v>9.065995509652128</v>
      </c>
      <c r="S186" s="24">
        <v>9.065421690205266</v>
      </c>
    </row>
    <row r="187" spans="2:19" ht="13.5" thickBot="1">
      <c r="B187" s="22" t="s">
        <v>203</v>
      </c>
      <c r="D187" s="57" t="s">
        <v>178</v>
      </c>
      <c r="E187" s="24">
        <v>99.99999999999999</v>
      </c>
      <c r="F187" s="24">
        <v>100.00000000000001</v>
      </c>
      <c r="G187" s="24">
        <v>100</v>
      </c>
      <c r="H187" s="24">
        <v>99.99999999999999</v>
      </c>
      <c r="I187" s="24">
        <v>100</v>
      </c>
      <c r="J187" s="24">
        <v>100</v>
      </c>
      <c r="K187" s="24">
        <v>100</v>
      </c>
      <c r="L187" s="24">
        <v>100</v>
      </c>
      <c r="M187" s="24">
        <v>99.99999999999999</v>
      </c>
      <c r="N187" s="24">
        <v>100</v>
      </c>
      <c r="O187" s="24">
        <v>100</v>
      </c>
      <c r="P187" s="24">
        <v>100</v>
      </c>
      <c r="Q187" s="24">
        <v>99.99999999999999</v>
      </c>
      <c r="R187" s="24">
        <v>100</v>
      </c>
      <c r="S187" s="24">
        <v>99.99999999999999</v>
      </c>
    </row>
    <row r="188" spans="2:19" ht="12.75">
      <c r="B188" s="22" t="s">
        <v>203</v>
      </c>
      <c r="D188" s="56" t="s">
        <v>180</v>
      </c>
      <c r="E188" s="24">
        <v>53.86683099314679</v>
      </c>
      <c r="F188" s="24">
        <v>55.406467957044285</v>
      </c>
      <c r="G188" s="24">
        <v>46.43347056056134</v>
      </c>
      <c r="H188" s="24">
        <v>43.447068300996904</v>
      </c>
      <c r="I188" s="24">
        <v>45.0267924468122</v>
      </c>
      <c r="J188" s="24">
        <v>41.15673434441311</v>
      </c>
      <c r="K188" s="24">
        <v>39.19693586213096</v>
      </c>
      <c r="L188" s="24">
        <v>37.11218479552413</v>
      </c>
      <c r="M188" s="24">
        <v>35.804302386274685</v>
      </c>
      <c r="N188" s="24">
        <v>36.76206973877951</v>
      </c>
      <c r="O188" s="24">
        <v>39.74964784901884</v>
      </c>
      <c r="P188" s="24">
        <v>45.40979026191046</v>
      </c>
      <c r="Q188" s="24">
        <v>49.49659584380897</v>
      </c>
      <c r="R188" s="24">
        <v>51.670522449738066</v>
      </c>
      <c r="S188" s="24">
        <v>48.32641795935687</v>
      </c>
    </row>
    <row r="189" spans="2:19" ht="12.75">
      <c r="B189" s="22" t="s">
        <v>203</v>
      </c>
      <c r="D189" s="56" t="s">
        <v>181</v>
      </c>
      <c r="E189" s="24">
        <v>30.793316298192945</v>
      </c>
      <c r="F189" s="24">
        <v>30.51336647714202</v>
      </c>
      <c r="G189" s="24">
        <v>39.322908872862314</v>
      </c>
      <c r="H189" s="24">
        <v>42.642554203499984</v>
      </c>
      <c r="I189" s="24">
        <v>41.67692416649538</v>
      </c>
      <c r="J189" s="24">
        <v>45.767905596596634</v>
      </c>
      <c r="K189" s="24">
        <v>47.53339067458691</v>
      </c>
      <c r="L189" s="24">
        <v>50.554445763910174</v>
      </c>
      <c r="M189" s="24">
        <v>50.268035557739914</v>
      </c>
      <c r="N189" s="24">
        <v>48.065006368325214</v>
      </c>
      <c r="O189" s="24">
        <v>45.38887167088415</v>
      </c>
      <c r="P189" s="24">
        <v>41.88766490767795</v>
      </c>
      <c r="Q189" s="24">
        <v>37.545963566580426</v>
      </c>
      <c r="R189" s="24">
        <v>34.255780133997696</v>
      </c>
      <c r="S189" s="24">
        <v>37.347788231703845</v>
      </c>
    </row>
    <row r="190" spans="2:19" ht="12.75">
      <c r="B190" s="22" t="s">
        <v>203</v>
      </c>
      <c r="D190" s="56" t="s">
        <v>78</v>
      </c>
      <c r="E190" s="24">
        <v>8.903585208532487</v>
      </c>
      <c r="F190" s="24">
        <v>8.088117101579885</v>
      </c>
      <c r="G190" s="24">
        <v>8.782091428356862</v>
      </c>
      <c r="H190" s="24">
        <v>7.624411108877967</v>
      </c>
      <c r="I190" s="24">
        <v>6.877922537405032</v>
      </c>
      <c r="J190" s="24">
        <v>6.612157193060737</v>
      </c>
      <c r="K190" s="24">
        <v>7.552451647220948</v>
      </c>
      <c r="L190" s="24">
        <v>6.120530719487833</v>
      </c>
      <c r="M190" s="24">
        <v>7.657915953762628</v>
      </c>
      <c r="N190" s="24">
        <v>8.96104187632325</v>
      </c>
      <c r="O190" s="24">
        <v>8.360097814958374</v>
      </c>
      <c r="P190" s="24">
        <v>3.011247337925665</v>
      </c>
      <c r="Q190" s="24">
        <v>2.9496720106770136</v>
      </c>
      <c r="R190" s="24">
        <v>3.131144524824215</v>
      </c>
      <c r="S190" s="24">
        <v>3.36531250081059</v>
      </c>
    </row>
    <row r="191" spans="2:19" ht="12.75">
      <c r="B191" s="22" t="s">
        <v>203</v>
      </c>
      <c r="D191" s="56" t="s">
        <v>182</v>
      </c>
      <c r="E191" s="24">
        <v>7.1793135033894275</v>
      </c>
      <c r="F191" s="24">
        <v>6.8597568322788245</v>
      </c>
      <c r="G191" s="24">
        <v>6.018381627306564</v>
      </c>
      <c r="H191" s="24">
        <v>6.028419677948744</v>
      </c>
      <c r="I191" s="24">
        <v>5.962877026407574</v>
      </c>
      <c r="J191" s="24">
        <v>5.900507398779598</v>
      </c>
      <c r="K191" s="24">
        <v>5.152280552236244</v>
      </c>
      <c r="L191" s="24">
        <v>5.392041657922353</v>
      </c>
      <c r="M191" s="24">
        <v>5.215331052527523</v>
      </c>
      <c r="N191" s="24">
        <v>5.205557223773252</v>
      </c>
      <c r="O191" s="24">
        <v>5.308524865385458</v>
      </c>
      <c r="P191" s="24">
        <v>5.5433580596794165</v>
      </c>
      <c r="Q191" s="24">
        <v>5.654899247205883</v>
      </c>
      <c r="R191" s="24">
        <v>6.071019950763381</v>
      </c>
      <c r="S191" s="24">
        <v>5.911382405004284</v>
      </c>
    </row>
    <row r="192" spans="2:19" ht="13.5" thickBot="1">
      <c r="B192" s="22" t="s">
        <v>203</v>
      </c>
      <c r="D192" s="57" t="s">
        <v>179</v>
      </c>
      <c r="E192" s="24">
        <v>-0.7430460032616423</v>
      </c>
      <c r="F192" s="24">
        <v>-0.8677083680450156</v>
      </c>
      <c r="G192" s="24">
        <v>-0.5568524890870725</v>
      </c>
      <c r="H192" s="24">
        <v>0.2575467086763973</v>
      </c>
      <c r="I192" s="24">
        <v>0.45548382287980405</v>
      </c>
      <c r="J192" s="24">
        <v>0.5626954671499214</v>
      </c>
      <c r="K192" s="24">
        <v>0.5649412638249404</v>
      </c>
      <c r="L192" s="24">
        <v>0.820797063155519</v>
      </c>
      <c r="M192" s="24">
        <v>1.0544150496952445</v>
      </c>
      <c r="N192" s="24">
        <v>1.0063247927987793</v>
      </c>
      <c r="O192" s="24">
        <v>1.1928577997531729</v>
      </c>
      <c r="P192" s="24">
        <v>4.147939432806512</v>
      </c>
      <c r="Q192" s="24">
        <v>4.352869331727716</v>
      </c>
      <c r="R192" s="24">
        <v>4.871532940676639</v>
      </c>
      <c r="S192" s="24">
        <v>5.049098903124414</v>
      </c>
    </row>
    <row r="193" ht="12.75">
      <c r="B193" s="22" t="s">
        <v>203</v>
      </c>
    </row>
    <row r="194" spans="2:19" ht="12.75">
      <c r="B194" s="22" t="s">
        <v>203</v>
      </c>
      <c r="D194" s="56" t="s">
        <v>184</v>
      </c>
      <c r="E194" s="24">
        <v>3.765967252547532</v>
      </c>
      <c r="F194" s="24">
        <v>3.617687454902714</v>
      </c>
      <c r="G194" s="24">
        <v>3.691104442810763</v>
      </c>
      <c r="H194" s="24">
        <v>3.777585626908709</v>
      </c>
      <c r="I194" s="24">
        <v>3.3264572475006844</v>
      </c>
      <c r="J194" s="24">
        <v>4.075818538546214</v>
      </c>
      <c r="K194" s="24">
        <v>5.42029441993095</v>
      </c>
      <c r="L194" s="24">
        <v>4.845274909955386</v>
      </c>
      <c r="M194" s="24">
        <v>3.955195925413259</v>
      </c>
      <c r="N194" s="24">
        <v>3.614574569007143</v>
      </c>
      <c r="O194" s="24">
        <v>3.3940158556041466</v>
      </c>
      <c r="P194" s="24">
        <v>4.474208457781272</v>
      </c>
      <c r="Q194" s="24">
        <v>5.719805162587244</v>
      </c>
      <c r="R194" s="24">
        <v>6.355506126633482</v>
      </c>
      <c r="S194" s="24">
        <v>6.136363321311436</v>
      </c>
    </row>
    <row r="195" spans="2:19" ht="12.75">
      <c r="B195" s="22" t="s">
        <v>203</v>
      </c>
      <c r="D195" s="56" t="s">
        <v>185</v>
      </c>
      <c r="E195" s="24">
        <v>-1.6550302339019733</v>
      </c>
      <c r="F195" s="24">
        <v>-1.8373552625394347</v>
      </c>
      <c r="G195" s="24">
        <v>-1.8911474613454717</v>
      </c>
      <c r="H195" s="24">
        <v>-1.985583459370823</v>
      </c>
      <c r="I195" s="24">
        <v>-1.4334922380846276</v>
      </c>
      <c r="J195" s="24">
        <v>-1.9648563818741231</v>
      </c>
      <c r="K195" s="24">
        <v>-3.4856561995454145</v>
      </c>
      <c r="L195" s="24">
        <v>-3.1080267385992673</v>
      </c>
      <c r="M195" s="24">
        <v>-2.322914483727843</v>
      </c>
      <c r="N195" s="24">
        <v>-1.919569547456269</v>
      </c>
      <c r="O195" s="24">
        <v>-1.5995889725273444</v>
      </c>
      <c r="P195" s="24">
        <v>-1.9990970536283394</v>
      </c>
      <c r="Q195" s="24">
        <v>-2.9283499188088133</v>
      </c>
      <c r="R195" s="24">
        <v>-3.575380633558902</v>
      </c>
      <c r="S195" s="24">
        <v>-3.613160901179468</v>
      </c>
    </row>
    <row r="196" spans="2:19" ht="12.75">
      <c r="B196" s="22" t="s">
        <v>203</v>
      </c>
      <c r="D196" s="56" t="s">
        <v>186</v>
      </c>
      <c r="E196" s="24">
        <v>1.696520484896478</v>
      </c>
      <c r="F196" s="24">
        <v>1.7763501119494627</v>
      </c>
      <c r="G196" s="24">
        <v>1.4203724801750333</v>
      </c>
      <c r="H196" s="24">
        <v>1.4565022304769832</v>
      </c>
      <c r="I196" s="24">
        <v>1.4876550712409133</v>
      </c>
      <c r="J196" s="24">
        <v>1.3600395821539053</v>
      </c>
      <c r="K196" s="24">
        <v>1.5654552274793274</v>
      </c>
      <c r="L196" s="24">
        <v>2.116688187940628</v>
      </c>
      <c r="M196" s="24">
        <v>2.238350042526375</v>
      </c>
      <c r="N196" s="24">
        <v>2.301917998319403</v>
      </c>
      <c r="O196" s="24">
        <v>2.380389881233468</v>
      </c>
      <c r="P196" s="24">
        <v>1.4449980160787312</v>
      </c>
      <c r="Q196" s="24">
        <v>1.5804577446109334</v>
      </c>
      <c r="R196" s="24">
        <v>1.633580124006913</v>
      </c>
      <c r="S196" s="24">
        <v>1.7706913393391026</v>
      </c>
    </row>
    <row r="197" spans="2:19" ht="12.75">
      <c r="B197" s="22" t="s">
        <v>203</v>
      </c>
      <c r="D197" s="56" t="s">
        <v>187</v>
      </c>
      <c r="E197" s="24">
        <v>-2.0682265576017973</v>
      </c>
      <c r="F197" s="24">
        <v>-2.2641981632790804</v>
      </c>
      <c r="G197" s="24">
        <v>-1.9585959497605654</v>
      </c>
      <c r="H197" s="24">
        <v>-2.0748034889176017</v>
      </c>
      <c r="I197" s="24">
        <v>-2.0361922777610406</v>
      </c>
      <c r="J197" s="24">
        <v>-1.880618005281636</v>
      </c>
      <c r="K197" s="24">
        <v>-2.046551799221187</v>
      </c>
      <c r="L197" s="24">
        <v>-2.3094319709462874</v>
      </c>
      <c r="M197" s="24">
        <v>-2.429967622226421</v>
      </c>
      <c r="N197" s="24">
        <v>-2.599531377271797</v>
      </c>
      <c r="O197" s="24">
        <v>-2.7936019942612944</v>
      </c>
      <c r="P197" s="24">
        <v>-2.305853923317007</v>
      </c>
      <c r="Q197" s="24">
        <v>-2.8287378867718505</v>
      </c>
      <c r="R197" s="24">
        <v>-2.7379128090519407</v>
      </c>
      <c r="S197" s="24">
        <v>-2.6267436413259007</v>
      </c>
    </row>
    <row r="198" spans="2:19" ht="12.75">
      <c r="B198" s="22" t="s">
        <v>203</v>
      </c>
      <c r="D198" s="56" t="s">
        <v>131</v>
      </c>
      <c r="E198" s="25">
        <v>-0.8294373354795901</v>
      </c>
      <c r="F198" s="25">
        <v>-0.7894172943362298</v>
      </c>
      <c r="G198" s="25">
        <v>-1.4131353711621633</v>
      </c>
      <c r="H198" s="25">
        <v>-0.6172557829600384</v>
      </c>
      <c r="I198" s="25">
        <v>-0.6714294314252187</v>
      </c>
      <c r="J198" s="25">
        <v>-0.7705659882164703</v>
      </c>
      <c r="K198" s="25">
        <v>-0.5974681879762818</v>
      </c>
      <c r="L198" s="25">
        <v>-0.2890543342575947</v>
      </c>
      <c r="M198" s="25">
        <v>-0.3086898302789416</v>
      </c>
      <c r="N198" s="25">
        <v>-0.26924509454442963</v>
      </c>
      <c r="O198" s="25">
        <v>-0.32246377087266637</v>
      </c>
      <c r="P198" s="25">
        <v>-0.5095991313646794</v>
      </c>
      <c r="Q198" s="25">
        <v>-0.4758860307588003</v>
      </c>
      <c r="R198" s="25">
        <v>-0.4355984173639862</v>
      </c>
      <c r="S198" s="25">
        <v>-0.30042819560830597</v>
      </c>
    </row>
    <row r="199" spans="2:19" ht="12.75">
      <c r="B199" s="22" t="s">
        <v>203</v>
      </c>
      <c r="D199" s="56" t="s">
        <v>179</v>
      </c>
      <c r="E199" s="25">
        <v>-0.5461926499422989</v>
      </c>
      <c r="F199" s="25">
        <v>-0.2311704349624731</v>
      </c>
      <c r="G199" s="25">
        <v>-0.022786214013166124</v>
      </c>
      <c r="H199" s="25">
        <v>-0.18657375315377558</v>
      </c>
      <c r="I199" s="25">
        <v>-0.1396376841431913</v>
      </c>
      <c r="J199" s="25">
        <v>-0.1575561436092388</v>
      </c>
      <c r="K199" s="25">
        <v>-0.041980203229971945</v>
      </c>
      <c r="L199" s="25">
        <v>-0.23772025818100673</v>
      </c>
      <c r="M199" s="25">
        <v>-0.3346005710633671</v>
      </c>
      <c r="N199" s="25">
        <v>-0.2946509647565372</v>
      </c>
      <c r="O199" s="25">
        <v>-0.28337721142045585</v>
      </c>
      <c r="P199" s="25">
        <v>-0.25706983187964794</v>
      </c>
      <c r="Q199" s="25">
        <v>-0.23811575981663485</v>
      </c>
      <c r="R199" s="25">
        <v>-0.3879851326236158</v>
      </c>
      <c r="S199" s="25">
        <v>-0.46367189488069493</v>
      </c>
    </row>
    <row r="200" spans="2:19" ht="13.5" thickBot="1">
      <c r="B200" s="22" t="s">
        <v>203</v>
      </c>
      <c r="D200" s="57" t="s">
        <v>188</v>
      </c>
      <c r="E200" s="25">
        <v>0.36360096051835106</v>
      </c>
      <c r="F200" s="25">
        <v>0.2718964117349593</v>
      </c>
      <c r="G200" s="25">
        <v>-0.1741880732955709</v>
      </c>
      <c r="H200" s="25">
        <v>0.36987137298345363</v>
      </c>
      <c r="I200" s="25">
        <v>0.5333606873275196</v>
      </c>
      <c r="J200" s="25">
        <v>0.6622616017186507</v>
      </c>
      <c r="K200" s="25">
        <v>0.8140932574374228</v>
      </c>
      <c r="L200" s="25">
        <v>1.0177297959118574</v>
      </c>
      <c r="M200" s="25">
        <v>0.7973734606430606</v>
      </c>
      <c r="N200" s="25">
        <v>0.8334955832975138</v>
      </c>
      <c r="O200" s="25">
        <v>0.7753737877558533</v>
      </c>
      <c r="P200" s="25">
        <v>0.8475865336703311</v>
      </c>
      <c r="Q200" s="25">
        <v>0.8291733110420785</v>
      </c>
      <c r="R200" s="25">
        <v>0.852209258041951</v>
      </c>
      <c r="S200" s="25">
        <v>0.9030500276561704</v>
      </c>
    </row>
    <row r="202" spans="4:19" ht="12.75">
      <c r="D202" s="56" t="s">
        <v>204</v>
      </c>
      <c r="E202" s="24">
        <f>E194+E195</f>
        <v>2.1109370186455587</v>
      </c>
      <c r="F202" s="24">
        <f aca="true" t="shared" si="0" ref="F202:S202">F194+F195</f>
        <v>1.780332192363279</v>
      </c>
      <c r="G202" s="24">
        <f t="shared" si="0"/>
        <v>1.7999569814652912</v>
      </c>
      <c r="H202" s="24">
        <f t="shared" si="0"/>
        <v>1.792002167537886</v>
      </c>
      <c r="I202" s="24">
        <f t="shared" si="0"/>
        <v>1.8929650094160568</v>
      </c>
      <c r="J202" s="24">
        <f t="shared" si="0"/>
        <v>2.1109621566720906</v>
      </c>
      <c r="K202" s="24">
        <f t="shared" si="0"/>
        <v>1.9346382203855352</v>
      </c>
      <c r="L202" s="24">
        <f t="shared" si="0"/>
        <v>1.7372481713561183</v>
      </c>
      <c r="M202" s="24">
        <f t="shared" si="0"/>
        <v>1.6322814416854161</v>
      </c>
      <c r="N202" s="24">
        <f t="shared" si="0"/>
        <v>1.6950050215508738</v>
      </c>
      <c r="O202" s="24">
        <f t="shared" si="0"/>
        <v>1.7944268830768022</v>
      </c>
      <c r="P202" s="24">
        <f t="shared" si="0"/>
        <v>2.475111404152933</v>
      </c>
      <c r="Q202" s="24">
        <f t="shared" si="0"/>
        <v>2.791455243778431</v>
      </c>
      <c r="R202" s="24">
        <f t="shared" si="0"/>
        <v>2.78012549307458</v>
      </c>
      <c r="S202" s="24">
        <f t="shared" si="0"/>
        <v>2.5232024201319683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Ortiz Pizarro, Alberto</dc:creator>
  <cp:keywords/>
  <dc:description/>
  <cp:lastModifiedBy>Pablo Fernández</cp:lastModifiedBy>
  <dcterms:created xsi:type="dcterms:W3CDTF">2015-05-13T10:05:43Z</dcterms:created>
  <dcterms:modified xsi:type="dcterms:W3CDTF">2015-05-31T08:47:59Z</dcterms:modified>
  <cp:category/>
  <cp:version/>
  <cp:contentType/>
  <cp:contentStatus/>
</cp:coreProperties>
</file>