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235" windowHeight="108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21" i="1" l="1"/>
  <c r="A20" i="1"/>
  <c r="B20" i="1"/>
  <c r="C20" i="1"/>
  <c r="C19" i="1"/>
  <c r="F20" i="1" l="1"/>
  <c r="F18" i="1"/>
  <c r="C13" i="1"/>
  <c r="D13" i="1"/>
  <c r="B13" i="1"/>
  <c r="B12" i="1"/>
  <c r="B11" i="1"/>
  <c r="B10" i="1"/>
  <c r="B7" i="1"/>
  <c r="M7" i="1" s="1"/>
  <c r="H5" i="1"/>
  <c r="H6" i="1" s="1"/>
  <c r="H7" i="1" s="1"/>
  <c r="H8" i="1" s="1"/>
  <c r="G5" i="1"/>
  <c r="I5" i="1" s="1"/>
  <c r="B6" i="1"/>
  <c r="M6" i="1" s="1"/>
  <c r="B9" i="1"/>
  <c r="B5" i="1"/>
  <c r="M5" i="1" s="1"/>
  <c r="I4" i="1"/>
  <c r="H9" i="1" l="1"/>
  <c r="H10" i="1" s="1"/>
  <c r="H11" i="1" s="1"/>
  <c r="H12" i="1" s="1"/>
  <c r="D8" i="1"/>
  <c r="G6" i="1"/>
  <c r="I6" i="1" l="1"/>
  <c r="G7" i="1"/>
  <c r="I7" i="1" l="1"/>
  <c r="G8" i="1"/>
  <c r="I8" i="1" l="1"/>
  <c r="C8" i="1"/>
  <c r="B8" i="1" s="1"/>
  <c r="G9" i="1"/>
  <c r="G10" i="1" l="1"/>
  <c r="F9" i="1"/>
  <c r="F10" i="1" l="1"/>
  <c r="G11" i="1"/>
  <c r="I10" i="1"/>
  <c r="I9" i="1"/>
  <c r="M9" i="1"/>
  <c r="G12" i="1" l="1"/>
  <c r="F12" i="1" s="1"/>
  <c r="I12" i="1" s="1"/>
  <c r="F11" i="1"/>
  <c r="I11" i="1" s="1"/>
</calcChain>
</file>

<file path=xl/sharedStrings.xml><?xml version="1.0" encoding="utf-8"?>
<sst xmlns="http://schemas.openxmlformats.org/spreadsheetml/2006/main" count="24" uniqueCount="18">
  <si>
    <t>Aumento de capital derivado de la segregación del negocio de BFA a Bankia</t>
  </si>
  <si>
    <t>Oferta Pública de Suscripción (OPS) a €3,75/acción</t>
  </si>
  <si>
    <r>
      <t xml:space="preserve"> </t>
    </r>
    <r>
      <rPr>
        <sz val="10"/>
        <color theme="1"/>
        <rFont val="Arial Narrow"/>
        <family val="2"/>
      </rPr>
      <t>“recompra” de preferentes y deuda subordinada con acciones a €3,314</t>
    </r>
  </si>
  <si>
    <t xml:space="preserve"> 19/04/2013</t>
  </si>
  <si>
    <t xml:space="preserve"> Reducción de capital mediante la amortización de 54 acciones</t>
  </si>
  <si>
    <t xml:space="preserve"> Contrasplit (1x100)</t>
  </si>
  <si>
    <t xml:space="preserve"> 24/05/2013</t>
  </si>
  <si>
    <t>Total</t>
  </si>
  <si>
    <t>Ampliación (nº de acciones nuevas)</t>
  </si>
  <si>
    <t>de BFA</t>
  </si>
  <si>
    <t>de otros</t>
  </si>
  <si>
    <t xml:space="preserve">Número total de acciones </t>
  </si>
  <si>
    <t>% BFA</t>
  </si>
  <si>
    <t>Ampliación 397 x 1</t>
  </si>
  <si>
    <t>Ampliación 397 x 1: BFA suscribe acciones sobrantes no suscritas</t>
  </si>
  <si>
    <t>Conversión deuda con vencimiento</t>
  </si>
  <si>
    <t>Conversión obligatoria híbridos</t>
  </si>
  <si>
    <t>BFA posee el 68,39% de su capital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</si>
</sst>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1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0" fontId="2" fillId="0" borderId="2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3" fontId="4" fillId="0" borderId="2" xfId="0" applyNumberFormat="1" applyFont="1" applyBorder="1" applyAlignment="1">
      <alignment horizontal="right" vertical="center"/>
    </xf>
    <xf numFmtId="10" fontId="4" fillId="0" borderId="2" xfId="1" applyNumberFormat="1" applyFont="1" applyBorder="1" applyAlignment="1">
      <alignment horizontal="righ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tabSelected="1" workbookViewId="0">
      <selection activeCell="B26" sqref="B26"/>
    </sheetView>
  </sheetViews>
  <sheetFormatPr defaultRowHeight="12.75" x14ac:dyDescent="0.2"/>
  <cols>
    <col min="1" max="1" width="10.140625" style="10" customWidth="1"/>
    <col min="2" max="2" width="11.85546875" style="10" customWidth="1"/>
    <col min="3" max="3" width="11" style="10" customWidth="1"/>
    <col min="4" max="4" width="11.7109375" style="10" customWidth="1"/>
    <col min="5" max="5" width="3.28515625" style="11" customWidth="1"/>
    <col min="6" max="6" width="11.7109375" style="10" customWidth="1"/>
    <col min="7" max="7" width="11.5703125" style="10" customWidth="1"/>
    <col min="8" max="8" width="11.7109375" style="10" customWidth="1"/>
    <col min="9" max="9" width="7.85546875" style="10" customWidth="1"/>
    <col min="10" max="10" width="58.28515625" style="10" customWidth="1"/>
    <col min="11" max="12" width="9.140625" style="10"/>
    <col min="13" max="13" width="11.85546875" style="10" bestFit="1" customWidth="1"/>
    <col min="14" max="16384" width="9.140625" style="10"/>
  </cols>
  <sheetData>
    <row r="2" spans="1:13" x14ac:dyDescent="0.2">
      <c r="B2" s="10" t="s">
        <v>8</v>
      </c>
      <c r="F2" s="10" t="s">
        <v>11</v>
      </c>
    </row>
    <row r="3" spans="1:13" ht="13.5" thickBot="1" x14ac:dyDescent="0.25">
      <c r="A3" s="11"/>
      <c r="B3" s="6" t="s">
        <v>7</v>
      </c>
      <c r="C3" s="6" t="s">
        <v>9</v>
      </c>
      <c r="D3" s="6" t="s">
        <v>10</v>
      </c>
      <c r="E3" s="3"/>
      <c r="F3" s="6" t="s">
        <v>7</v>
      </c>
      <c r="G3" s="6" t="s">
        <v>9</v>
      </c>
      <c r="H3" s="6" t="s">
        <v>10</v>
      </c>
      <c r="I3" s="6" t="s">
        <v>12</v>
      </c>
      <c r="J3" s="1"/>
    </row>
    <row r="4" spans="1:13" ht="13.5" thickBot="1" x14ac:dyDescent="0.25">
      <c r="A4" s="5">
        <v>40686</v>
      </c>
      <c r="B4" s="7">
        <v>908000000</v>
      </c>
      <c r="C4" s="7">
        <v>908000000</v>
      </c>
      <c r="D4" s="7"/>
      <c r="E4" s="4"/>
      <c r="F4" s="7">
        <v>908000000</v>
      </c>
      <c r="G4" s="7">
        <v>908000000</v>
      </c>
      <c r="H4" s="7"/>
      <c r="I4" s="8">
        <f>G4/F4</f>
        <v>1</v>
      </c>
      <c r="J4" s="1" t="s">
        <v>0</v>
      </c>
    </row>
    <row r="5" spans="1:13" ht="13.5" thickBot="1" x14ac:dyDescent="0.25">
      <c r="A5" s="5">
        <v>40743</v>
      </c>
      <c r="B5" s="7">
        <f>C5+D5</f>
        <v>824572253</v>
      </c>
      <c r="C5" s="7"/>
      <c r="D5" s="7">
        <v>824572253</v>
      </c>
      <c r="E5" s="4"/>
      <c r="F5" s="7">
        <v>1732572253</v>
      </c>
      <c r="G5" s="7">
        <f t="shared" ref="G5:H7" si="0">G4+C5</f>
        <v>908000000</v>
      </c>
      <c r="H5" s="7">
        <f t="shared" si="0"/>
        <v>824572253</v>
      </c>
      <c r="I5" s="8">
        <f t="shared" ref="I5:I9" si="1">G5/F5</f>
        <v>0.52407626777340521</v>
      </c>
      <c r="J5" s="1" t="s">
        <v>1</v>
      </c>
      <c r="M5" s="12">
        <f>F4+B5-F5</f>
        <v>0</v>
      </c>
    </row>
    <row r="6" spans="1:13" ht="13.5" thickBot="1" x14ac:dyDescent="0.25">
      <c r="A6" s="5">
        <v>41001</v>
      </c>
      <c r="B6" s="7">
        <f t="shared" ref="B6:B9" si="2">C6+D6</f>
        <v>261391101</v>
      </c>
      <c r="C6" s="7"/>
      <c r="D6" s="7">
        <v>261391101</v>
      </c>
      <c r="E6" s="4"/>
      <c r="F6" s="7">
        <v>1993963354</v>
      </c>
      <c r="G6" s="7">
        <f t="shared" si="0"/>
        <v>908000000</v>
      </c>
      <c r="H6" s="7">
        <f t="shared" si="0"/>
        <v>1085963354</v>
      </c>
      <c r="I6" s="8">
        <f t="shared" si="1"/>
        <v>0.45537446722804714</v>
      </c>
      <c r="J6" s="1" t="s">
        <v>2</v>
      </c>
      <c r="M6" s="12">
        <f t="shared" ref="M6:M7" si="3">F5+B6-F6</f>
        <v>0</v>
      </c>
    </row>
    <row r="7" spans="1:13" ht="13.5" thickBot="1" x14ac:dyDescent="0.25">
      <c r="A7" s="6" t="s">
        <v>3</v>
      </c>
      <c r="B7" s="7">
        <f t="shared" si="2"/>
        <v>-54</v>
      </c>
      <c r="C7" s="7"/>
      <c r="D7" s="7">
        <v>-54</v>
      </c>
      <c r="E7" s="4"/>
      <c r="F7" s="7">
        <v>1993963300</v>
      </c>
      <c r="G7" s="7">
        <f t="shared" si="0"/>
        <v>908000000</v>
      </c>
      <c r="H7" s="7">
        <f t="shared" si="0"/>
        <v>1085963300</v>
      </c>
      <c r="I7" s="8">
        <f t="shared" si="1"/>
        <v>0.45537447956038107</v>
      </c>
      <c r="J7" s="1" t="s">
        <v>4</v>
      </c>
      <c r="M7" s="12">
        <f t="shared" si="3"/>
        <v>0</v>
      </c>
    </row>
    <row r="8" spans="1:13" ht="13.5" thickBot="1" x14ac:dyDescent="0.25">
      <c r="A8" s="5">
        <v>41383</v>
      </c>
      <c r="B8" s="7">
        <f t="shared" si="2"/>
        <v>-1974023667</v>
      </c>
      <c r="C8" s="7">
        <f>G8-G7</f>
        <v>-898920000</v>
      </c>
      <c r="D8" s="7">
        <f>H8-H7</f>
        <v>-1075103667</v>
      </c>
      <c r="E8" s="4"/>
      <c r="F8" s="7">
        <v>19939633</v>
      </c>
      <c r="G8" s="7">
        <f>G7/100</f>
        <v>9080000</v>
      </c>
      <c r="H8" s="7">
        <f>H7/100</f>
        <v>10859633</v>
      </c>
      <c r="I8" s="8">
        <f t="shared" si="1"/>
        <v>0.45537447956038107</v>
      </c>
      <c r="J8" s="1" t="s">
        <v>5</v>
      </c>
    </row>
    <row r="9" spans="1:13" ht="16.5" customHeight="1" thickBot="1" x14ac:dyDescent="0.25">
      <c r="A9" s="6" t="s">
        <v>6</v>
      </c>
      <c r="B9" s="7">
        <f t="shared" si="2"/>
        <v>3899658746</v>
      </c>
      <c r="C9" s="7">
        <v>3841040108</v>
      </c>
      <c r="D9" s="7">
        <v>58618638</v>
      </c>
      <c r="E9" s="4"/>
      <c r="F9" s="7">
        <f>G9+H9</f>
        <v>3919598379</v>
      </c>
      <c r="G9" s="7">
        <f t="shared" ref="G9:H12" si="4">G8+C9</f>
        <v>3850120108</v>
      </c>
      <c r="H9" s="7">
        <f t="shared" si="4"/>
        <v>69478271</v>
      </c>
      <c r="I9" s="8">
        <f t="shared" si="1"/>
        <v>0.98227413518378737</v>
      </c>
      <c r="J9" s="2" t="s">
        <v>13</v>
      </c>
      <c r="M9" s="12">
        <f>F8+B9-F9</f>
        <v>0</v>
      </c>
    </row>
    <row r="10" spans="1:13" ht="23.25" customHeight="1" thickBot="1" x14ac:dyDescent="0.25">
      <c r="A10" s="6" t="s">
        <v>6</v>
      </c>
      <c r="B10" s="7">
        <f t="shared" ref="B10" si="5">C10+D10</f>
        <v>4010665326</v>
      </c>
      <c r="C10" s="7">
        <v>4010665326</v>
      </c>
      <c r="D10" s="7"/>
      <c r="E10" s="4"/>
      <c r="F10" s="7">
        <f>G10+H10</f>
        <v>7930263705</v>
      </c>
      <c r="G10" s="7">
        <f t="shared" si="4"/>
        <v>7860785434</v>
      </c>
      <c r="H10" s="7">
        <f t="shared" si="4"/>
        <v>69478271</v>
      </c>
      <c r="I10" s="8">
        <f t="shared" ref="I10" si="6">G10/F10</f>
        <v>0.99123884481215996</v>
      </c>
      <c r="J10" s="2" t="s">
        <v>14</v>
      </c>
    </row>
    <row r="11" spans="1:13" ht="18.75" customHeight="1" x14ac:dyDescent="0.2">
      <c r="A11" s="6" t="s">
        <v>6</v>
      </c>
      <c r="B11" s="7">
        <f t="shared" ref="B11" si="7">C11+D11</f>
        <v>433536417</v>
      </c>
      <c r="C11" s="7"/>
      <c r="D11" s="7">
        <v>433536417</v>
      </c>
      <c r="E11" s="4"/>
      <c r="F11" s="7">
        <f>G11+H11</f>
        <v>8363800122</v>
      </c>
      <c r="G11" s="7">
        <f t="shared" si="4"/>
        <v>7860785434</v>
      </c>
      <c r="H11" s="7">
        <f t="shared" si="4"/>
        <v>503014688</v>
      </c>
      <c r="I11" s="8">
        <f t="shared" ref="I11" si="8">G11/F11</f>
        <v>0.93985811704456224</v>
      </c>
      <c r="J11" s="9" t="s">
        <v>15</v>
      </c>
    </row>
    <row r="12" spans="1:13" ht="18.75" customHeight="1" x14ac:dyDescent="0.2">
      <c r="A12" s="6" t="s">
        <v>6</v>
      </c>
      <c r="B12" s="7">
        <f t="shared" ref="B12" si="9">C12+D12</f>
        <v>3153528422</v>
      </c>
      <c r="C12" s="7"/>
      <c r="D12" s="7">
        <v>3153528422</v>
      </c>
      <c r="E12" s="4"/>
      <c r="F12" s="13">
        <f>G12+H12</f>
        <v>11517328544</v>
      </c>
      <c r="G12" s="7">
        <f t="shared" si="4"/>
        <v>7860785434</v>
      </c>
      <c r="H12" s="7">
        <f t="shared" si="4"/>
        <v>3656543110</v>
      </c>
      <c r="I12" s="14">
        <f t="shared" ref="I12" si="10">G12/F12</f>
        <v>0.6825181207577089</v>
      </c>
      <c r="J12" s="9" t="s">
        <v>16</v>
      </c>
    </row>
    <row r="13" spans="1:13" x14ac:dyDescent="0.2">
      <c r="B13" s="12">
        <f>SUM(B4:B12)</f>
        <v>11517328544</v>
      </c>
      <c r="C13" s="12">
        <f t="shared" ref="C13:D13" si="11">SUM(C4:C12)</f>
        <v>7860785434</v>
      </c>
      <c r="D13" s="12">
        <f t="shared" si="11"/>
        <v>3656543110</v>
      </c>
    </row>
    <row r="14" spans="1:13" x14ac:dyDescent="0.2">
      <c r="F14" s="7">
        <v>11517328544</v>
      </c>
    </row>
    <row r="15" spans="1:13" x14ac:dyDescent="0.2">
      <c r="B15" s="10" t="s">
        <v>17</v>
      </c>
    </row>
    <row r="18" spans="1:6" x14ac:dyDescent="0.2">
      <c r="F18" s="12">
        <f>397*F8</f>
        <v>7916034301</v>
      </c>
    </row>
    <row r="19" spans="1:6" x14ac:dyDescent="0.2">
      <c r="C19" s="10">
        <f>397*G8</f>
        <v>3604760000</v>
      </c>
    </row>
    <row r="20" spans="1:6" x14ac:dyDescent="0.2">
      <c r="A20" s="12">
        <f>C20-B20</f>
        <v>5710229</v>
      </c>
      <c r="B20" s="12">
        <f>B9+B10</f>
        <v>7910324072</v>
      </c>
      <c r="C20" s="10">
        <f>397*F8</f>
        <v>7916034301</v>
      </c>
      <c r="F20" s="12">
        <f>B9+B10</f>
        <v>7910324072</v>
      </c>
    </row>
    <row r="21" spans="1:6" x14ac:dyDescent="0.2">
      <c r="A21" s="10">
        <f>A20/397</f>
        <v>14383.448362720403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Pablo Fernández</cp:lastModifiedBy>
  <dcterms:created xsi:type="dcterms:W3CDTF">2013-07-15T17:12:41Z</dcterms:created>
  <dcterms:modified xsi:type="dcterms:W3CDTF">2015-05-29T11:56:36Z</dcterms:modified>
</cp:coreProperties>
</file>