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525" windowHeight="4740" tabRatio="602" activeTab="0"/>
  </bookViews>
  <sheets>
    <sheet name="25.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<sst xmlns="http://schemas.openxmlformats.org/spreadsheetml/2006/main" count="12" uniqueCount="12">
  <si>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EJEMPLO SENCILLO DE VALORACIÓN:</t>
  </si>
  <si>
    <t>betad = betauxD*(1-T)/Vu</t>
  </si>
  <si>
    <t xml:space="preserve">D = </t>
  </si>
  <si>
    <t>Margen</t>
  </si>
  <si>
    <t>Intereses = CFd</t>
  </si>
  <si>
    <t>BAT</t>
  </si>
  <si>
    <t>Impuestos (40%)</t>
  </si>
  <si>
    <t>BDT</t>
  </si>
  <si>
    <t xml:space="preserve"> + Amortización</t>
  </si>
  <si>
    <t xml:space="preserve"> - Inversiones</t>
  </si>
  <si>
    <t>CFacciones</t>
  </si>
  <si>
    <t>FCF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</si>
</sst>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%"/>
    <numFmt numFmtId="182" formatCode="0.0"/>
    <numFmt numFmtId="183" formatCode="0.0000%"/>
    <numFmt numFmtId="184" formatCode="0.0000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Arial Narrow"/>
      <family val="2"/>
    </font>
    <font>
      <sz val="12"/>
      <name val="Tms Rmn"/>
      <family val="0"/>
    </font>
    <font>
      <sz val="11.75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85"/>
          <c:h val="0.92075"/>
        </c:manualLayout>
      </c:layout>
      <c:scatterChart>
        <c:scatterStyle val="smooth"/>
        <c:varyColors val="0"/>
        <c:ser>
          <c:idx val="1"/>
          <c:order val="0"/>
          <c:tx>
            <c:strRef>
              <c:f>'25.5'!$A$4</c:f>
              <c:strCache>
                <c:ptCount val="1"/>
                <c:pt idx="0">
                  <c:v>Intereses = CFd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'25.5'!$C$2:$AQ$2</c:f>
              <c:numCache/>
            </c:numRef>
          </c:xVal>
          <c:yVal>
            <c:numRef>
              <c:f>'25.5'!$C$4:$AQ$4</c:f>
              <c:numCache/>
            </c:numRef>
          </c:yVal>
          <c:smooth val="1"/>
        </c:ser>
        <c:ser>
          <c:idx val="2"/>
          <c:order val="1"/>
          <c:tx>
            <c:strRef>
              <c:f>'25.5'!$A$11</c:f>
              <c:strCache>
                <c:ptCount val="1"/>
                <c:pt idx="0">
                  <c:v>FCF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'25.5'!$B$2:$AQ$2</c:f>
              <c:numCache/>
            </c:numRef>
          </c:xVal>
          <c:yVal>
            <c:numRef>
              <c:f>'25.5'!$B$11:$AQ$11</c:f>
              <c:numCache/>
            </c:numRef>
          </c:yVal>
          <c:smooth val="1"/>
        </c:ser>
        <c:ser>
          <c:idx val="4"/>
          <c:order val="2"/>
          <c:tx>
            <c:strRef>
              <c:f>'25.5'!$A$10</c:f>
              <c:strCache>
                <c:ptCount val="1"/>
                <c:pt idx="0">
                  <c:v>CFacciones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'25.5'!$C$2:$AQ$2</c:f>
              <c:numCache/>
            </c:numRef>
          </c:xVal>
          <c:yVal>
            <c:numRef>
              <c:f>'25.5'!$C$10:$AQ$10</c:f>
              <c:numCache/>
            </c:numRef>
          </c:yVal>
          <c:smooth val="1"/>
        </c:ser>
        <c:axId val="18761356"/>
        <c:axId val="34634477"/>
      </c:scatterChart>
      <c:valAx>
        <c:axId val="18761356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Deuda 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crossBetween val="midCat"/>
        <c:dispUnits/>
      </c:valAx>
      <c:valAx>
        <c:axId val="34634477"/>
        <c:scaling>
          <c:orientation val="minMax"/>
          <c:max val="80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761356"/>
        <c:crosses val="autoZero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"/>
          <c:w val="0.635"/>
          <c:h val="0.112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95250</xdr:rowOff>
    </xdr:from>
    <xdr:to>
      <xdr:col>11</xdr:col>
      <xdr:colOff>352425</xdr:colOff>
      <xdr:row>18</xdr:row>
      <xdr:rowOff>38100</xdr:rowOff>
    </xdr:to>
    <xdr:graphicFrame>
      <xdr:nvGraphicFramePr>
        <xdr:cNvPr id="1" name="Chart 3"/>
        <xdr:cNvGraphicFramePr/>
      </xdr:nvGraphicFramePr>
      <xdr:xfrm>
        <a:off x="228600" y="581025"/>
        <a:ext cx="74485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Q27"/>
  <sheetViews>
    <sheetView tabSelected="1" workbookViewId="0" topLeftCell="A1">
      <selection activeCell="E21" sqref="E21"/>
    </sheetView>
  </sheetViews>
  <sheetFormatPr defaultColWidth="11.00390625" defaultRowHeight="12.75"/>
  <cols>
    <col min="1" max="1" width="16.625" style="1" customWidth="1"/>
    <col min="2" max="2" width="9.375" style="1" customWidth="1"/>
    <col min="3" max="3" width="7.125" style="1" customWidth="1"/>
    <col min="4" max="30" width="7.875" style="1" customWidth="1"/>
    <col min="31" max="43" width="6.625" style="1" customWidth="1"/>
    <col min="44" max="16384" width="12.125" style="1" customWidth="1"/>
  </cols>
  <sheetData>
    <row r="1" spans="1:4" ht="12.75">
      <c r="A1" s="1" t="s">
        <v>0</v>
      </c>
      <c r="D1" s="1" t="s">
        <v>1</v>
      </c>
    </row>
    <row r="2" spans="1:43" s="2" customFormat="1" ht="12.75">
      <c r="A2" s="2" t="s">
        <v>2</v>
      </c>
      <c r="B2" s="2">
        <v>1000</v>
      </c>
      <c r="C2" s="2">
        <v>0</v>
      </c>
      <c r="D2" s="2">
        <f>C2+250</f>
        <v>250</v>
      </c>
      <c r="E2" s="2">
        <f aca="true" t="shared" si="0" ref="E2:AH2">D2+250</f>
        <v>500</v>
      </c>
      <c r="F2" s="2">
        <f t="shared" si="0"/>
        <v>750</v>
      </c>
      <c r="G2" s="2">
        <f t="shared" si="0"/>
        <v>1000</v>
      </c>
      <c r="H2" s="2">
        <f t="shared" si="0"/>
        <v>1250</v>
      </c>
      <c r="I2" s="2">
        <f t="shared" si="0"/>
        <v>1500</v>
      </c>
      <c r="J2" s="2">
        <f t="shared" si="0"/>
        <v>1750</v>
      </c>
      <c r="K2" s="2">
        <f t="shared" si="0"/>
        <v>2000</v>
      </c>
      <c r="L2" s="2">
        <f t="shared" si="0"/>
        <v>2250</v>
      </c>
      <c r="M2" s="2">
        <f t="shared" si="0"/>
        <v>2500</v>
      </c>
      <c r="N2" s="2">
        <f t="shared" si="0"/>
        <v>2750</v>
      </c>
      <c r="O2" s="2">
        <f t="shared" si="0"/>
        <v>3000</v>
      </c>
      <c r="P2" s="2">
        <f t="shared" si="0"/>
        <v>3250</v>
      </c>
      <c r="Q2" s="2">
        <f t="shared" si="0"/>
        <v>3500</v>
      </c>
      <c r="R2" s="2">
        <f t="shared" si="0"/>
        <v>3750</v>
      </c>
      <c r="S2" s="2">
        <f t="shared" si="0"/>
        <v>4000</v>
      </c>
      <c r="T2" s="2">
        <f t="shared" si="0"/>
        <v>4250</v>
      </c>
      <c r="U2" s="2">
        <f t="shared" si="0"/>
        <v>4500</v>
      </c>
      <c r="V2" s="2">
        <f t="shared" si="0"/>
        <v>4750</v>
      </c>
      <c r="W2" s="2">
        <f t="shared" si="0"/>
        <v>5000</v>
      </c>
      <c r="X2" s="2">
        <f t="shared" si="0"/>
        <v>5250</v>
      </c>
      <c r="Y2" s="2">
        <f t="shared" si="0"/>
        <v>5500</v>
      </c>
      <c r="Z2" s="2">
        <f t="shared" si="0"/>
        <v>5750</v>
      </c>
      <c r="AA2" s="2">
        <f t="shared" si="0"/>
        <v>6000</v>
      </c>
      <c r="AB2" s="2">
        <f t="shared" si="0"/>
        <v>6250</v>
      </c>
      <c r="AC2" s="2">
        <f t="shared" si="0"/>
        <v>6500</v>
      </c>
      <c r="AD2" s="2">
        <f t="shared" si="0"/>
        <v>6750</v>
      </c>
      <c r="AE2" s="2">
        <f t="shared" si="0"/>
        <v>7000</v>
      </c>
      <c r="AF2" s="2">
        <f t="shared" si="0"/>
        <v>7250</v>
      </c>
      <c r="AG2" s="2">
        <f t="shared" si="0"/>
        <v>7500</v>
      </c>
      <c r="AH2" s="2">
        <f t="shared" si="0"/>
        <v>7750</v>
      </c>
      <c r="AI2" s="2">
        <f>AH2+249</f>
        <v>7999</v>
      </c>
      <c r="AJ2" s="2">
        <f>AI2</f>
        <v>7999</v>
      </c>
      <c r="AK2" s="2">
        <f aca="true" t="shared" si="1" ref="AK2:AQ2">AJ2</f>
        <v>7999</v>
      </c>
      <c r="AL2" s="2">
        <f t="shared" si="1"/>
        <v>7999</v>
      </c>
      <c r="AM2" s="2">
        <f t="shared" si="1"/>
        <v>7999</v>
      </c>
      <c r="AN2" s="2">
        <f t="shared" si="1"/>
        <v>7999</v>
      </c>
      <c r="AO2" s="2">
        <f t="shared" si="1"/>
        <v>7999</v>
      </c>
      <c r="AP2" s="2">
        <f t="shared" si="1"/>
        <v>7999</v>
      </c>
      <c r="AQ2" s="2">
        <f t="shared" si="1"/>
        <v>7999</v>
      </c>
    </row>
    <row r="3" spans="1:43" ht="12.75">
      <c r="A3" s="1" t="s">
        <v>3</v>
      </c>
      <c r="B3" s="3">
        <v>800</v>
      </c>
      <c r="C3" s="1">
        <v>800</v>
      </c>
      <c r="D3" s="1">
        <v>800</v>
      </c>
      <c r="E3" s="1">
        <v>800</v>
      </c>
      <c r="F3" s="1">
        <v>800</v>
      </c>
      <c r="G3" s="1">
        <v>800</v>
      </c>
      <c r="H3" s="1">
        <v>800</v>
      </c>
      <c r="I3" s="1">
        <v>800</v>
      </c>
      <c r="J3" s="1">
        <v>800</v>
      </c>
      <c r="K3" s="1">
        <v>800</v>
      </c>
      <c r="L3" s="1">
        <v>800</v>
      </c>
      <c r="M3" s="1">
        <v>800</v>
      </c>
      <c r="N3" s="1">
        <v>800</v>
      </c>
      <c r="O3" s="1">
        <v>800</v>
      </c>
      <c r="P3" s="1">
        <v>800</v>
      </c>
      <c r="Q3" s="1">
        <v>800</v>
      </c>
      <c r="R3" s="1">
        <v>800</v>
      </c>
      <c r="S3" s="1">
        <v>800</v>
      </c>
      <c r="T3" s="1">
        <v>800</v>
      </c>
      <c r="U3" s="1">
        <v>800</v>
      </c>
      <c r="V3" s="1">
        <v>800</v>
      </c>
      <c r="W3" s="1">
        <v>800</v>
      </c>
      <c r="X3" s="1">
        <v>800</v>
      </c>
      <c r="Y3" s="1">
        <v>800</v>
      </c>
      <c r="Z3" s="1">
        <v>800</v>
      </c>
      <c r="AA3" s="1">
        <v>800</v>
      </c>
      <c r="AB3" s="1">
        <v>800</v>
      </c>
      <c r="AC3" s="1">
        <v>800</v>
      </c>
      <c r="AD3" s="1">
        <v>800</v>
      </c>
      <c r="AE3" s="1">
        <v>800</v>
      </c>
      <c r="AF3" s="1">
        <v>800</v>
      </c>
      <c r="AG3" s="1">
        <v>800</v>
      </c>
      <c r="AH3" s="1">
        <v>800</v>
      </c>
      <c r="AI3" s="1">
        <v>800</v>
      </c>
      <c r="AJ3" s="1">
        <v>800</v>
      </c>
      <c r="AK3" s="1">
        <v>800</v>
      </c>
      <c r="AL3" s="1">
        <v>800</v>
      </c>
      <c r="AM3" s="1">
        <v>800</v>
      </c>
      <c r="AN3" s="1">
        <v>800</v>
      </c>
      <c r="AO3" s="1">
        <v>800</v>
      </c>
      <c r="AP3" s="1">
        <v>800</v>
      </c>
      <c r="AQ3" s="1">
        <v>800</v>
      </c>
    </row>
    <row r="4" spans="1:43" ht="12.75">
      <c r="A4" s="1" t="s">
        <v>4</v>
      </c>
      <c r="B4" s="3">
        <v>65</v>
      </c>
      <c r="C4" s="1">
        <v>0</v>
      </c>
      <c r="D4" s="1">
        <v>15.3125</v>
      </c>
      <c r="E4" s="1">
        <v>31.25</v>
      </c>
      <c r="F4" s="1">
        <v>47.8125</v>
      </c>
      <c r="G4" s="1">
        <v>65</v>
      </c>
      <c r="H4" s="1">
        <v>82.8125</v>
      </c>
      <c r="I4" s="1">
        <v>101.25</v>
      </c>
      <c r="J4" s="1">
        <v>120.3125</v>
      </c>
      <c r="K4" s="1">
        <v>140</v>
      </c>
      <c r="L4" s="1">
        <v>160.3125</v>
      </c>
      <c r="M4" s="1">
        <v>181.25</v>
      </c>
      <c r="N4" s="1">
        <v>202.8125</v>
      </c>
      <c r="O4" s="1">
        <v>225</v>
      </c>
      <c r="P4" s="1">
        <v>247.8125</v>
      </c>
      <c r="Q4" s="1">
        <v>271.25</v>
      </c>
      <c r="R4" s="1">
        <v>295.3125</v>
      </c>
      <c r="S4" s="1">
        <v>320</v>
      </c>
      <c r="T4" s="1">
        <v>345.3125</v>
      </c>
      <c r="U4" s="1">
        <v>371.25</v>
      </c>
      <c r="V4" s="1">
        <v>397.8125</v>
      </c>
      <c r="W4" s="1">
        <v>425</v>
      </c>
      <c r="X4" s="1">
        <v>452.8125</v>
      </c>
      <c r="Y4" s="1">
        <v>481.25</v>
      </c>
      <c r="Z4" s="1">
        <v>510.3125</v>
      </c>
      <c r="AA4" s="1">
        <v>540</v>
      </c>
      <c r="AB4" s="1">
        <v>570.3125</v>
      </c>
      <c r="AC4" s="1">
        <v>601.25</v>
      </c>
      <c r="AD4" s="1">
        <v>632.8125</v>
      </c>
      <c r="AE4" s="1">
        <v>665</v>
      </c>
      <c r="AF4" s="1">
        <v>697.8125</v>
      </c>
      <c r="AG4" s="1">
        <v>731.25</v>
      </c>
      <c r="AH4" s="1">
        <v>765.3125</v>
      </c>
      <c r="AI4" s="1">
        <v>799.860005</v>
      </c>
      <c r="AJ4" s="1">
        <v>799.860005</v>
      </c>
      <c r="AK4" s="1">
        <v>799.860005</v>
      </c>
      <c r="AL4" s="1">
        <v>799.860005</v>
      </c>
      <c r="AM4" s="1">
        <v>799.860005</v>
      </c>
      <c r="AN4" s="1">
        <v>799.860005</v>
      </c>
      <c r="AO4" s="1">
        <v>799.860005</v>
      </c>
      <c r="AP4" s="1">
        <v>799.860005</v>
      </c>
      <c r="AQ4" s="1">
        <v>799.860005</v>
      </c>
    </row>
    <row r="5" spans="1:43" ht="12.75">
      <c r="A5" s="1" t="s">
        <v>5</v>
      </c>
      <c r="B5" s="3">
        <f>B3-B4</f>
        <v>735</v>
      </c>
      <c r="C5" s="1">
        <f aca="true" t="shared" si="2" ref="C5:R5">C3-C4</f>
        <v>800</v>
      </c>
      <c r="D5" s="1">
        <f t="shared" si="2"/>
        <v>784.6875</v>
      </c>
      <c r="E5" s="1">
        <f t="shared" si="2"/>
        <v>768.75</v>
      </c>
      <c r="F5" s="1">
        <f t="shared" si="2"/>
        <v>752.1875</v>
      </c>
      <c r="G5" s="1">
        <f t="shared" si="2"/>
        <v>735</v>
      </c>
      <c r="H5" s="1">
        <f t="shared" si="2"/>
        <v>717.1875</v>
      </c>
      <c r="I5" s="1">
        <f t="shared" si="2"/>
        <v>698.75</v>
      </c>
      <c r="J5" s="1">
        <f t="shared" si="2"/>
        <v>679.6875</v>
      </c>
      <c r="K5" s="1">
        <f t="shared" si="2"/>
        <v>660</v>
      </c>
      <c r="L5" s="1">
        <f t="shared" si="2"/>
        <v>639.6875</v>
      </c>
      <c r="M5" s="1">
        <f t="shared" si="2"/>
        <v>618.75</v>
      </c>
      <c r="N5" s="1">
        <f t="shared" si="2"/>
        <v>597.1875</v>
      </c>
      <c r="O5" s="1">
        <f t="shared" si="2"/>
        <v>575</v>
      </c>
      <c r="P5" s="1">
        <f t="shared" si="2"/>
        <v>552.1875</v>
      </c>
      <c r="Q5" s="1">
        <f t="shared" si="2"/>
        <v>528.75</v>
      </c>
      <c r="R5" s="1">
        <f t="shared" si="2"/>
        <v>504.6875</v>
      </c>
      <c r="S5" s="1">
        <f aca="true" t="shared" si="3" ref="S5:AH5">S3-S4</f>
        <v>480</v>
      </c>
      <c r="T5" s="1">
        <f t="shared" si="3"/>
        <v>454.6875</v>
      </c>
      <c r="U5" s="1">
        <f t="shared" si="3"/>
        <v>428.75</v>
      </c>
      <c r="V5" s="1">
        <f t="shared" si="3"/>
        <v>402.1875</v>
      </c>
      <c r="W5" s="1">
        <f t="shared" si="3"/>
        <v>375</v>
      </c>
      <c r="X5" s="1">
        <f t="shared" si="3"/>
        <v>347.1875</v>
      </c>
      <c r="Y5" s="1">
        <f t="shared" si="3"/>
        <v>318.75</v>
      </c>
      <c r="Z5" s="1">
        <f t="shared" si="3"/>
        <v>289.6875</v>
      </c>
      <c r="AA5" s="1">
        <f t="shared" si="3"/>
        <v>260</v>
      </c>
      <c r="AB5" s="1">
        <f t="shared" si="3"/>
        <v>229.6875</v>
      </c>
      <c r="AC5" s="1">
        <f t="shared" si="3"/>
        <v>198.75</v>
      </c>
      <c r="AD5" s="1">
        <f t="shared" si="3"/>
        <v>167.1875</v>
      </c>
      <c r="AE5" s="1">
        <f t="shared" si="3"/>
        <v>135</v>
      </c>
      <c r="AF5" s="1">
        <f t="shared" si="3"/>
        <v>102.1875</v>
      </c>
      <c r="AG5" s="1">
        <f t="shared" si="3"/>
        <v>68.75</v>
      </c>
      <c r="AH5" s="1">
        <f t="shared" si="3"/>
        <v>34.6875</v>
      </c>
      <c r="AI5" s="1">
        <f aca="true" t="shared" si="4" ref="AI5:AQ5">AI3-AI4</f>
        <v>0.13999499999999898</v>
      </c>
      <c r="AJ5" s="1">
        <f t="shared" si="4"/>
        <v>0.13999499999999898</v>
      </c>
      <c r="AK5" s="1">
        <f t="shared" si="4"/>
        <v>0.13999499999999898</v>
      </c>
      <c r="AL5" s="1">
        <f t="shared" si="4"/>
        <v>0.13999499999999898</v>
      </c>
      <c r="AM5" s="1">
        <f t="shared" si="4"/>
        <v>0.13999499999999898</v>
      </c>
      <c r="AN5" s="1">
        <f t="shared" si="4"/>
        <v>0.13999499999999898</v>
      </c>
      <c r="AO5" s="1">
        <f t="shared" si="4"/>
        <v>0.13999499999999898</v>
      </c>
      <c r="AP5" s="1">
        <f t="shared" si="4"/>
        <v>0.13999499999999898</v>
      </c>
      <c r="AQ5" s="1">
        <f t="shared" si="4"/>
        <v>0.13999499999999898</v>
      </c>
    </row>
    <row r="6" spans="1:43" ht="12.75">
      <c r="A6" s="1" t="s">
        <v>6</v>
      </c>
      <c r="B6" s="3">
        <f>B5*0.4</f>
        <v>294</v>
      </c>
      <c r="C6" s="1">
        <f aca="true" t="shared" si="5" ref="C6:R6">C5*0.4</f>
        <v>320</v>
      </c>
      <c r="D6" s="1">
        <f t="shared" si="5"/>
        <v>313.875</v>
      </c>
      <c r="E6" s="1">
        <f t="shared" si="5"/>
        <v>307.5</v>
      </c>
      <c r="F6" s="1">
        <f t="shared" si="5"/>
        <v>300.875</v>
      </c>
      <c r="G6" s="1">
        <f t="shared" si="5"/>
        <v>294</v>
      </c>
      <c r="H6" s="1">
        <f t="shared" si="5"/>
        <v>286.875</v>
      </c>
      <c r="I6" s="1">
        <f t="shared" si="5"/>
        <v>279.5</v>
      </c>
      <c r="J6" s="1">
        <f t="shared" si="5"/>
        <v>271.875</v>
      </c>
      <c r="K6" s="1">
        <f t="shared" si="5"/>
        <v>264</v>
      </c>
      <c r="L6" s="1">
        <f t="shared" si="5"/>
        <v>255.875</v>
      </c>
      <c r="M6" s="1">
        <f t="shared" si="5"/>
        <v>247.5</v>
      </c>
      <c r="N6" s="1">
        <f t="shared" si="5"/>
        <v>238.875</v>
      </c>
      <c r="O6" s="1">
        <f t="shared" si="5"/>
        <v>230</v>
      </c>
      <c r="P6" s="1">
        <f t="shared" si="5"/>
        <v>220.875</v>
      </c>
      <c r="Q6" s="1">
        <f t="shared" si="5"/>
        <v>211.5</v>
      </c>
      <c r="R6" s="1">
        <f t="shared" si="5"/>
        <v>201.875</v>
      </c>
      <c r="S6" s="1">
        <f aca="true" t="shared" si="6" ref="S6:AH6">S5*0.4</f>
        <v>192</v>
      </c>
      <c r="T6" s="1">
        <f t="shared" si="6"/>
        <v>181.875</v>
      </c>
      <c r="U6" s="1">
        <f t="shared" si="6"/>
        <v>171.5</v>
      </c>
      <c r="V6" s="1">
        <f t="shared" si="6"/>
        <v>160.875</v>
      </c>
      <c r="W6" s="1">
        <f t="shared" si="6"/>
        <v>150</v>
      </c>
      <c r="X6" s="1">
        <f t="shared" si="6"/>
        <v>138.875</v>
      </c>
      <c r="Y6" s="1">
        <f t="shared" si="6"/>
        <v>127.5</v>
      </c>
      <c r="Z6" s="1">
        <f t="shared" si="6"/>
        <v>115.875</v>
      </c>
      <c r="AA6" s="1">
        <f t="shared" si="6"/>
        <v>104</v>
      </c>
      <c r="AB6" s="1">
        <f t="shared" si="6"/>
        <v>91.875</v>
      </c>
      <c r="AC6" s="1">
        <f t="shared" si="6"/>
        <v>79.5</v>
      </c>
      <c r="AD6" s="1">
        <f t="shared" si="6"/>
        <v>66.875</v>
      </c>
      <c r="AE6" s="1">
        <f t="shared" si="6"/>
        <v>54</v>
      </c>
      <c r="AF6" s="1">
        <f t="shared" si="6"/>
        <v>40.875</v>
      </c>
      <c r="AG6" s="1">
        <f t="shared" si="6"/>
        <v>27.5</v>
      </c>
      <c r="AH6" s="1">
        <f t="shared" si="6"/>
        <v>13.875</v>
      </c>
      <c r="AI6" s="1">
        <f aca="true" t="shared" si="7" ref="AI6:AQ6">AI5*0.4</f>
        <v>0.0559979999999996</v>
      </c>
      <c r="AJ6" s="1">
        <f t="shared" si="7"/>
        <v>0.0559979999999996</v>
      </c>
      <c r="AK6" s="1">
        <f t="shared" si="7"/>
        <v>0.0559979999999996</v>
      </c>
      <c r="AL6" s="1">
        <f t="shared" si="7"/>
        <v>0.0559979999999996</v>
      </c>
      <c r="AM6" s="1">
        <f t="shared" si="7"/>
        <v>0.0559979999999996</v>
      </c>
      <c r="AN6" s="1">
        <f t="shared" si="7"/>
        <v>0.0559979999999996</v>
      </c>
      <c r="AO6" s="1">
        <f t="shared" si="7"/>
        <v>0.0559979999999996</v>
      </c>
      <c r="AP6" s="1">
        <f t="shared" si="7"/>
        <v>0.0559979999999996</v>
      </c>
      <c r="AQ6" s="1">
        <f t="shared" si="7"/>
        <v>0.0559979999999996</v>
      </c>
    </row>
    <row r="7" spans="1:43" ht="12.75">
      <c r="A7" s="1" t="s">
        <v>7</v>
      </c>
      <c r="B7" s="3">
        <f>B5-B6</f>
        <v>441</v>
      </c>
      <c r="C7" s="1">
        <f aca="true" t="shared" si="8" ref="C7:R7">C5-C6</f>
        <v>480</v>
      </c>
      <c r="D7" s="1">
        <f t="shared" si="8"/>
        <v>470.8125</v>
      </c>
      <c r="E7" s="1">
        <f t="shared" si="8"/>
        <v>461.25</v>
      </c>
      <c r="F7" s="1">
        <f t="shared" si="8"/>
        <v>451.3125</v>
      </c>
      <c r="G7" s="1">
        <f t="shared" si="8"/>
        <v>441</v>
      </c>
      <c r="H7" s="1">
        <f t="shared" si="8"/>
        <v>430.3125</v>
      </c>
      <c r="I7" s="1">
        <f t="shared" si="8"/>
        <v>419.25</v>
      </c>
      <c r="J7" s="1">
        <f t="shared" si="8"/>
        <v>407.8125</v>
      </c>
      <c r="K7" s="1">
        <f t="shared" si="8"/>
        <v>396</v>
      </c>
      <c r="L7" s="1">
        <f t="shared" si="8"/>
        <v>383.8125</v>
      </c>
      <c r="M7" s="1">
        <f t="shared" si="8"/>
        <v>371.25</v>
      </c>
      <c r="N7" s="1">
        <f t="shared" si="8"/>
        <v>358.3125</v>
      </c>
      <c r="O7" s="1">
        <f t="shared" si="8"/>
        <v>345</v>
      </c>
      <c r="P7" s="1">
        <f t="shared" si="8"/>
        <v>331.3125</v>
      </c>
      <c r="Q7" s="1">
        <f t="shared" si="8"/>
        <v>317.25</v>
      </c>
      <c r="R7" s="1">
        <f t="shared" si="8"/>
        <v>302.8125</v>
      </c>
      <c r="S7" s="1">
        <f aca="true" t="shared" si="9" ref="S7:AH7">S5-S6</f>
        <v>288</v>
      </c>
      <c r="T7" s="1">
        <f t="shared" si="9"/>
        <v>272.8125</v>
      </c>
      <c r="U7" s="1">
        <f t="shared" si="9"/>
        <v>257.25</v>
      </c>
      <c r="V7" s="1">
        <f t="shared" si="9"/>
        <v>241.3125</v>
      </c>
      <c r="W7" s="1">
        <f t="shared" si="9"/>
        <v>225</v>
      </c>
      <c r="X7" s="1">
        <f t="shared" si="9"/>
        <v>208.3125</v>
      </c>
      <c r="Y7" s="1">
        <f t="shared" si="9"/>
        <v>191.25</v>
      </c>
      <c r="Z7" s="1">
        <f t="shared" si="9"/>
        <v>173.8125</v>
      </c>
      <c r="AA7" s="1">
        <f t="shared" si="9"/>
        <v>156</v>
      </c>
      <c r="AB7" s="1">
        <f t="shared" si="9"/>
        <v>137.8125</v>
      </c>
      <c r="AC7" s="1">
        <f t="shared" si="9"/>
        <v>119.25</v>
      </c>
      <c r="AD7" s="1">
        <f t="shared" si="9"/>
        <v>100.3125</v>
      </c>
      <c r="AE7" s="1">
        <f t="shared" si="9"/>
        <v>81</v>
      </c>
      <c r="AF7" s="1">
        <f t="shared" si="9"/>
        <v>61.3125</v>
      </c>
      <c r="AG7" s="1">
        <f t="shared" si="9"/>
        <v>41.25</v>
      </c>
      <c r="AH7" s="1">
        <f t="shared" si="9"/>
        <v>20.8125</v>
      </c>
      <c r="AI7" s="1">
        <f aca="true" t="shared" si="10" ref="AI7:AQ7">AI5-AI6</f>
        <v>0.08399699999999938</v>
      </c>
      <c r="AJ7" s="1">
        <f t="shared" si="10"/>
        <v>0.08399699999999938</v>
      </c>
      <c r="AK7" s="1">
        <f t="shared" si="10"/>
        <v>0.08399699999999938</v>
      </c>
      <c r="AL7" s="1">
        <f t="shared" si="10"/>
        <v>0.08399699999999938</v>
      </c>
      <c r="AM7" s="1">
        <f t="shared" si="10"/>
        <v>0.08399699999999938</v>
      </c>
      <c r="AN7" s="1">
        <f t="shared" si="10"/>
        <v>0.08399699999999938</v>
      </c>
      <c r="AO7" s="1">
        <f t="shared" si="10"/>
        <v>0.08399699999999938</v>
      </c>
      <c r="AP7" s="1">
        <f t="shared" si="10"/>
        <v>0.08399699999999938</v>
      </c>
      <c r="AQ7" s="1">
        <f t="shared" si="10"/>
        <v>0.08399699999999938</v>
      </c>
    </row>
    <row r="8" spans="1:43" ht="12.75">
      <c r="A8" s="1" t="s">
        <v>8</v>
      </c>
      <c r="B8" s="3">
        <v>200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v>200</v>
      </c>
      <c r="I8" s="1">
        <v>200</v>
      </c>
      <c r="J8" s="1">
        <v>200</v>
      </c>
      <c r="K8" s="1">
        <v>200</v>
      </c>
      <c r="L8" s="1">
        <v>200</v>
      </c>
      <c r="M8" s="1">
        <v>200</v>
      </c>
      <c r="N8" s="1">
        <v>200</v>
      </c>
      <c r="O8" s="1">
        <v>200</v>
      </c>
      <c r="P8" s="1">
        <v>200</v>
      </c>
      <c r="Q8" s="1">
        <v>200</v>
      </c>
      <c r="R8" s="1">
        <v>200</v>
      </c>
      <c r="S8" s="1">
        <v>200</v>
      </c>
      <c r="T8" s="1">
        <v>200</v>
      </c>
      <c r="U8" s="1">
        <v>200</v>
      </c>
      <c r="V8" s="1">
        <v>200</v>
      </c>
      <c r="W8" s="1">
        <v>200</v>
      </c>
      <c r="X8" s="1">
        <v>200</v>
      </c>
      <c r="Y8" s="1">
        <v>200</v>
      </c>
      <c r="Z8" s="1">
        <v>200</v>
      </c>
      <c r="AA8" s="1">
        <v>200</v>
      </c>
      <c r="AB8" s="1">
        <v>200</v>
      </c>
      <c r="AC8" s="1">
        <v>200</v>
      </c>
      <c r="AD8" s="1">
        <v>200</v>
      </c>
      <c r="AE8" s="1">
        <v>200</v>
      </c>
      <c r="AF8" s="1">
        <v>200</v>
      </c>
      <c r="AG8" s="1">
        <v>200</v>
      </c>
      <c r="AH8" s="1">
        <v>200</v>
      </c>
      <c r="AI8" s="1">
        <v>200</v>
      </c>
      <c r="AJ8" s="1">
        <v>200</v>
      </c>
      <c r="AK8" s="1">
        <v>200</v>
      </c>
      <c r="AL8" s="1">
        <v>200</v>
      </c>
      <c r="AM8" s="1">
        <v>200</v>
      </c>
      <c r="AN8" s="1">
        <v>200</v>
      </c>
      <c r="AO8" s="1">
        <v>200</v>
      </c>
      <c r="AP8" s="1">
        <v>200</v>
      </c>
      <c r="AQ8" s="1">
        <v>200</v>
      </c>
    </row>
    <row r="9" spans="1:43" ht="12.75">
      <c r="A9" s="1" t="s">
        <v>9</v>
      </c>
      <c r="B9" s="3">
        <v>-200</v>
      </c>
      <c r="C9" s="1">
        <v>-200</v>
      </c>
      <c r="D9" s="1">
        <v>-200</v>
      </c>
      <c r="E9" s="1">
        <v>-200</v>
      </c>
      <c r="F9" s="1">
        <v>-200</v>
      </c>
      <c r="G9" s="1">
        <v>-200</v>
      </c>
      <c r="H9" s="1">
        <v>-200</v>
      </c>
      <c r="I9" s="1">
        <v>-200</v>
      </c>
      <c r="J9" s="1">
        <v>-200</v>
      </c>
      <c r="K9" s="1">
        <v>-200</v>
      </c>
      <c r="L9" s="1">
        <v>-200</v>
      </c>
      <c r="M9" s="1">
        <v>-200</v>
      </c>
      <c r="N9" s="1">
        <v>-200</v>
      </c>
      <c r="O9" s="1">
        <v>-200</v>
      </c>
      <c r="P9" s="1">
        <v>-200</v>
      </c>
      <c r="Q9" s="1">
        <v>-200</v>
      </c>
      <c r="R9" s="1">
        <v>-200</v>
      </c>
      <c r="S9" s="1">
        <v>-200</v>
      </c>
      <c r="T9" s="1">
        <v>-200</v>
      </c>
      <c r="U9" s="1">
        <v>-200</v>
      </c>
      <c r="V9" s="1">
        <v>-200</v>
      </c>
      <c r="W9" s="1">
        <v>-200</v>
      </c>
      <c r="X9" s="1">
        <v>-200</v>
      </c>
      <c r="Y9" s="1">
        <v>-200</v>
      </c>
      <c r="Z9" s="1">
        <v>-200</v>
      </c>
      <c r="AA9" s="1">
        <v>-200</v>
      </c>
      <c r="AB9" s="1">
        <v>-200</v>
      </c>
      <c r="AC9" s="1">
        <v>-200</v>
      </c>
      <c r="AD9" s="1">
        <v>-200</v>
      </c>
      <c r="AE9" s="1">
        <v>-200</v>
      </c>
      <c r="AF9" s="1">
        <v>-200</v>
      </c>
      <c r="AG9" s="1">
        <v>-200</v>
      </c>
      <c r="AH9" s="1">
        <v>-200</v>
      </c>
      <c r="AI9" s="1">
        <v>-200</v>
      </c>
      <c r="AJ9" s="1">
        <v>-200</v>
      </c>
      <c r="AK9" s="1">
        <v>-200</v>
      </c>
      <c r="AL9" s="1">
        <v>-200</v>
      </c>
      <c r="AM9" s="1">
        <v>-200</v>
      </c>
      <c r="AN9" s="1">
        <v>-200</v>
      </c>
      <c r="AO9" s="1">
        <v>-200</v>
      </c>
      <c r="AP9" s="1">
        <v>-200</v>
      </c>
      <c r="AQ9" s="1">
        <v>-200</v>
      </c>
    </row>
    <row r="10" spans="1:43" ht="12.75">
      <c r="A10" s="1" t="s">
        <v>10</v>
      </c>
      <c r="B10" s="3">
        <f>B7+B8+B9</f>
        <v>441</v>
      </c>
      <c r="C10" s="1">
        <f aca="true" t="shared" si="11" ref="C10:R10">C7+C8+C9</f>
        <v>480</v>
      </c>
      <c r="D10" s="1">
        <f>D7+D8+D9</f>
        <v>470.8125</v>
      </c>
      <c r="E10" s="1">
        <f t="shared" si="11"/>
        <v>461.25</v>
      </c>
      <c r="F10" s="1">
        <f t="shared" si="11"/>
        <v>451.3125</v>
      </c>
      <c r="G10" s="1">
        <f t="shared" si="11"/>
        <v>441</v>
      </c>
      <c r="H10" s="1">
        <f t="shared" si="11"/>
        <v>430.3125</v>
      </c>
      <c r="I10" s="1">
        <f t="shared" si="11"/>
        <v>419.25</v>
      </c>
      <c r="J10" s="1">
        <f t="shared" si="11"/>
        <v>407.8125</v>
      </c>
      <c r="K10" s="1">
        <f t="shared" si="11"/>
        <v>396</v>
      </c>
      <c r="L10" s="1">
        <f t="shared" si="11"/>
        <v>383.8125</v>
      </c>
      <c r="M10" s="1">
        <f t="shared" si="11"/>
        <v>371.25</v>
      </c>
      <c r="N10" s="1">
        <f t="shared" si="11"/>
        <v>358.3125</v>
      </c>
      <c r="O10" s="1">
        <f t="shared" si="11"/>
        <v>345</v>
      </c>
      <c r="P10" s="1">
        <f t="shared" si="11"/>
        <v>331.3125</v>
      </c>
      <c r="Q10" s="1">
        <f t="shared" si="11"/>
        <v>317.25</v>
      </c>
      <c r="R10" s="1">
        <f t="shared" si="11"/>
        <v>302.8125</v>
      </c>
      <c r="S10" s="1">
        <f aca="true" t="shared" si="12" ref="S10:AH10">S7+S8+S9</f>
        <v>288</v>
      </c>
      <c r="T10" s="1">
        <f t="shared" si="12"/>
        <v>272.8125</v>
      </c>
      <c r="U10" s="1">
        <f t="shared" si="12"/>
        <v>257.25</v>
      </c>
      <c r="V10" s="1">
        <f t="shared" si="12"/>
        <v>241.3125</v>
      </c>
      <c r="W10" s="1">
        <f t="shared" si="12"/>
        <v>225</v>
      </c>
      <c r="X10" s="1">
        <f t="shared" si="12"/>
        <v>208.3125</v>
      </c>
      <c r="Y10" s="1">
        <f t="shared" si="12"/>
        <v>191.25</v>
      </c>
      <c r="Z10" s="1">
        <f t="shared" si="12"/>
        <v>173.8125</v>
      </c>
      <c r="AA10" s="1">
        <f t="shared" si="12"/>
        <v>156</v>
      </c>
      <c r="AB10" s="1">
        <f t="shared" si="12"/>
        <v>137.8125</v>
      </c>
      <c r="AC10" s="1">
        <f t="shared" si="12"/>
        <v>119.25</v>
      </c>
      <c r="AD10" s="1">
        <f t="shared" si="12"/>
        <v>100.3125</v>
      </c>
      <c r="AE10" s="1">
        <f t="shared" si="12"/>
        <v>81</v>
      </c>
      <c r="AF10" s="1">
        <f t="shared" si="12"/>
        <v>61.3125</v>
      </c>
      <c r="AG10" s="1">
        <f t="shared" si="12"/>
        <v>41.25</v>
      </c>
      <c r="AH10" s="1">
        <f t="shared" si="12"/>
        <v>20.8125</v>
      </c>
      <c r="AI10" s="1">
        <f aca="true" t="shared" si="13" ref="AI10:AQ10">AI7+AI8+AI9</f>
        <v>0.08399700000001076</v>
      </c>
      <c r="AJ10" s="1">
        <f t="shared" si="13"/>
        <v>0.08399700000001076</v>
      </c>
      <c r="AK10" s="1">
        <f t="shared" si="13"/>
        <v>0.08399700000001076</v>
      </c>
      <c r="AL10" s="1">
        <f t="shared" si="13"/>
        <v>0.08399700000001076</v>
      </c>
      <c r="AM10" s="1">
        <f t="shared" si="13"/>
        <v>0.08399700000001076</v>
      </c>
      <c r="AN10" s="1">
        <f t="shared" si="13"/>
        <v>0.08399700000001076</v>
      </c>
      <c r="AO10" s="1">
        <f t="shared" si="13"/>
        <v>0.08399700000001076</v>
      </c>
      <c r="AP10" s="1">
        <f t="shared" si="13"/>
        <v>0.08399700000001076</v>
      </c>
      <c r="AQ10" s="1">
        <f t="shared" si="13"/>
        <v>0.08399700000001076</v>
      </c>
    </row>
    <row r="11" spans="1:43" ht="12.75">
      <c r="A11" s="1" t="s">
        <v>11</v>
      </c>
      <c r="B11" s="1">
        <f>B10+B4*0.6</f>
        <v>480</v>
      </c>
      <c r="C11" s="1">
        <f aca="true" t="shared" si="14" ref="C11:R11">C10+C4*0.6</f>
        <v>480</v>
      </c>
      <c r="D11" s="1">
        <f t="shared" si="14"/>
        <v>480</v>
      </c>
      <c r="E11" s="1">
        <f t="shared" si="14"/>
        <v>480</v>
      </c>
      <c r="F11" s="1">
        <f t="shared" si="14"/>
        <v>480</v>
      </c>
      <c r="G11" s="1">
        <f t="shared" si="14"/>
        <v>480</v>
      </c>
      <c r="H11" s="1">
        <f t="shared" si="14"/>
        <v>480</v>
      </c>
      <c r="I11" s="1">
        <f t="shared" si="14"/>
        <v>480</v>
      </c>
      <c r="J11" s="1">
        <f t="shared" si="14"/>
        <v>480</v>
      </c>
      <c r="K11" s="1">
        <f t="shared" si="14"/>
        <v>480</v>
      </c>
      <c r="L11" s="1">
        <f t="shared" si="14"/>
        <v>480</v>
      </c>
      <c r="M11" s="1">
        <f t="shared" si="14"/>
        <v>480</v>
      </c>
      <c r="N11" s="1">
        <f t="shared" si="14"/>
        <v>480</v>
      </c>
      <c r="O11" s="1">
        <f t="shared" si="14"/>
        <v>480</v>
      </c>
      <c r="P11" s="1">
        <f t="shared" si="14"/>
        <v>480</v>
      </c>
      <c r="Q11" s="1">
        <f t="shared" si="14"/>
        <v>480</v>
      </c>
      <c r="R11" s="1">
        <f t="shared" si="14"/>
        <v>480</v>
      </c>
      <c r="S11" s="1">
        <f aca="true" t="shared" si="15" ref="S11:AH11">S10+S4*0.6</f>
        <v>480</v>
      </c>
      <c r="T11" s="1">
        <f t="shared" si="15"/>
        <v>480</v>
      </c>
      <c r="U11" s="1">
        <f t="shared" si="15"/>
        <v>480</v>
      </c>
      <c r="V11" s="1">
        <f t="shared" si="15"/>
        <v>480</v>
      </c>
      <c r="W11" s="1">
        <f t="shared" si="15"/>
        <v>480</v>
      </c>
      <c r="X11" s="1">
        <f t="shared" si="15"/>
        <v>480</v>
      </c>
      <c r="Y11" s="1">
        <f t="shared" si="15"/>
        <v>480</v>
      </c>
      <c r="Z11" s="1">
        <f t="shared" si="15"/>
        <v>480</v>
      </c>
      <c r="AA11" s="1">
        <f t="shared" si="15"/>
        <v>480</v>
      </c>
      <c r="AB11" s="1">
        <f t="shared" si="15"/>
        <v>480</v>
      </c>
      <c r="AC11" s="1">
        <f t="shared" si="15"/>
        <v>480</v>
      </c>
      <c r="AD11" s="1">
        <f t="shared" si="15"/>
        <v>480</v>
      </c>
      <c r="AE11" s="1">
        <f t="shared" si="15"/>
        <v>480</v>
      </c>
      <c r="AF11" s="1">
        <f t="shared" si="15"/>
        <v>480</v>
      </c>
      <c r="AG11" s="1">
        <f t="shared" si="15"/>
        <v>480</v>
      </c>
      <c r="AH11" s="1">
        <f t="shared" si="15"/>
        <v>480</v>
      </c>
      <c r="AI11" s="1">
        <f aca="true" t="shared" si="16" ref="AI11:AQ11">AI10+AI4*0.6</f>
        <v>480</v>
      </c>
      <c r="AJ11" s="1">
        <f t="shared" si="16"/>
        <v>480</v>
      </c>
      <c r="AK11" s="1">
        <f t="shared" si="16"/>
        <v>480</v>
      </c>
      <c r="AL11" s="1">
        <f t="shared" si="16"/>
        <v>480</v>
      </c>
      <c r="AM11" s="1">
        <f t="shared" si="16"/>
        <v>480</v>
      </c>
      <c r="AN11" s="1">
        <f t="shared" si="16"/>
        <v>480</v>
      </c>
      <c r="AO11" s="1">
        <f t="shared" si="16"/>
        <v>480</v>
      </c>
      <c r="AP11" s="1">
        <f t="shared" si="16"/>
        <v>480</v>
      </c>
      <c r="AQ11" s="1">
        <f t="shared" si="16"/>
        <v>480</v>
      </c>
    </row>
    <row r="19" ht="12.75">
      <c r="J19" s="4"/>
    </row>
    <row r="27" ht="12.75">
      <c r="J27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2003-11-25T11:18:29Z</cp:lastPrinted>
  <dcterms:created xsi:type="dcterms:W3CDTF">2004-02-11T18:07:15Z</dcterms:created>
  <dcterms:modified xsi:type="dcterms:W3CDTF">2004-03-11T11:42:10Z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