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60" windowHeight="5520" activeTab="0"/>
  </bookViews>
  <sheets>
    <sheet name="23.6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<sst xmlns="http://schemas.openxmlformats.org/spreadsheetml/2006/main" count="38" uniqueCount="17">
  <si>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BBV ARGENTARIA</t>
  </si>
  <si>
    <t>TELEFONICA</t>
  </si>
  <si>
    <t>ENDESA</t>
  </si>
  <si>
    <t>SANTANDER CTL.HISPANO</t>
  </si>
  <si>
    <t>REPSOL YPF</t>
  </si>
  <si>
    <t>PROSEGUR</t>
  </si>
  <si>
    <t>IBEX 35</t>
  </si>
  <si>
    <t>IGBM</t>
  </si>
  <si>
    <t>Precio</t>
  </si>
  <si>
    <t>Rentabilidad</t>
  </si>
  <si>
    <t>BBVA</t>
  </si>
  <si>
    <t>SCH</t>
  </si>
  <si>
    <t xml:space="preserve">Beta </t>
  </si>
  <si>
    <t>Telefónica</t>
  </si>
  <si>
    <t>Repsol</t>
  </si>
  <si>
    <t>Endesa</t>
  </si>
  <si>
    <t>Prosegur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</si>
</sst>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  <numFmt numFmtId="175" formatCode="0.0"/>
  </numFmts>
  <fonts count="5">
    <font>
      <sz val="10"/>
      <name val="Arial"/>
      <family val="0"/>
    </font>
    <font>
      <sz val="10"/>
      <name val="Arial Narrow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74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425"/>
          <c:w val="0.96525"/>
          <c:h val="0.8855"/>
        </c:manualLayout>
      </c:layout>
      <c:scatterChart>
        <c:scatterStyle val="smooth"/>
        <c:varyColors val="0"/>
        <c:ser>
          <c:idx val="0"/>
          <c:order val="0"/>
          <c:tx>
            <c:strRef>
              <c:f>'23.6'!$V$3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'23.6'!$S$4:$S$64</c:f>
              <c:numCache/>
            </c:numRef>
          </c:xVal>
          <c:yVal>
            <c:numRef>
              <c:f>'23.6'!$V$4:$V$64</c:f>
              <c:numCache/>
            </c:numRef>
          </c:yVal>
          <c:smooth val="1"/>
        </c:ser>
        <c:ser>
          <c:idx val="1"/>
          <c:order val="1"/>
          <c:tx>
            <c:strRef>
              <c:f>'23.6'!$X$3</c:f>
              <c:strCache>
                <c:ptCount val="1"/>
                <c:pt idx="0">
                  <c:v>Repsol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'23.6'!$S$4:$S$64</c:f>
              <c:numCache/>
            </c:numRef>
          </c:xVal>
          <c:yVal>
            <c:numRef>
              <c:f>'23.6'!$X$4:$X$64</c:f>
              <c:numCache/>
            </c:numRef>
          </c:yVal>
          <c:smooth val="1"/>
        </c:ser>
        <c:ser>
          <c:idx val="2"/>
          <c:order val="2"/>
          <c:tx>
            <c:strRef>
              <c:f>'23.6'!$Y$3</c:f>
              <c:strCache>
                <c:ptCount val="1"/>
                <c:pt idx="0">
                  <c:v>Prosegur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'23.6'!$S$4:$S$64</c:f>
              <c:numCache/>
            </c:numRef>
          </c:xVal>
          <c:yVal>
            <c:numRef>
              <c:f>'23.6'!$Y$4:$Y$64</c:f>
              <c:numCache/>
            </c:numRef>
          </c:yVal>
          <c:smooth val="1"/>
        </c:ser>
        <c:axId val="12115032"/>
        <c:axId val="41926425"/>
      </c:scatterChart>
      <c:valAx>
        <c:axId val="12115032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Meses utilizados en el cálculo de la 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26425"/>
        <c:crosses val="autoZero"/>
        <c:crossBetween val="midCat"/>
        <c:dispUnits/>
        <c:majorUnit val="10"/>
      </c:valAx>
      <c:valAx>
        <c:axId val="41926425"/>
        <c:scaling>
          <c:orientation val="minMax"/>
          <c:max val="1.5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21150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5"/>
          <c:y val="0"/>
          <c:w val="0.625"/>
          <c:h val="0.12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57150</xdr:rowOff>
    </xdr:from>
    <xdr:to>
      <xdr:col>10</xdr:col>
      <xdr:colOff>171450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352425" y="542925"/>
        <a:ext cx="6105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workbookViewId="0" topLeftCell="A1">
      <selection activeCell="AD27" sqref="AD27"/>
    </sheetView>
  </sheetViews>
  <sheetFormatPr defaultColWidth="11.421875" defaultRowHeight="12.75"/>
  <cols>
    <col min="1" max="16384" width="9.421875" style="1" customWidth="1"/>
  </cols>
  <sheetData>
    <row r="1" spans="2:20" ht="12.75">
      <c r="B1" s="1" t="s">
        <v>8</v>
      </c>
      <c r="C1" s="1" t="s">
        <v>8</v>
      </c>
      <c r="D1" s="1" t="s">
        <v>8</v>
      </c>
      <c r="E1" s="1" t="s">
        <v>8</v>
      </c>
      <c r="F1" s="1" t="s">
        <v>8</v>
      </c>
      <c r="G1" s="1" t="s">
        <v>8</v>
      </c>
      <c r="H1" s="1" t="s">
        <v>8</v>
      </c>
      <c r="I1" s="1" t="s">
        <v>8</v>
      </c>
      <c r="K1" s="1" t="s">
        <v>9</v>
      </c>
      <c r="T1" s="1" t="s">
        <v>12</v>
      </c>
    </row>
    <row r="2" spans="2:25" s="2" customFormat="1" ht="12.75">
      <c r="B2" s="5" t="s">
        <v>6</v>
      </c>
      <c r="C2" s="5" t="s">
        <v>7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K2" s="5" t="s">
        <v>6</v>
      </c>
      <c r="L2" s="5" t="s">
        <v>7</v>
      </c>
      <c r="M2" s="5" t="s">
        <v>0</v>
      </c>
      <c r="N2" s="5" t="s">
        <v>1</v>
      </c>
      <c r="O2" s="5" t="s">
        <v>2</v>
      </c>
      <c r="P2" s="5" t="s">
        <v>3</v>
      </c>
      <c r="Q2" s="5" t="s">
        <v>4</v>
      </c>
      <c r="R2" s="5" t="s">
        <v>5</v>
      </c>
      <c r="T2" s="5" t="s">
        <v>10</v>
      </c>
      <c r="U2" s="5" t="s">
        <v>1</v>
      </c>
      <c r="V2" s="5" t="s">
        <v>2</v>
      </c>
      <c r="W2" s="5" t="s">
        <v>11</v>
      </c>
      <c r="X2" s="5" t="s">
        <v>4</v>
      </c>
      <c r="Y2" s="5" t="s">
        <v>5</v>
      </c>
    </row>
    <row r="3" spans="1:25" ht="12.75">
      <c r="A3" s="3">
        <v>35795</v>
      </c>
      <c r="B3" s="4">
        <v>7255.4</v>
      </c>
      <c r="C3" s="4">
        <v>632.55</v>
      </c>
      <c r="D3" s="4">
        <v>9.88</v>
      </c>
      <c r="E3" s="4">
        <v>7.09</v>
      </c>
      <c r="F3" s="4">
        <v>16.26</v>
      </c>
      <c r="G3" s="4">
        <v>7.5</v>
      </c>
      <c r="H3" s="4">
        <v>13.02</v>
      </c>
      <c r="I3" s="4">
        <v>9.2</v>
      </c>
      <c r="T3" s="5" t="s">
        <v>10</v>
      </c>
      <c r="U3" s="5" t="s">
        <v>13</v>
      </c>
      <c r="V3" s="5" t="s">
        <v>15</v>
      </c>
      <c r="W3" s="5" t="s">
        <v>11</v>
      </c>
      <c r="X3" s="5" t="s">
        <v>14</v>
      </c>
      <c r="Y3" s="5" t="s">
        <v>16</v>
      </c>
    </row>
    <row r="4" spans="1:25" ht="12.75">
      <c r="A4" s="3">
        <v>35825</v>
      </c>
      <c r="B4" s="4">
        <v>7958.99</v>
      </c>
      <c r="C4" s="4">
        <v>695.68</v>
      </c>
      <c r="D4" s="4">
        <v>10.86</v>
      </c>
      <c r="E4" s="4">
        <v>8.26</v>
      </c>
      <c r="F4" s="4">
        <v>17.97</v>
      </c>
      <c r="G4" s="4">
        <v>8.06</v>
      </c>
      <c r="H4" s="4">
        <v>13.32</v>
      </c>
      <c r="I4" s="4">
        <v>10.19</v>
      </c>
      <c r="K4" s="6">
        <f>B4/B3-1</f>
        <v>0.09697466714447178</v>
      </c>
      <c r="L4" s="6">
        <f aca="true" t="shared" si="0" ref="L4:R4">C4/C3-1</f>
        <v>0.09980238716307022</v>
      </c>
      <c r="M4" s="6">
        <f t="shared" si="0"/>
        <v>0.0991902834008096</v>
      </c>
      <c r="N4" s="6">
        <f t="shared" si="0"/>
        <v>0.1650211565585331</v>
      </c>
      <c r="O4" s="6">
        <f t="shared" si="0"/>
        <v>0.1051660516605164</v>
      </c>
      <c r="P4" s="6">
        <f t="shared" si="0"/>
        <v>0.07466666666666666</v>
      </c>
      <c r="Q4" s="6">
        <f t="shared" si="0"/>
        <v>0.02304147465437789</v>
      </c>
      <c r="R4" s="6">
        <f t="shared" si="0"/>
        <v>0.10760869565217401</v>
      </c>
      <c r="S4" s="1">
        <f aca="true" t="shared" si="1" ref="S4:S67">S5+1</f>
        <v>70</v>
      </c>
      <c r="T4" s="7">
        <f>CORREL($L4:$L$72,M4:M$72)*STDEV(M4:M$72)/STDEV($L4:$L$72)</f>
        <v>1.418566127936015</v>
      </c>
      <c r="U4" s="7">
        <f>CORREL($L4:$L$72,N4:N$72)*STDEV(N4:N$72)/STDEV($L4:$L$72)</f>
        <v>1.4502477578027275</v>
      </c>
      <c r="V4" s="7">
        <f>CORREL($L4:$L$72,O4:O$72)*STDEV(O4:O$72)/STDEV($L4:$L$72)</f>
        <v>0.8951499976950511</v>
      </c>
      <c r="W4" s="7">
        <f>CORREL($L4:$L$72,P4:P$72)*STDEV(P4:P$72)/STDEV($L4:$L$72)</f>
        <v>1.3918746120728298</v>
      </c>
      <c r="X4" s="7">
        <f>CORREL($L4:$L$72,Q4:Q$72)*STDEV(Q4:Q$72)/STDEV($L4:$L$72)</f>
        <v>0.6514910043415395</v>
      </c>
      <c r="Y4" s="7">
        <f>CORREL($L4:$L$72,R4:R$72)*STDEV(R4:R$72)/STDEV($L4:$L$72)</f>
        <v>0.4786675507575145</v>
      </c>
    </row>
    <row r="5" spans="1:25" ht="12.75">
      <c r="A5" s="3">
        <v>35853</v>
      </c>
      <c r="B5" s="4">
        <v>8900.09</v>
      </c>
      <c r="C5" s="4">
        <v>774.75</v>
      </c>
      <c r="D5" s="4">
        <v>14.08</v>
      </c>
      <c r="E5" s="4">
        <v>8.62</v>
      </c>
      <c r="F5" s="4">
        <v>20.43</v>
      </c>
      <c r="G5" s="4">
        <v>10.49</v>
      </c>
      <c r="H5" s="4">
        <v>13.74</v>
      </c>
      <c r="I5" s="4">
        <v>10.31</v>
      </c>
      <c r="K5" s="6">
        <f aca="true" t="shared" si="2" ref="K5:K68">B5/B4-1</f>
        <v>0.11824364649283403</v>
      </c>
      <c r="L5" s="6">
        <f aca="true" t="shared" si="3" ref="L5:L68">C5/C4-1</f>
        <v>0.1136585786568538</v>
      </c>
      <c r="M5" s="6">
        <f aca="true" t="shared" si="4" ref="M5:M68">D5/D4-1</f>
        <v>0.2965009208103131</v>
      </c>
      <c r="N5" s="6">
        <f aca="true" t="shared" si="5" ref="N5:N68">E5/E4-1</f>
        <v>0.04358353510895885</v>
      </c>
      <c r="O5" s="6">
        <f aca="true" t="shared" si="6" ref="O5:O68">F5/F4-1</f>
        <v>0.13689482470784653</v>
      </c>
      <c r="P5" s="6">
        <f aca="true" t="shared" si="7" ref="P5:P68">G5/G4-1</f>
        <v>0.30148883374689817</v>
      </c>
      <c r="Q5" s="6">
        <f aca="true" t="shared" si="8" ref="Q5:Q68">H5/H4-1</f>
        <v>0.03153153153153143</v>
      </c>
      <c r="R5" s="6">
        <f aca="true" t="shared" si="9" ref="R5:R68">I5/I4-1</f>
        <v>0.011776251226693013</v>
      </c>
      <c r="S5" s="1">
        <f t="shared" si="1"/>
        <v>69</v>
      </c>
      <c r="T5" s="7">
        <f>CORREL($L5:$L$72,M5:M$72)*STDEV(M5:M$72)/STDEV($L5:$L$72)</f>
        <v>1.4320747243700818</v>
      </c>
      <c r="U5" s="7">
        <f>CORREL($L5:$L$72,N5:N$72)*STDEV(N5:N$72)/STDEV($L5:$L$72)</f>
        <v>1.4455498331413719</v>
      </c>
      <c r="V5" s="7">
        <f>CORREL($L5:$L$72,O5:O$72)*STDEV(O5:O$72)/STDEV($L5:$L$72)</f>
        <v>0.8888967572647302</v>
      </c>
      <c r="W5" s="7">
        <f>CORREL($L5:$L$72,P5:P$72)*STDEV(P5:P$72)/STDEV($L5:$L$72)</f>
        <v>1.412988055425886</v>
      </c>
      <c r="X5" s="7">
        <f>CORREL($L5:$L$72,Q5:Q$72)*STDEV(Q5:Q$72)/STDEV($L5:$L$72)</f>
        <v>0.6658287292379256</v>
      </c>
      <c r="Y5" s="7">
        <f>CORREL($L5:$L$72,R5:R$72)*STDEV(R5:R$72)/STDEV($L5:$L$72)</f>
        <v>0.46165076526035015</v>
      </c>
    </row>
    <row r="6" spans="1:25" ht="12.75">
      <c r="A6" s="3">
        <v>35885</v>
      </c>
      <c r="B6" s="4">
        <v>10209.1</v>
      </c>
      <c r="C6" s="4">
        <v>888.67</v>
      </c>
      <c r="D6" s="4">
        <v>14.76</v>
      </c>
      <c r="E6" s="4">
        <v>11.28</v>
      </c>
      <c r="F6" s="4">
        <v>22.69</v>
      </c>
      <c r="G6" s="4">
        <v>11.52</v>
      </c>
      <c r="H6" s="4">
        <v>16.05</v>
      </c>
      <c r="I6" s="4">
        <v>12.14</v>
      </c>
      <c r="K6" s="6">
        <f t="shared" si="2"/>
        <v>0.14707828797236888</v>
      </c>
      <c r="L6" s="6">
        <f t="shared" si="3"/>
        <v>0.14704098096160045</v>
      </c>
      <c r="M6" s="6">
        <f t="shared" si="4"/>
        <v>0.048295454545454586</v>
      </c>
      <c r="N6" s="6">
        <f t="shared" si="5"/>
        <v>0.308584686774942</v>
      </c>
      <c r="O6" s="6">
        <f t="shared" si="6"/>
        <v>0.11062163485070986</v>
      </c>
      <c r="P6" s="6">
        <f t="shared" si="7"/>
        <v>0.09818875119161108</v>
      </c>
      <c r="Q6" s="6">
        <f t="shared" si="8"/>
        <v>0.1681222707423582</v>
      </c>
      <c r="R6" s="6">
        <f t="shared" si="9"/>
        <v>0.17749757516973808</v>
      </c>
      <c r="S6" s="1">
        <f t="shared" si="1"/>
        <v>68</v>
      </c>
      <c r="T6" s="7">
        <f>CORREL($L6:$L$72,M6:M$72)*STDEV(M6:M$72)/STDEV($L6:$L$72)</f>
        <v>1.378696146631948</v>
      </c>
      <c r="U6" s="7">
        <f>CORREL($L6:$L$72,N6:N$72)*STDEV(N6:N$72)/STDEV($L6:$L$72)</f>
        <v>1.4957924212812683</v>
      </c>
      <c r="V6" s="7">
        <f>CORREL($L6:$L$72,O6:O$72)*STDEV(O6:O$72)/STDEV($L6:$L$72)</f>
        <v>0.8732618508808945</v>
      </c>
      <c r="W6" s="7">
        <f>CORREL($L6:$L$72,P6:P$72)*STDEV(P6:P$72)/STDEV($L6:$L$72)</f>
        <v>1.3574179463357252</v>
      </c>
      <c r="X6" s="7">
        <f>CORREL($L6:$L$72,Q6:Q$72)*STDEV(Q6:Q$72)/STDEV($L6:$L$72)</f>
        <v>0.6842890634884226</v>
      </c>
      <c r="Y6" s="7">
        <f>CORREL($L6:$L$72,R6:R$72)*STDEV(R6:R$72)/STDEV($L6:$L$72)</f>
        <v>0.48069676045203696</v>
      </c>
    </row>
    <row r="7" spans="1:25" ht="12.75">
      <c r="A7" s="3">
        <v>35915</v>
      </c>
      <c r="B7" s="4">
        <v>10025.6</v>
      </c>
      <c r="C7" s="4">
        <v>871.08</v>
      </c>
      <c r="D7" s="4">
        <v>15.71</v>
      </c>
      <c r="E7" s="4">
        <v>10.65</v>
      </c>
      <c r="F7" s="4">
        <v>22.24</v>
      </c>
      <c r="G7" s="4">
        <v>11.86</v>
      </c>
      <c r="H7" s="4">
        <v>16.73</v>
      </c>
      <c r="I7" s="4">
        <v>11.54</v>
      </c>
      <c r="K7" s="6">
        <f t="shared" si="2"/>
        <v>-0.017974160307960507</v>
      </c>
      <c r="L7" s="6">
        <f t="shared" si="3"/>
        <v>-0.019793624179954228</v>
      </c>
      <c r="M7" s="6">
        <f t="shared" si="4"/>
        <v>0.06436314363143647</v>
      </c>
      <c r="N7" s="6">
        <f t="shared" si="5"/>
        <v>-0.055851063829787106</v>
      </c>
      <c r="O7" s="6">
        <f t="shared" si="6"/>
        <v>-0.019832525341560325</v>
      </c>
      <c r="P7" s="6">
        <f t="shared" si="7"/>
        <v>0.02951388888888884</v>
      </c>
      <c r="Q7" s="6">
        <f t="shared" si="8"/>
        <v>0.042367601246105835</v>
      </c>
      <c r="R7" s="6">
        <f t="shared" si="9"/>
        <v>-0.049423393739703614</v>
      </c>
      <c r="S7" s="1">
        <f t="shared" si="1"/>
        <v>67</v>
      </c>
      <c r="T7" s="7">
        <f>CORREL($L7:$L$72,M7:M$72)*STDEV(M7:M$72)/STDEV($L7:$L$72)</f>
        <v>1.4646100433113511</v>
      </c>
      <c r="U7" s="7">
        <f>CORREL($L7:$L$72,N7:N$72)*STDEV(N7:N$72)/STDEV($L7:$L$72)</f>
        <v>1.4499388022738857</v>
      </c>
      <c r="V7" s="7">
        <f>CORREL($L7:$L$72,O7:O$72)*STDEV(O7:O$72)/STDEV($L7:$L$72)</f>
        <v>0.8810225293087759</v>
      </c>
      <c r="W7" s="7">
        <f>CORREL($L7:$L$72,P7:P$72)*STDEV(P7:P$72)/STDEV($L7:$L$72)</f>
        <v>1.414211581151498</v>
      </c>
      <c r="X7" s="7">
        <f>CORREL($L7:$L$72,Q7:Q$72)*STDEV(Q7:Q$72)/STDEV($L7:$L$72)</f>
        <v>0.6477911472838028</v>
      </c>
      <c r="Y7" s="7">
        <f>CORREL($L7:$L$72,R7:R$72)*STDEV(R7:R$72)/STDEV($L7:$L$72)</f>
        <v>0.42475336514141443</v>
      </c>
    </row>
    <row r="8" spans="1:25" ht="12.75">
      <c r="A8" s="3">
        <v>35944</v>
      </c>
      <c r="B8" s="4">
        <v>10005.72</v>
      </c>
      <c r="C8" s="4">
        <v>875.26</v>
      </c>
      <c r="D8" s="4">
        <v>15.25</v>
      </c>
      <c r="E8" s="4">
        <v>11.34</v>
      </c>
      <c r="F8" s="4">
        <v>21.82</v>
      </c>
      <c r="G8" s="4">
        <v>11.24</v>
      </c>
      <c r="H8" s="4">
        <v>16.87</v>
      </c>
      <c r="I8" s="4">
        <v>11.51</v>
      </c>
      <c r="K8" s="6">
        <f t="shared" si="2"/>
        <v>-0.0019829237152889645</v>
      </c>
      <c r="L8" s="6">
        <f t="shared" si="3"/>
        <v>0.004798640767782469</v>
      </c>
      <c r="M8" s="6">
        <f t="shared" si="4"/>
        <v>-0.029280712921705976</v>
      </c>
      <c r="N8" s="6">
        <f t="shared" si="5"/>
        <v>0.06478873239436611</v>
      </c>
      <c r="O8" s="6">
        <f t="shared" si="6"/>
        <v>-0.018884892086330818</v>
      </c>
      <c r="P8" s="6">
        <f t="shared" si="7"/>
        <v>-0.05227655986509272</v>
      </c>
      <c r="Q8" s="6">
        <f t="shared" si="8"/>
        <v>0.008368200836820217</v>
      </c>
      <c r="R8" s="6">
        <f t="shared" si="9"/>
        <v>-0.0025996533795493715</v>
      </c>
      <c r="S8" s="1">
        <f t="shared" si="1"/>
        <v>66</v>
      </c>
      <c r="T8" s="7">
        <f>CORREL($L8:$L$72,M8:M$72)*STDEV(M8:M$72)/STDEV($L8:$L$72)</f>
        <v>1.471314985654082</v>
      </c>
      <c r="U8" s="7">
        <f>CORREL($L8:$L$72,N8:N$72)*STDEV(N8:N$72)/STDEV($L8:$L$72)</f>
        <v>1.4475395486429294</v>
      </c>
      <c r="V8" s="7">
        <f>CORREL($L8:$L$72,O8:O$72)*STDEV(O8:O$72)/STDEV($L8:$L$72)</f>
        <v>0.8811269590447389</v>
      </c>
      <c r="W8" s="7">
        <f>CORREL($L8:$L$72,P8:P$72)*STDEV(P8:P$72)/STDEV($L8:$L$72)</f>
        <v>1.4182938359711663</v>
      </c>
      <c r="X8" s="7">
        <f>CORREL($L8:$L$72,Q8:Q$72)*STDEV(Q8:Q$72)/STDEV($L8:$L$72)</f>
        <v>0.6516053263308349</v>
      </c>
      <c r="Y8" s="7">
        <f>CORREL($L8:$L$72,R8:R$72)*STDEV(R8:R$72)/STDEV($L8:$L$72)</f>
        <v>0.42135606186129443</v>
      </c>
    </row>
    <row r="9" spans="1:25" ht="12.75">
      <c r="A9" s="3">
        <v>35976</v>
      </c>
      <c r="B9" s="4">
        <v>10146.4</v>
      </c>
      <c r="C9" s="4">
        <v>883.42</v>
      </c>
      <c r="D9" s="4">
        <v>15.77</v>
      </c>
      <c r="E9" s="4">
        <v>11.87</v>
      </c>
      <c r="F9" s="4">
        <v>20.16</v>
      </c>
      <c r="G9" s="4">
        <v>11.56</v>
      </c>
      <c r="H9" s="4">
        <v>16.93</v>
      </c>
      <c r="I9" s="4">
        <v>10.97</v>
      </c>
      <c r="K9" s="6">
        <f t="shared" si="2"/>
        <v>0.014059957704193327</v>
      </c>
      <c r="L9" s="6">
        <f t="shared" si="3"/>
        <v>0.009322944039485304</v>
      </c>
      <c r="M9" s="6">
        <f t="shared" si="4"/>
        <v>0.03409836065573768</v>
      </c>
      <c r="N9" s="6">
        <f t="shared" si="5"/>
        <v>0.04673721340387993</v>
      </c>
      <c r="O9" s="6">
        <f t="shared" si="6"/>
        <v>-0.07607699358386799</v>
      </c>
      <c r="P9" s="6">
        <f t="shared" si="7"/>
        <v>0.028469750889679846</v>
      </c>
      <c r="Q9" s="6">
        <f t="shared" si="8"/>
        <v>0.003556609365737984</v>
      </c>
      <c r="R9" s="6">
        <f t="shared" si="9"/>
        <v>-0.04691572545612499</v>
      </c>
      <c r="S9" s="1">
        <f t="shared" si="1"/>
        <v>65</v>
      </c>
      <c r="T9" s="7">
        <f>CORREL($L9:$L$72,M9:M$72)*STDEV(M9:M$72)/STDEV($L9:$L$72)</f>
        <v>1.4720996093776415</v>
      </c>
      <c r="U9" s="7">
        <f>CORREL($L9:$L$72,N9:N$72)*STDEV(N9:N$72)/STDEV($L9:$L$72)</f>
        <v>1.4463868619607867</v>
      </c>
      <c r="V9" s="7">
        <f>CORREL($L9:$L$72,O9:O$72)*STDEV(O9:O$72)/STDEV($L9:$L$72)</f>
        <v>0.8815617325626681</v>
      </c>
      <c r="W9" s="7">
        <f>CORREL($L9:$L$72,P9:P$72)*STDEV(P9:P$72)/STDEV($L9:$L$72)</f>
        <v>1.4196217831411946</v>
      </c>
      <c r="X9" s="7">
        <f>CORREL($L9:$L$72,Q9:Q$72)*STDEV(Q9:Q$72)/STDEV($L9:$L$72)</f>
        <v>0.6515131832004377</v>
      </c>
      <c r="Y9" s="7">
        <f>CORREL($L9:$L$72,R9:R$72)*STDEV(R9:R$72)/STDEV($L9:$L$72)</f>
        <v>0.42162105493235247</v>
      </c>
    </row>
    <row r="10" spans="1:25" ht="12.75">
      <c r="A10" s="3">
        <v>36007</v>
      </c>
      <c r="B10" s="4">
        <v>10493.7</v>
      </c>
      <c r="C10" s="4">
        <v>913.97</v>
      </c>
      <c r="D10" s="4">
        <v>17.13</v>
      </c>
      <c r="E10" s="4">
        <v>12.34</v>
      </c>
      <c r="F10" s="4">
        <v>20.01</v>
      </c>
      <c r="G10" s="4">
        <v>12.58</v>
      </c>
      <c r="H10" s="4">
        <v>16.47</v>
      </c>
      <c r="I10" s="4">
        <v>12.62</v>
      </c>
      <c r="K10" s="6">
        <f t="shared" si="2"/>
        <v>0.0342288890641016</v>
      </c>
      <c r="L10" s="6">
        <f t="shared" si="3"/>
        <v>0.034581512757239086</v>
      </c>
      <c r="M10" s="6">
        <f t="shared" si="4"/>
        <v>0.08623969562460365</v>
      </c>
      <c r="N10" s="6">
        <f t="shared" si="5"/>
        <v>0.03959561920808774</v>
      </c>
      <c r="O10" s="6">
        <f t="shared" si="6"/>
        <v>-0.007440476190476164</v>
      </c>
      <c r="P10" s="6">
        <f t="shared" si="7"/>
        <v>0.08823529411764697</v>
      </c>
      <c r="Q10" s="6">
        <f t="shared" si="8"/>
        <v>-0.027170702894270593</v>
      </c>
      <c r="R10" s="6">
        <f t="shared" si="9"/>
        <v>0.15041020966271645</v>
      </c>
      <c r="S10" s="1">
        <f t="shared" si="1"/>
        <v>64</v>
      </c>
      <c r="T10" s="7">
        <f>CORREL($L10:$L$72,M10:M$72)*STDEV(M10:M$72)/STDEV($L10:$L$72)</f>
        <v>1.4712302562609256</v>
      </c>
      <c r="U10" s="7">
        <f>CORREL($L10:$L$72,N10:N$72)*STDEV(N10:N$72)/STDEV($L10:$L$72)</f>
        <v>1.445283714558135</v>
      </c>
      <c r="V10" s="7">
        <f>CORREL($L10:$L$72,O10:O$72)*STDEV(O10:O$72)/STDEV($L10:$L$72)</f>
        <v>0.8848334452875328</v>
      </c>
      <c r="W10" s="7">
        <f>CORREL($L10:$L$72,P10:P$72)*STDEV(P10:P$72)/STDEV($L10:$L$72)</f>
        <v>1.4190287577145213</v>
      </c>
      <c r="X10" s="7">
        <f>CORREL($L10:$L$72,Q10:Q$72)*STDEV(Q10:Q$72)/STDEV($L10:$L$72)</f>
        <v>0.6516597943070535</v>
      </c>
      <c r="Y10" s="7">
        <f>CORREL($L10:$L$72,R10:R$72)*STDEV(R10:R$72)/STDEV($L10:$L$72)</f>
        <v>0.42397725663066466</v>
      </c>
    </row>
    <row r="11" spans="1:25" ht="12.75">
      <c r="A11" s="3">
        <v>36038</v>
      </c>
      <c r="B11" s="4">
        <v>8264.7</v>
      </c>
      <c r="C11" s="4">
        <v>737.05</v>
      </c>
      <c r="D11" s="4">
        <v>11.9</v>
      </c>
      <c r="E11" s="4">
        <v>9.6</v>
      </c>
      <c r="F11" s="4">
        <v>17.1</v>
      </c>
      <c r="G11" s="4">
        <v>8.41</v>
      </c>
      <c r="H11" s="4">
        <v>13.52</v>
      </c>
      <c r="I11" s="4">
        <v>11.18</v>
      </c>
      <c r="K11" s="6">
        <f t="shared" si="2"/>
        <v>-0.21241316218302408</v>
      </c>
      <c r="L11" s="6">
        <f t="shared" si="3"/>
        <v>-0.19357309320874871</v>
      </c>
      <c r="M11" s="6">
        <f t="shared" si="4"/>
        <v>-0.3053123175715119</v>
      </c>
      <c r="N11" s="6">
        <f t="shared" si="5"/>
        <v>-0.22204213938411677</v>
      </c>
      <c r="O11" s="6">
        <f t="shared" si="6"/>
        <v>-0.14542728635682156</v>
      </c>
      <c r="P11" s="6">
        <f t="shared" si="7"/>
        <v>-0.3314785373608903</v>
      </c>
      <c r="Q11" s="6">
        <f t="shared" si="8"/>
        <v>-0.17911353976927746</v>
      </c>
      <c r="R11" s="6">
        <f t="shared" si="9"/>
        <v>-0.11410459587955624</v>
      </c>
      <c r="S11" s="1">
        <f t="shared" si="1"/>
        <v>63</v>
      </c>
      <c r="T11" s="7">
        <f>CORREL($L11:$L$72,M11:M$72)*STDEV(M11:M$72)/STDEV($L11:$L$72)</f>
        <v>1.4660824160560904</v>
      </c>
      <c r="U11" s="7">
        <f>CORREL($L11:$L$72,N11:N$72)*STDEV(N11:N$72)/STDEV($L11:$L$72)</f>
        <v>1.447521107472991</v>
      </c>
      <c r="V11" s="7">
        <f>CORREL($L11:$L$72,O11:O$72)*STDEV(O11:O$72)/STDEV($L11:$L$72)</f>
        <v>0.8898375815745001</v>
      </c>
      <c r="W11" s="7">
        <f>CORREL($L11:$L$72,P11:P$72)*STDEV(P11:P$72)/STDEV($L11:$L$72)</f>
        <v>1.413599072169725</v>
      </c>
      <c r="X11" s="7">
        <f>CORREL($L11:$L$72,Q11:Q$72)*STDEV(Q11:Q$72)/STDEV($L11:$L$72)</f>
        <v>0.6587788989544262</v>
      </c>
      <c r="Y11" s="7">
        <f>CORREL($L11:$L$72,R11:R$72)*STDEV(R11:R$72)/STDEV($L11:$L$72)</f>
        <v>0.4061270303365755</v>
      </c>
    </row>
    <row r="12" spans="1:25" ht="12.75">
      <c r="A12" s="3">
        <v>36068</v>
      </c>
      <c r="B12" s="4">
        <v>7676.5</v>
      </c>
      <c r="C12" s="4">
        <v>687.71</v>
      </c>
      <c r="D12" s="4">
        <v>9.14</v>
      </c>
      <c r="E12" s="4">
        <v>8.67</v>
      </c>
      <c r="F12" s="4">
        <v>19.23</v>
      </c>
      <c r="G12" s="4">
        <v>6.6</v>
      </c>
      <c r="H12" s="4">
        <v>12.02</v>
      </c>
      <c r="I12" s="4">
        <v>10.58</v>
      </c>
      <c r="K12" s="6">
        <f t="shared" si="2"/>
        <v>-0.07117015741648225</v>
      </c>
      <c r="L12" s="6">
        <f t="shared" si="3"/>
        <v>-0.0669425412115866</v>
      </c>
      <c r="M12" s="6">
        <f t="shared" si="4"/>
        <v>-0.23193277310924365</v>
      </c>
      <c r="N12" s="6">
        <f t="shared" si="5"/>
        <v>-0.09687499999999993</v>
      </c>
      <c r="O12" s="6">
        <f t="shared" si="6"/>
        <v>0.12456140350877187</v>
      </c>
      <c r="P12" s="6">
        <f t="shared" si="7"/>
        <v>-0.2152199762187872</v>
      </c>
      <c r="Q12" s="6">
        <f t="shared" si="8"/>
        <v>-0.11094674556213013</v>
      </c>
      <c r="R12" s="6">
        <f t="shared" si="9"/>
        <v>-0.05366726296958857</v>
      </c>
      <c r="S12" s="1">
        <f t="shared" si="1"/>
        <v>62</v>
      </c>
      <c r="T12" s="7">
        <f>CORREL($L12:$L$72,M12:M$72)*STDEV(M12:M$72)/STDEV($L12:$L$72)</f>
        <v>1.4490464099200182</v>
      </c>
      <c r="U12" s="7">
        <f>CORREL($L12:$L$72,N12:N$72)*STDEV(N12:N$72)/STDEV($L12:$L$72)</f>
        <v>1.4932135077317856</v>
      </c>
      <c r="V12" s="7">
        <f>CORREL($L12:$L$72,O12:O$72)*STDEV(O12:O$72)/STDEV($L12:$L$72)</f>
        <v>0.9147578165882599</v>
      </c>
      <c r="W12" s="7">
        <f>CORREL($L12:$L$72,P12:P$72)*STDEV(P12:P$72)/STDEV($L12:$L$72)</f>
        <v>1.363291861340323</v>
      </c>
      <c r="X12" s="7">
        <f>CORREL($L12:$L$72,Q12:Q$72)*STDEV(Q12:Q$72)/STDEV($L12:$L$72)</f>
        <v>0.6119621713872557</v>
      </c>
      <c r="Y12" s="7">
        <f>CORREL($L12:$L$72,R12:R$72)*STDEV(R12:R$72)/STDEV($L12:$L$72)</f>
        <v>0.36976818555516733</v>
      </c>
    </row>
    <row r="13" spans="1:25" ht="12.75">
      <c r="A13" s="3">
        <v>36098</v>
      </c>
      <c r="B13" s="4">
        <v>8800</v>
      </c>
      <c r="C13" s="4">
        <v>771.65</v>
      </c>
      <c r="D13" s="4">
        <v>11.42</v>
      </c>
      <c r="E13" s="4">
        <v>10.65</v>
      </c>
      <c r="F13" s="4">
        <v>21.34</v>
      </c>
      <c r="G13" s="4">
        <v>7.75</v>
      </c>
      <c r="H13" s="4">
        <v>14.16</v>
      </c>
      <c r="I13" s="4">
        <v>10.25</v>
      </c>
      <c r="K13" s="6">
        <f t="shared" si="2"/>
        <v>0.14635576108903803</v>
      </c>
      <c r="L13" s="6">
        <f t="shared" si="3"/>
        <v>0.12205726250890625</v>
      </c>
      <c r="M13" s="6">
        <f t="shared" si="4"/>
        <v>0.24945295404814005</v>
      </c>
      <c r="N13" s="6">
        <f t="shared" si="5"/>
        <v>0.22837370242214527</v>
      </c>
      <c r="O13" s="6">
        <f t="shared" si="6"/>
        <v>0.10972438897555903</v>
      </c>
      <c r="P13" s="6">
        <f t="shared" si="7"/>
        <v>0.1742424242424243</v>
      </c>
      <c r="Q13" s="6">
        <f t="shared" si="8"/>
        <v>0.178036605657238</v>
      </c>
      <c r="R13" s="6">
        <f t="shared" si="9"/>
        <v>-0.031190926275992403</v>
      </c>
      <c r="S13" s="1">
        <f t="shared" si="1"/>
        <v>61</v>
      </c>
      <c r="T13" s="7">
        <f>CORREL($L13:$L$72,M13:M$72)*STDEV(M13:M$72)/STDEV($L13:$L$72)</f>
        <v>1.406704893492299</v>
      </c>
      <c r="U13" s="7">
        <f>CORREL($L13:$L$72,N13:N$72)*STDEV(N13:N$72)/STDEV($L13:$L$72)</f>
        <v>1.49262166212804</v>
      </c>
      <c r="V13" s="7">
        <f>CORREL($L13:$L$72,O13:O$72)*STDEV(O13:O$72)/STDEV($L13:$L$72)</f>
        <v>0.9744953444704835</v>
      </c>
      <c r="W13" s="7">
        <f>CORREL($L13:$L$72,P13:P$72)*STDEV(P13:P$72)/STDEV($L13:$L$72)</f>
        <v>1.323667535950912</v>
      </c>
      <c r="X13" s="7">
        <f>CORREL($L13:$L$72,Q13:Q$72)*STDEV(Q13:Q$72)/STDEV($L13:$L$72)</f>
        <v>0.5887945041792745</v>
      </c>
      <c r="Y13" s="7">
        <f>CORREL($L13:$L$72,R13:R$72)*STDEV(R13:R$72)/STDEV($L13:$L$72)</f>
        <v>0.3584029548712581</v>
      </c>
    </row>
    <row r="14" spans="1:25" ht="12.75">
      <c r="A14" s="3">
        <v>36129</v>
      </c>
      <c r="B14" s="4">
        <v>9645.5</v>
      </c>
      <c r="C14" s="4">
        <v>844.96</v>
      </c>
      <c r="D14" s="4">
        <v>13.7</v>
      </c>
      <c r="E14" s="4">
        <v>11.35</v>
      </c>
      <c r="F14" s="4">
        <v>22.63</v>
      </c>
      <c r="G14" s="4">
        <v>8.86</v>
      </c>
      <c r="H14" s="4">
        <v>16.39</v>
      </c>
      <c r="I14" s="4">
        <v>10.52</v>
      </c>
      <c r="K14" s="6">
        <f t="shared" si="2"/>
        <v>0.09607954545454556</v>
      </c>
      <c r="L14" s="6">
        <f t="shared" si="3"/>
        <v>0.09500421175403373</v>
      </c>
      <c r="M14" s="6">
        <f t="shared" si="4"/>
        <v>0.19964973730297708</v>
      </c>
      <c r="N14" s="6">
        <f t="shared" si="5"/>
        <v>0.06572769953051627</v>
      </c>
      <c r="O14" s="6">
        <f t="shared" si="6"/>
        <v>0.06044985941893155</v>
      </c>
      <c r="P14" s="6">
        <f t="shared" si="7"/>
        <v>0.14322580645161276</v>
      </c>
      <c r="Q14" s="6">
        <f t="shared" si="8"/>
        <v>0.15748587570621475</v>
      </c>
      <c r="R14" s="6">
        <f t="shared" si="9"/>
        <v>0.02634146341463417</v>
      </c>
      <c r="S14" s="1">
        <f t="shared" si="1"/>
        <v>60</v>
      </c>
      <c r="T14" s="7">
        <f>CORREL($L14:$L$72,M14:M$72)*STDEV(M14:M$72)/STDEV($L14:$L$72)</f>
        <v>1.360654847052774</v>
      </c>
      <c r="U14" s="7">
        <f>CORREL($L14:$L$72,N14:N$72)*STDEV(N14:N$72)/STDEV($L14:$L$72)</f>
        <v>1.4680116948250614</v>
      </c>
      <c r="V14" s="7">
        <f>CORREL($L14:$L$72,O14:O$72)*STDEV(O14:O$72)/STDEV($L14:$L$72)</f>
        <v>0.9767301210786784</v>
      </c>
      <c r="W14" s="7">
        <f>CORREL($L14:$L$72,P14:P$72)*STDEV(P14:P$72)/STDEV($L14:$L$72)</f>
        <v>1.3178372813314818</v>
      </c>
      <c r="X14" s="7">
        <f>CORREL($L14:$L$72,Q14:Q$72)*STDEV(Q14:Q$72)/STDEV($L14:$L$72)</f>
        <v>0.52789839568549</v>
      </c>
      <c r="Y14" s="7">
        <f>CORREL($L14:$L$72,R14:R$72)*STDEV(R14:R$72)/STDEV($L14:$L$72)</f>
        <v>0.4076202464220241</v>
      </c>
    </row>
    <row r="15" spans="1:25" ht="12.75">
      <c r="A15" s="3">
        <v>36160</v>
      </c>
      <c r="B15" s="4">
        <v>9836.6</v>
      </c>
      <c r="C15" s="4">
        <v>867.8</v>
      </c>
      <c r="D15" s="4">
        <v>13.37</v>
      </c>
      <c r="E15" s="4">
        <v>10.78</v>
      </c>
      <c r="F15" s="4">
        <v>22.6</v>
      </c>
      <c r="G15" s="4">
        <v>8.47</v>
      </c>
      <c r="H15" s="4">
        <v>15.17</v>
      </c>
      <c r="I15" s="4">
        <v>9.95</v>
      </c>
      <c r="K15" s="6">
        <f t="shared" si="2"/>
        <v>0.01981234772691942</v>
      </c>
      <c r="L15" s="6">
        <f t="shared" si="3"/>
        <v>0.027030865366407753</v>
      </c>
      <c r="M15" s="6">
        <f t="shared" si="4"/>
        <v>-0.024087591240875894</v>
      </c>
      <c r="N15" s="6">
        <f t="shared" si="5"/>
        <v>-0.05022026431718063</v>
      </c>
      <c r="O15" s="6">
        <f t="shared" si="6"/>
        <v>-0.001325673884224332</v>
      </c>
      <c r="P15" s="6">
        <f t="shared" si="7"/>
        <v>-0.04401805869074482</v>
      </c>
      <c r="Q15" s="6">
        <f t="shared" si="8"/>
        <v>-0.07443563148261134</v>
      </c>
      <c r="R15" s="6">
        <f t="shared" si="9"/>
        <v>-0.05418250950570347</v>
      </c>
      <c r="S15" s="1">
        <f t="shared" si="1"/>
        <v>59</v>
      </c>
      <c r="T15" s="7">
        <f>CORREL($L15:$L$72,M15:M$72)*STDEV(M15:M$72)/STDEV($L15:$L$72)</f>
        <v>1.3255308944859294</v>
      </c>
      <c r="U15" s="7">
        <f>CORREL($L15:$L$72,N15:N$72)*STDEV(N15:N$72)/STDEV($L15:$L$72)</f>
        <v>1.506599383709999</v>
      </c>
      <c r="V15" s="7">
        <f>CORREL($L15:$L$72,O15:O$72)*STDEV(O15:O$72)/STDEV($L15:$L$72)</f>
        <v>0.9900468039136365</v>
      </c>
      <c r="W15" s="7">
        <f>CORREL($L15:$L$72,P15:P$72)*STDEV(P15:P$72)/STDEV($L15:$L$72)</f>
        <v>1.3102847740996506</v>
      </c>
      <c r="X15" s="7">
        <f>CORREL($L15:$L$72,Q15:Q$72)*STDEV(Q15:Q$72)/STDEV($L15:$L$72)</f>
        <v>0.47605422055595753</v>
      </c>
      <c r="Y15" s="7">
        <f>CORREL($L15:$L$72,R15:R$72)*STDEV(R15:R$72)/STDEV($L15:$L$72)</f>
        <v>0.41812310129553554</v>
      </c>
    </row>
    <row r="16" spans="1:25" ht="12.75">
      <c r="A16" s="3">
        <v>36189</v>
      </c>
      <c r="B16" s="4">
        <v>9878.8</v>
      </c>
      <c r="C16" s="4">
        <v>873.93</v>
      </c>
      <c r="D16" s="4">
        <v>13.18</v>
      </c>
      <c r="E16" s="4">
        <v>11.44</v>
      </c>
      <c r="F16" s="4">
        <v>24.49</v>
      </c>
      <c r="G16" s="4">
        <v>8.5</v>
      </c>
      <c r="H16" s="4">
        <v>15.92</v>
      </c>
      <c r="I16" s="4">
        <v>8.8</v>
      </c>
      <c r="K16" s="6">
        <f t="shared" si="2"/>
        <v>0.004290100237887007</v>
      </c>
      <c r="L16" s="6">
        <f t="shared" si="3"/>
        <v>0.007063839594376509</v>
      </c>
      <c r="M16" s="6">
        <f t="shared" si="4"/>
        <v>-0.01421091997008228</v>
      </c>
      <c r="N16" s="6">
        <f t="shared" si="5"/>
        <v>0.061224489795918435</v>
      </c>
      <c r="O16" s="6">
        <f t="shared" si="6"/>
        <v>0.08362831858407072</v>
      </c>
      <c r="P16" s="6">
        <f t="shared" si="7"/>
        <v>0.0035419126328215533</v>
      </c>
      <c r="Q16" s="6">
        <f t="shared" si="8"/>
        <v>0.04943968358602513</v>
      </c>
      <c r="R16" s="6">
        <f t="shared" si="9"/>
        <v>-0.11557788944723602</v>
      </c>
      <c r="S16" s="1">
        <f t="shared" si="1"/>
        <v>58</v>
      </c>
      <c r="T16" s="7">
        <f>CORREL($L16:$L$72,M16:M$72)*STDEV(M16:M$72)/STDEV($L16:$L$72)</f>
        <v>1.334140726789997</v>
      </c>
      <c r="U16" s="7">
        <f>CORREL($L16:$L$72,N16:N$72)*STDEV(N16:N$72)/STDEV($L16:$L$72)</f>
        <v>1.520942165413248</v>
      </c>
      <c r="V16" s="7">
        <f>CORREL($L16:$L$72,O16:O$72)*STDEV(O16:O$72)/STDEV($L16:$L$72)</f>
        <v>0.9934834540573015</v>
      </c>
      <c r="W16" s="7">
        <f>CORREL($L16:$L$72,P16:P$72)*STDEV(P16:P$72)/STDEV($L16:$L$72)</f>
        <v>1.3224438284604605</v>
      </c>
      <c r="X16" s="7">
        <f>CORREL($L16:$L$72,Q16:Q$72)*STDEV(Q16:Q$72)/STDEV($L16:$L$72)</f>
        <v>0.4891055544168327</v>
      </c>
      <c r="Y16" s="7">
        <f>CORREL($L16:$L$72,R16:R$72)*STDEV(R16:R$72)/STDEV($L16:$L$72)</f>
        <v>0.42921364129122275</v>
      </c>
    </row>
    <row r="17" spans="1:25" ht="12.75">
      <c r="A17" s="3">
        <v>36217</v>
      </c>
      <c r="B17" s="4">
        <v>9997.3</v>
      </c>
      <c r="C17" s="4">
        <v>890.41</v>
      </c>
      <c r="D17" s="4">
        <v>13.49</v>
      </c>
      <c r="E17" s="4">
        <v>11.82</v>
      </c>
      <c r="F17" s="4">
        <v>24.14</v>
      </c>
      <c r="G17" s="4">
        <v>9.05</v>
      </c>
      <c r="H17" s="4">
        <v>15.97</v>
      </c>
      <c r="I17" s="4">
        <v>8.94</v>
      </c>
      <c r="K17" s="6">
        <f t="shared" si="2"/>
        <v>0.01199538405474354</v>
      </c>
      <c r="L17" s="6">
        <f t="shared" si="3"/>
        <v>0.018857345553991767</v>
      </c>
      <c r="M17" s="6">
        <f t="shared" si="4"/>
        <v>0.023520485584218598</v>
      </c>
      <c r="N17" s="6">
        <f t="shared" si="5"/>
        <v>0.03321678321678334</v>
      </c>
      <c r="O17" s="6">
        <f t="shared" si="6"/>
        <v>-0.014291547570436824</v>
      </c>
      <c r="P17" s="6">
        <f t="shared" si="7"/>
        <v>0.06470588235294117</v>
      </c>
      <c r="Q17" s="6">
        <f t="shared" si="8"/>
        <v>0.003140703517587884</v>
      </c>
      <c r="R17" s="6">
        <f t="shared" si="9"/>
        <v>0.015909090909090873</v>
      </c>
      <c r="S17" s="1">
        <f t="shared" si="1"/>
        <v>57</v>
      </c>
      <c r="T17" s="7">
        <f>CORREL($L17:$L$72,M17:M$72)*STDEV(M17:M$72)/STDEV($L17:$L$72)</f>
        <v>1.3351928520753242</v>
      </c>
      <c r="U17" s="7">
        <f>CORREL($L17:$L$72,N17:N$72)*STDEV(N17:N$72)/STDEV($L17:$L$72)</f>
        <v>1.5189504408103904</v>
      </c>
      <c r="V17" s="7">
        <f>CORREL($L17:$L$72,O17:O$72)*STDEV(O17:O$72)/STDEV($L17:$L$72)</f>
        <v>0.9897321441240164</v>
      </c>
      <c r="W17" s="7">
        <f>CORREL($L17:$L$72,P17:P$72)*STDEV(P17:P$72)/STDEV($L17:$L$72)</f>
        <v>1.3228941069510445</v>
      </c>
      <c r="X17" s="7">
        <f>CORREL($L17:$L$72,Q17:Q$72)*STDEV(Q17:Q$72)/STDEV($L17:$L$72)</f>
        <v>0.4870806193137085</v>
      </c>
      <c r="Y17" s="7">
        <f>CORREL($L17:$L$72,R17:R$72)*STDEV(R17:R$72)/STDEV($L17:$L$72)</f>
        <v>0.43518618796945724</v>
      </c>
    </row>
    <row r="18" spans="1:25" ht="12.75">
      <c r="A18" s="3">
        <v>36250</v>
      </c>
      <c r="B18" s="4">
        <v>9740.7</v>
      </c>
      <c r="C18" s="4">
        <v>866.73</v>
      </c>
      <c r="D18" s="4">
        <v>13.8</v>
      </c>
      <c r="E18" s="4">
        <v>11.16</v>
      </c>
      <c r="F18" s="4">
        <v>23.38</v>
      </c>
      <c r="G18" s="4">
        <v>9.5</v>
      </c>
      <c r="H18" s="4">
        <v>15.9</v>
      </c>
      <c r="I18" s="4">
        <v>10.05</v>
      </c>
      <c r="K18" s="6">
        <f t="shared" si="2"/>
        <v>-0.025666930071119087</v>
      </c>
      <c r="L18" s="6">
        <f t="shared" si="3"/>
        <v>-0.02659449017868165</v>
      </c>
      <c r="M18" s="6">
        <f t="shared" si="4"/>
        <v>0.022979985174203188</v>
      </c>
      <c r="N18" s="6">
        <f t="shared" si="5"/>
        <v>-0.055837563451776706</v>
      </c>
      <c r="O18" s="6">
        <f t="shared" si="6"/>
        <v>-0.031483015741507914</v>
      </c>
      <c r="P18" s="6">
        <f t="shared" si="7"/>
        <v>0.04972375690607733</v>
      </c>
      <c r="Q18" s="6">
        <f t="shared" si="8"/>
        <v>-0.004383218534752653</v>
      </c>
      <c r="R18" s="6">
        <f t="shared" si="9"/>
        <v>0.12416107382550345</v>
      </c>
      <c r="S18" s="1">
        <f t="shared" si="1"/>
        <v>56</v>
      </c>
      <c r="T18" s="7">
        <f>CORREL($L18:$L$72,M18:M$72)*STDEV(M18:M$72)/STDEV($L18:$L$72)</f>
        <v>1.3353225097528199</v>
      </c>
      <c r="U18" s="7">
        <f>CORREL($L18:$L$72,N18:N$72)*STDEV(N18:N$72)/STDEV($L18:$L$72)</f>
        <v>1.5191753604885003</v>
      </c>
      <c r="V18" s="7">
        <f>CORREL($L18:$L$72,O18:O$72)*STDEV(O18:O$72)/STDEV($L18:$L$72)</f>
        <v>0.9926809510121569</v>
      </c>
      <c r="W18" s="7">
        <f>CORREL($L18:$L$72,P18:P$72)*STDEV(P18:P$72)/STDEV($L18:$L$72)</f>
        <v>1.3189977333519909</v>
      </c>
      <c r="X18" s="7">
        <f>CORREL($L18:$L$72,Q18:Q$72)*STDEV(Q18:Q$72)/STDEV($L18:$L$72)</f>
        <v>0.48789476382714003</v>
      </c>
      <c r="Y18" s="7">
        <f>CORREL($L18:$L$72,R18:R$72)*STDEV(R18:R$72)/STDEV($L18:$L$72)</f>
        <v>0.43575227972203506</v>
      </c>
    </row>
    <row r="19" spans="1:25" ht="12.75">
      <c r="A19" s="3">
        <v>36280</v>
      </c>
      <c r="B19" s="4">
        <v>9975.4</v>
      </c>
      <c r="C19" s="4">
        <v>887.26</v>
      </c>
      <c r="D19" s="4">
        <v>14.16</v>
      </c>
      <c r="E19" s="4">
        <v>12.86</v>
      </c>
      <c r="F19" s="4">
        <v>21.04</v>
      </c>
      <c r="G19" s="4">
        <v>10.28</v>
      </c>
      <c r="H19" s="4">
        <v>15.4</v>
      </c>
      <c r="I19" s="4">
        <v>10.95</v>
      </c>
      <c r="K19" s="6">
        <f t="shared" si="2"/>
        <v>0.02409477758271983</v>
      </c>
      <c r="L19" s="6">
        <f t="shared" si="3"/>
        <v>0.023686730585072535</v>
      </c>
      <c r="M19" s="6">
        <f t="shared" si="4"/>
        <v>0.02608695652173898</v>
      </c>
      <c r="N19" s="6">
        <f t="shared" si="5"/>
        <v>0.1523297491039426</v>
      </c>
      <c r="O19" s="6">
        <f t="shared" si="6"/>
        <v>-0.10008554319931562</v>
      </c>
      <c r="P19" s="6">
        <f t="shared" si="7"/>
        <v>0.08210526315789468</v>
      </c>
      <c r="Q19" s="6">
        <f t="shared" si="8"/>
        <v>-0.03144654088050314</v>
      </c>
      <c r="R19" s="6">
        <f t="shared" si="9"/>
        <v>0.08955223880596996</v>
      </c>
      <c r="S19" s="1">
        <f t="shared" si="1"/>
        <v>55</v>
      </c>
      <c r="T19" s="7">
        <f>CORREL($L19:$L$72,M19:M$72)*STDEV(M19:M$72)/STDEV($L19:$L$72)</f>
        <v>1.3429006988686822</v>
      </c>
      <c r="U19" s="7">
        <f>CORREL($L19:$L$72,N19:N$72)*STDEV(N19:N$72)/STDEV($L19:$L$72)</f>
        <v>1.516333324701911</v>
      </c>
      <c r="V19" s="7">
        <f>CORREL($L19:$L$72,O19:O$72)*STDEV(O19:O$72)/STDEV($L19:$L$72)</f>
        <v>0.9927320948848545</v>
      </c>
      <c r="W19" s="7">
        <f>CORREL($L19:$L$72,P19:P$72)*STDEV(P19:P$72)/STDEV($L19:$L$72)</f>
        <v>1.3294563154208257</v>
      </c>
      <c r="X19" s="7">
        <f>CORREL($L19:$L$72,Q19:Q$72)*STDEV(Q19:Q$72)/STDEV($L19:$L$72)</f>
        <v>0.48880131180307285</v>
      </c>
      <c r="Y19" s="7">
        <f>CORREL($L19:$L$72,R19:R$72)*STDEV(R19:R$72)/STDEV($L19:$L$72)</f>
        <v>0.4515372337383399</v>
      </c>
    </row>
    <row r="20" spans="1:25" ht="12.75">
      <c r="A20" s="3">
        <v>36311</v>
      </c>
      <c r="B20" s="4">
        <v>10072.3</v>
      </c>
      <c r="C20" s="4">
        <v>892.58</v>
      </c>
      <c r="D20" s="4">
        <v>13.92</v>
      </c>
      <c r="E20" s="4">
        <v>13.34</v>
      </c>
      <c r="F20" s="4">
        <v>20.52</v>
      </c>
      <c r="G20" s="4">
        <v>9.99</v>
      </c>
      <c r="H20" s="4">
        <v>17.32</v>
      </c>
      <c r="I20" s="4">
        <v>11.05</v>
      </c>
      <c r="K20" s="6">
        <f t="shared" si="2"/>
        <v>0.009713896184614157</v>
      </c>
      <c r="L20" s="6">
        <f t="shared" si="3"/>
        <v>0.005995987647363865</v>
      </c>
      <c r="M20" s="6">
        <f t="shared" si="4"/>
        <v>-0.016949152542372947</v>
      </c>
      <c r="N20" s="6">
        <f t="shared" si="5"/>
        <v>0.03732503888024885</v>
      </c>
      <c r="O20" s="6">
        <f t="shared" si="6"/>
        <v>-0.024714828897338337</v>
      </c>
      <c r="P20" s="6">
        <f t="shared" si="7"/>
        <v>-0.02821011673151741</v>
      </c>
      <c r="Q20" s="6">
        <f t="shared" si="8"/>
        <v>0.12467532467532472</v>
      </c>
      <c r="R20" s="6">
        <f t="shared" si="9"/>
        <v>0.009132420091324311</v>
      </c>
      <c r="S20" s="1">
        <f t="shared" si="1"/>
        <v>54</v>
      </c>
      <c r="T20" s="7">
        <f>CORREL($L20:$L$72,M20:M$72)*STDEV(M20:M$72)/STDEV($L20:$L$72)</f>
        <v>1.343468385518085</v>
      </c>
      <c r="U20" s="7">
        <f>CORREL($L20:$L$72,N20:N$72)*STDEV(N20:N$72)/STDEV($L20:$L$72)</f>
        <v>1.5015354908181433</v>
      </c>
      <c r="V20" s="7">
        <f>CORREL($L20:$L$72,O20:O$72)*STDEV(O20:O$72)/STDEV($L20:$L$72)</f>
        <v>1.0087171569818996</v>
      </c>
      <c r="W20" s="7">
        <f>CORREL($L20:$L$72,P20:P$72)*STDEV(P20:P$72)/STDEV($L20:$L$72)</f>
        <v>1.3228727288934938</v>
      </c>
      <c r="X20" s="7">
        <f>CORREL($L20:$L$72,Q20:Q$72)*STDEV(Q20:Q$72)/STDEV($L20:$L$72)</f>
        <v>0.49481531803757683</v>
      </c>
      <c r="Y20" s="7">
        <f>CORREL($L20:$L$72,R20:R$72)*STDEV(R20:R$72)/STDEV($L20:$L$72)</f>
        <v>0.44231735701274905</v>
      </c>
    </row>
    <row r="21" spans="1:25" ht="12.75">
      <c r="A21" s="3">
        <v>36341</v>
      </c>
      <c r="B21" s="4">
        <v>10218.6</v>
      </c>
      <c r="C21" s="4">
        <v>904.43</v>
      </c>
      <c r="D21" s="4">
        <v>14.01</v>
      </c>
      <c r="E21" s="4">
        <v>13.54</v>
      </c>
      <c r="F21" s="4">
        <v>20.68</v>
      </c>
      <c r="G21" s="4">
        <v>10.1</v>
      </c>
      <c r="H21" s="4">
        <v>19.8</v>
      </c>
      <c r="I21" s="4">
        <v>10.82</v>
      </c>
      <c r="K21" s="6">
        <f t="shared" si="2"/>
        <v>0.014524984363055271</v>
      </c>
      <c r="L21" s="6">
        <f t="shared" si="3"/>
        <v>0.013276120907929734</v>
      </c>
      <c r="M21" s="6">
        <f t="shared" si="4"/>
        <v>0.006465517241379226</v>
      </c>
      <c r="N21" s="6">
        <f t="shared" si="5"/>
        <v>0.014992503748125774</v>
      </c>
      <c r="O21" s="6">
        <f t="shared" si="6"/>
        <v>0.007797270955165692</v>
      </c>
      <c r="P21" s="6">
        <f t="shared" si="7"/>
        <v>0.011011011011010874</v>
      </c>
      <c r="Q21" s="6">
        <f t="shared" si="8"/>
        <v>0.14318706697459582</v>
      </c>
      <c r="R21" s="6">
        <f t="shared" si="9"/>
        <v>-0.020814479638009087</v>
      </c>
      <c r="S21" s="1">
        <f t="shared" si="1"/>
        <v>53</v>
      </c>
      <c r="T21" s="7">
        <f>CORREL($L21:$L$72,M21:M$72)*STDEV(M21:M$72)/STDEV($L21:$L$72)</f>
        <v>1.3445062968332744</v>
      </c>
      <c r="U21" s="7">
        <f>CORREL($L21:$L$72,N21:N$72)*STDEV(N21:N$72)/STDEV($L21:$L$72)</f>
        <v>1.5005069149469148</v>
      </c>
      <c r="V21" s="7">
        <f>CORREL($L21:$L$72,O21:O$72)*STDEV(O21:O$72)/STDEV($L21:$L$72)</f>
        <v>1.0099305327782393</v>
      </c>
      <c r="W21" s="7">
        <f>CORREL($L21:$L$72,P21:P$72)*STDEV(P21:P$72)/STDEV($L21:$L$72)</f>
        <v>1.3245107513708332</v>
      </c>
      <c r="X21" s="7">
        <f>CORREL($L21:$L$72,Q21:Q$72)*STDEV(Q21:Q$72)/STDEV($L21:$L$72)</f>
        <v>0.4895528086797258</v>
      </c>
      <c r="Y21" s="7">
        <f>CORREL($L21:$L$72,R21:R$72)*STDEV(R21:R$72)/STDEV($L21:$L$72)</f>
        <v>0.4424471199033152</v>
      </c>
    </row>
    <row r="22" spans="1:25" ht="12.75">
      <c r="A22" s="3">
        <v>36371</v>
      </c>
      <c r="B22" s="4">
        <v>9391.9</v>
      </c>
      <c r="C22" s="4">
        <v>843.24</v>
      </c>
      <c r="D22" s="4">
        <v>11.74</v>
      </c>
      <c r="E22" s="4">
        <v>13.04</v>
      </c>
      <c r="F22" s="4">
        <v>18.38</v>
      </c>
      <c r="G22" s="4">
        <v>9.27</v>
      </c>
      <c r="H22" s="4">
        <v>19.2</v>
      </c>
      <c r="I22" s="4">
        <v>8.99</v>
      </c>
      <c r="K22" s="6">
        <f t="shared" si="2"/>
        <v>-0.0809014933552542</v>
      </c>
      <c r="L22" s="6">
        <f t="shared" si="3"/>
        <v>-0.0676558716539698</v>
      </c>
      <c r="M22" s="6">
        <f t="shared" si="4"/>
        <v>-0.16202712348322623</v>
      </c>
      <c r="N22" s="6">
        <f t="shared" si="5"/>
        <v>-0.03692762186115217</v>
      </c>
      <c r="O22" s="6">
        <f t="shared" si="6"/>
        <v>-0.11121856866537716</v>
      </c>
      <c r="P22" s="6">
        <f t="shared" si="7"/>
        <v>-0.08217821782178214</v>
      </c>
      <c r="Q22" s="6">
        <f t="shared" si="8"/>
        <v>-0.030303030303030387</v>
      </c>
      <c r="R22" s="6">
        <f t="shared" si="9"/>
        <v>-0.1691312384473198</v>
      </c>
      <c r="S22" s="1">
        <f t="shared" si="1"/>
        <v>52</v>
      </c>
      <c r="T22" s="7">
        <f>CORREL($L22:$L$72,M22:M$72)*STDEV(M22:M$72)/STDEV($L22:$L$72)</f>
        <v>1.3453762098039457</v>
      </c>
      <c r="U22" s="7">
        <f>CORREL($L22:$L$72,N22:N$72)*STDEV(N22:N$72)/STDEV($L22:$L$72)</f>
        <v>1.5012981546002222</v>
      </c>
      <c r="V22" s="7">
        <f>CORREL($L22:$L$72,O22:O$72)*STDEV(O22:O$72)/STDEV($L22:$L$72)</f>
        <v>1.0101749749702382</v>
      </c>
      <c r="W22" s="7">
        <f>CORREL($L22:$L$72,P22:P$72)*STDEV(P22:P$72)/STDEV($L22:$L$72)</f>
        <v>1.3252078860215628</v>
      </c>
      <c r="X22" s="7">
        <f>CORREL($L22:$L$72,Q22:Q$72)*STDEV(Q22:Q$72)/STDEV($L22:$L$72)</f>
        <v>0.4781079381912166</v>
      </c>
      <c r="Y22" s="7">
        <f>CORREL($L22:$L$72,R22:R$72)*STDEV(R22:R$72)/STDEV($L22:$L$72)</f>
        <v>0.4454747091069527</v>
      </c>
    </row>
    <row r="23" spans="1:25" ht="12.75">
      <c r="A23" s="3">
        <v>36403</v>
      </c>
      <c r="B23" s="4">
        <v>9807.5</v>
      </c>
      <c r="C23" s="4">
        <v>880.47</v>
      </c>
      <c r="D23" s="4">
        <v>12.62</v>
      </c>
      <c r="E23" s="4">
        <v>13.14</v>
      </c>
      <c r="F23" s="4">
        <v>19</v>
      </c>
      <c r="G23" s="4">
        <v>9.51</v>
      </c>
      <c r="H23" s="4">
        <v>19.83</v>
      </c>
      <c r="I23" s="4">
        <v>9.34</v>
      </c>
      <c r="K23" s="6">
        <f t="shared" si="2"/>
        <v>0.0442508970495854</v>
      </c>
      <c r="L23" s="6">
        <f t="shared" si="3"/>
        <v>0.04415113135050519</v>
      </c>
      <c r="M23" s="6">
        <f t="shared" si="4"/>
        <v>0.07495741056218042</v>
      </c>
      <c r="N23" s="6">
        <f t="shared" si="5"/>
        <v>0.0076687116564417845</v>
      </c>
      <c r="O23" s="6">
        <f t="shared" si="6"/>
        <v>0.0337323177366704</v>
      </c>
      <c r="P23" s="6">
        <f t="shared" si="7"/>
        <v>0.025889967637540368</v>
      </c>
      <c r="Q23" s="6">
        <f t="shared" si="8"/>
        <v>0.03281249999999991</v>
      </c>
      <c r="R23" s="6">
        <f t="shared" si="9"/>
        <v>0.03893214682981094</v>
      </c>
      <c r="S23" s="1">
        <f t="shared" si="1"/>
        <v>51</v>
      </c>
      <c r="T23" s="7">
        <f>CORREL($L23:$L$72,M23:M$72)*STDEV(M23:M$72)/STDEV($L23:$L$72)</f>
        <v>1.3205780825629758</v>
      </c>
      <c r="U23" s="7">
        <f>CORREL($L23:$L$72,N23:N$72)*STDEV(N23:N$72)/STDEV($L23:$L$72)</f>
        <v>1.52246322333933</v>
      </c>
      <c r="V23" s="7">
        <f>CORREL($L23:$L$72,O23:O$72)*STDEV(O23:O$72)/STDEV($L23:$L$72)</f>
        <v>0.995963444810259</v>
      </c>
      <c r="W23" s="7">
        <f>CORREL($L23:$L$72,P23:P$72)*STDEV(P23:P$72)/STDEV($L23:$L$72)</f>
        <v>1.3271711453935109</v>
      </c>
      <c r="X23" s="7">
        <f>CORREL($L23:$L$72,Q23:Q$72)*STDEV(Q23:Q$72)/STDEV($L23:$L$72)</f>
        <v>0.4798037782870329</v>
      </c>
      <c r="Y23" s="7">
        <f>CORREL($L23:$L$72,R23:R$72)*STDEV(R23:R$72)/STDEV($L23:$L$72)</f>
        <v>0.39278707803758617</v>
      </c>
    </row>
    <row r="24" spans="1:25" ht="12.75">
      <c r="A24" s="3">
        <v>36433</v>
      </c>
      <c r="B24" s="4">
        <v>9525.4</v>
      </c>
      <c r="C24" s="4">
        <v>857.34</v>
      </c>
      <c r="D24" s="4">
        <v>12.38</v>
      </c>
      <c r="E24" s="4">
        <v>13.08</v>
      </c>
      <c r="F24" s="4">
        <v>17.84</v>
      </c>
      <c r="G24" s="4">
        <v>9.71</v>
      </c>
      <c r="H24" s="4">
        <v>18.39</v>
      </c>
      <c r="I24" s="4">
        <v>8.25</v>
      </c>
      <c r="K24" s="6">
        <f t="shared" si="2"/>
        <v>-0.02876370124904415</v>
      </c>
      <c r="L24" s="6">
        <f t="shared" si="3"/>
        <v>-0.026270060308698717</v>
      </c>
      <c r="M24" s="6">
        <f t="shared" si="4"/>
        <v>-0.019017432646592614</v>
      </c>
      <c r="N24" s="6">
        <f t="shared" si="5"/>
        <v>-0.004566210045662156</v>
      </c>
      <c r="O24" s="6">
        <f t="shared" si="6"/>
        <v>-0.06105263157894736</v>
      </c>
      <c r="P24" s="6">
        <f t="shared" si="7"/>
        <v>0.02103049421661418</v>
      </c>
      <c r="Q24" s="6">
        <f t="shared" si="8"/>
        <v>-0.0726172465960665</v>
      </c>
      <c r="R24" s="6">
        <f t="shared" si="9"/>
        <v>-0.11670235546038543</v>
      </c>
      <c r="S24" s="1">
        <f t="shared" si="1"/>
        <v>50</v>
      </c>
      <c r="T24" s="7">
        <f>CORREL($L24:$L$72,M24:M$72)*STDEV(M24:M$72)/STDEV($L24:$L$72)</f>
        <v>1.3165404377322185</v>
      </c>
      <c r="U24" s="7">
        <f>CORREL($L24:$L$72,N24:N$72)*STDEV(N24:N$72)/STDEV($L24:$L$72)</f>
        <v>1.538316245056666</v>
      </c>
      <c r="V24" s="7">
        <f>CORREL($L24:$L$72,O24:O$72)*STDEV(O24:O$72)/STDEV($L24:$L$72)</f>
        <v>0.9980720424745049</v>
      </c>
      <c r="W24" s="7">
        <f>CORREL($L24:$L$72,P24:P$72)*STDEV(P24:P$72)/STDEV($L24:$L$72)</f>
        <v>1.3358442091166478</v>
      </c>
      <c r="X24" s="7">
        <f>CORREL($L24:$L$72,Q24:Q$72)*STDEV(Q24:Q$72)/STDEV($L24:$L$72)</f>
        <v>0.476165455510193</v>
      </c>
      <c r="Y24" s="7">
        <f>CORREL($L24:$L$72,R24:R$72)*STDEV(R24:R$72)/STDEV($L24:$L$72)</f>
        <v>0.3906554630243028</v>
      </c>
    </row>
    <row r="25" spans="1:25" ht="12.75">
      <c r="A25" s="3">
        <v>36462</v>
      </c>
      <c r="B25" s="4">
        <v>9741.5</v>
      </c>
      <c r="C25" s="4">
        <v>870.27</v>
      </c>
      <c r="D25" s="4">
        <v>12.78</v>
      </c>
      <c r="E25" s="4">
        <v>13.61</v>
      </c>
      <c r="F25" s="4">
        <v>19.03</v>
      </c>
      <c r="G25" s="4">
        <v>9.87</v>
      </c>
      <c r="H25" s="4">
        <v>19.6</v>
      </c>
      <c r="I25" s="4">
        <v>7.8</v>
      </c>
      <c r="K25" s="6">
        <f t="shared" si="2"/>
        <v>0.02268671131920974</v>
      </c>
      <c r="L25" s="6">
        <f t="shared" si="3"/>
        <v>0.015081531247812974</v>
      </c>
      <c r="M25" s="6">
        <f t="shared" si="4"/>
        <v>0.03231017770597733</v>
      </c>
      <c r="N25" s="6">
        <f t="shared" si="5"/>
        <v>0.040519877675840865</v>
      </c>
      <c r="O25" s="6">
        <f t="shared" si="6"/>
        <v>0.06670403587443952</v>
      </c>
      <c r="P25" s="6">
        <f t="shared" si="7"/>
        <v>0.016477857878475666</v>
      </c>
      <c r="Q25" s="6">
        <f t="shared" si="8"/>
        <v>0.06579662860250135</v>
      </c>
      <c r="R25" s="6">
        <f t="shared" si="9"/>
        <v>-0.054545454545454564</v>
      </c>
      <c r="S25" s="1">
        <f t="shared" si="1"/>
        <v>49</v>
      </c>
      <c r="T25" s="7">
        <f>CORREL($L25:$L$72,M25:M$72)*STDEV(M25:M$72)/STDEV($L25:$L$72)</f>
        <v>1.3185617002685084</v>
      </c>
      <c r="U25" s="7">
        <f>CORREL($L25:$L$72,N25:N$72)*STDEV(N25:N$72)/STDEV($L25:$L$72)</f>
        <v>1.542402143129258</v>
      </c>
      <c r="V25" s="7">
        <f>CORREL($L25:$L$72,O25:O$72)*STDEV(O25:O$72)/STDEV($L25:$L$72)</f>
        <v>0.9936977796678371</v>
      </c>
      <c r="W25" s="7">
        <f>CORREL($L25:$L$72,P25:P$72)*STDEV(P25:P$72)/STDEV($L25:$L$72)</f>
        <v>1.3429126511958693</v>
      </c>
      <c r="X25" s="7">
        <f>CORREL($L25:$L$72,Q25:Q$72)*STDEV(Q25:Q$72)/STDEV($L25:$L$72)</f>
        <v>0.4686529064574533</v>
      </c>
      <c r="Y25" s="7">
        <f>CORREL($L25:$L$72,R25:R$72)*STDEV(R25:R$72)/STDEV($L25:$L$72)</f>
        <v>0.37490970126449114</v>
      </c>
    </row>
    <row r="26" spans="1:25" ht="12.75">
      <c r="A26" s="3">
        <v>36494</v>
      </c>
      <c r="B26" s="4">
        <v>10958.1</v>
      </c>
      <c r="C26" s="4">
        <v>957.65</v>
      </c>
      <c r="D26" s="4">
        <v>13.85</v>
      </c>
      <c r="E26" s="4">
        <v>18.36</v>
      </c>
      <c r="F26" s="4">
        <v>19.7</v>
      </c>
      <c r="G26" s="4">
        <v>10.91</v>
      </c>
      <c r="H26" s="4">
        <v>21.7</v>
      </c>
      <c r="I26" s="4">
        <v>8.71</v>
      </c>
      <c r="K26" s="6">
        <f t="shared" si="2"/>
        <v>0.12488836421495675</v>
      </c>
      <c r="L26" s="6">
        <f t="shared" si="3"/>
        <v>0.10040562124398167</v>
      </c>
      <c r="M26" s="6">
        <f t="shared" si="4"/>
        <v>0.08372456964006258</v>
      </c>
      <c r="N26" s="6">
        <f t="shared" si="5"/>
        <v>0.34900808229243196</v>
      </c>
      <c r="O26" s="6">
        <f t="shared" si="6"/>
        <v>0.03520756699947447</v>
      </c>
      <c r="P26" s="6">
        <f t="shared" si="7"/>
        <v>0.10536980749746716</v>
      </c>
      <c r="Q26" s="6">
        <f t="shared" si="8"/>
        <v>0.10714285714285698</v>
      </c>
      <c r="R26" s="6">
        <f t="shared" si="9"/>
        <v>0.1166666666666667</v>
      </c>
      <c r="S26" s="1">
        <f t="shared" si="1"/>
        <v>48</v>
      </c>
      <c r="T26" s="7">
        <f>CORREL($L26:$L$72,M26:M$72)*STDEV(M26:M$72)/STDEV($L26:$L$72)</f>
        <v>1.3173862242631302</v>
      </c>
      <c r="U26" s="7">
        <f>CORREL($L26:$L$72,N26:N$72)*STDEV(N26:N$72)/STDEV($L26:$L$72)</f>
        <v>1.54117674712619</v>
      </c>
      <c r="V26" s="7">
        <f>CORREL($L26:$L$72,O26:O$72)*STDEV(O26:O$72)/STDEV($L26:$L$72)</f>
        <v>0.9887391460237203</v>
      </c>
      <c r="W26" s="7">
        <f>CORREL($L26:$L$72,P26:P$72)*STDEV(P26:P$72)/STDEV($L26:$L$72)</f>
        <v>1.3434028090456462</v>
      </c>
      <c r="X26" s="7">
        <f>CORREL($L26:$L$72,Q26:Q$72)*STDEV(Q26:Q$72)/STDEV($L26:$L$72)</f>
        <v>0.46294114051250623</v>
      </c>
      <c r="Y26" s="7">
        <f>CORREL($L26:$L$72,R26:R$72)*STDEV(R26:R$72)/STDEV($L26:$L$72)</f>
        <v>0.38202062436574563</v>
      </c>
    </row>
    <row r="27" spans="1:25" ht="12.75">
      <c r="A27" s="3">
        <v>36525</v>
      </c>
      <c r="B27" s="4">
        <v>11641.4</v>
      </c>
      <c r="C27" s="4">
        <v>1008.57</v>
      </c>
      <c r="D27" s="4">
        <v>14.14</v>
      </c>
      <c r="E27" s="4">
        <v>22.02</v>
      </c>
      <c r="F27" s="4">
        <v>19.71</v>
      </c>
      <c r="G27" s="4">
        <v>11.24</v>
      </c>
      <c r="H27" s="4">
        <v>23.02</v>
      </c>
      <c r="I27" s="4">
        <v>8.89</v>
      </c>
      <c r="K27" s="6">
        <f t="shared" si="2"/>
        <v>0.06235570034951299</v>
      </c>
      <c r="L27" s="6">
        <f t="shared" si="3"/>
        <v>0.0531718268678536</v>
      </c>
      <c r="M27" s="6">
        <f t="shared" si="4"/>
        <v>0.02093862815884484</v>
      </c>
      <c r="N27" s="6">
        <f t="shared" si="5"/>
        <v>0.19934640522875813</v>
      </c>
      <c r="O27" s="6">
        <f t="shared" si="6"/>
        <v>0.0005076142131981154</v>
      </c>
      <c r="P27" s="6">
        <f t="shared" si="7"/>
        <v>0.030247479376718678</v>
      </c>
      <c r="Q27" s="6">
        <f t="shared" si="8"/>
        <v>0.060829493087557696</v>
      </c>
      <c r="R27" s="6">
        <f t="shared" si="9"/>
        <v>0.02066590126291623</v>
      </c>
      <c r="S27" s="1">
        <f t="shared" si="1"/>
        <v>47</v>
      </c>
      <c r="T27" s="7">
        <f>CORREL($L27:$L$72,M27:M$72)*STDEV(M27:M$72)/STDEV($L27:$L$72)</f>
        <v>1.3465125999788539</v>
      </c>
      <c r="U27" s="7">
        <f>CORREL($L27:$L$72,N27:N$72)*STDEV(N27:N$72)/STDEV($L27:$L$72)</f>
        <v>1.4261973922182842</v>
      </c>
      <c r="V27" s="7">
        <f>CORREL($L27:$L$72,O27:O$72)*STDEV(O27:O$72)/STDEV($L27:$L$72)</f>
        <v>1.0261640102048672</v>
      </c>
      <c r="W27" s="7">
        <f>CORREL($L27:$L$72,P27:P$72)*STDEV(P27:P$72)/STDEV($L27:$L$72)</f>
        <v>1.3621693331012856</v>
      </c>
      <c r="X27" s="7">
        <f>CORREL($L27:$L$72,Q27:Q$72)*STDEV(Q27:Q$72)/STDEV($L27:$L$72)</f>
        <v>0.42430530378729514</v>
      </c>
      <c r="Y27" s="7">
        <f>CORREL($L27:$L$72,R27:R$72)*STDEV(R27:R$72)/STDEV($L27:$L$72)</f>
        <v>0.3449852949916149</v>
      </c>
    </row>
    <row r="28" spans="1:25" ht="12.75">
      <c r="A28" s="3">
        <v>36556</v>
      </c>
      <c r="B28" s="4">
        <v>10835.1</v>
      </c>
      <c r="C28" s="4">
        <v>974.66</v>
      </c>
      <c r="D28" s="4">
        <v>13.25</v>
      </c>
      <c r="E28" s="4">
        <v>23</v>
      </c>
      <c r="F28" s="4">
        <v>18.91</v>
      </c>
      <c r="G28" s="4">
        <v>10.07</v>
      </c>
      <c r="H28" s="4">
        <v>19.35</v>
      </c>
      <c r="I28" s="4">
        <v>11</v>
      </c>
      <c r="K28" s="6">
        <f t="shared" si="2"/>
        <v>-0.06926142903774457</v>
      </c>
      <c r="L28" s="6">
        <f t="shared" si="3"/>
        <v>-0.03362186065419359</v>
      </c>
      <c r="M28" s="6">
        <f t="shared" si="4"/>
        <v>-0.06294200848656295</v>
      </c>
      <c r="N28" s="6">
        <f t="shared" si="5"/>
        <v>0.044504995458674035</v>
      </c>
      <c r="O28" s="6">
        <f t="shared" si="6"/>
        <v>-0.04058853373921867</v>
      </c>
      <c r="P28" s="6">
        <f t="shared" si="7"/>
        <v>-0.10409252669039148</v>
      </c>
      <c r="Q28" s="6">
        <f t="shared" si="8"/>
        <v>-0.15942658557775835</v>
      </c>
      <c r="R28" s="6">
        <f t="shared" si="9"/>
        <v>0.2373453318335208</v>
      </c>
      <c r="S28" s="1">
        <f t="shared" si="1"/>
        <v>46</v>
      </c>
      <c r="T28" s="7">
        <f>CORREL($L28:$L$72,M28:M$72)*STDEV(M28:M$72)/STDEV($L28:$L$72)</f>
        <v>1.364346288469682</v>
      </c>
      <c r="U28" s="7">
        <f>CORREL($L28:$L$72,N28:N$72)*STDEV(N28:N$72)/STDEV($L28:$L$72)</f>
        <v>1.3831822305757</v>
      </c>
      <c r="V28" s="7">
        <f>CORREL($L28:$L$72,O28:O$72)*STDEV(O28:O$72)/STDEV($L28:$L$72)</f>
        <v>1.0446729752047434</v>
      </c>
      <c r="W28" s="7">
        <f>CORREL($L28:$L$72,P28:P$72)*STDEV(P28:P$72)/STDEV($L28:$L$72)</f>
        <v>1.3775754066976822</v>
      </c>
      <c r="X28" s="7">
        <f>CORREL($L28:$L$72,Q28:Q$72)*STDEV(Q28:Q$72)/STDEV($L28:$L$72)</f>
        <v>0.409372605982819</v>
      </c>
      <c r="Y28" s="7">
        <f>CORREL($L28:$L$72,R28:R$72)*STDEV(R28:R$72)/STDEV($L28:$L$72)</f>
        <v>0.3495521328353438</v>
      </c>
    </row>
    <row r="29" spans="1:25" ht="12.75">
      <c r="A29" s="3">
        <v>36585</v>
      </c>
      <c r="B29" s="4">
        <v>12585.8</v>
      </c>
      <c r="C29" s="4">
        <v>1123.75</v>
      </c>
      <c r="D29" s="4">
        <v>15.1</v>
      </c>
      <c r="E29" s="4">
        <v>26.5</v>
      </c>
      <c r="F29" s="4">
        <v>21.97</v>
      </c>
      <c r="G29" s="4">
        <v>10.9</v>
      </c>
      <c r="H29" s="4">
        <v>19.65</v>
      </c>
      <c r="I29" s="4">
        <v>11</v>
      </c>
      <c r="K29" s="6">
        <f t="shared" si="2"/>
        <v>0.16157672748751728</v>
      </c>
      <c r="L29" s="6">
        <f t="shared" si="3"/>
        <v>0.15296616255925155</v>
      </c>
      <c r="M29" s="6">
        <f t="shared" si="4"/>
        <v>0.13962264150943393</v>
      </c>
      <c r="N29" s="6">
        <f t="shared" si="5"/>
        <v>0.15217391304347827</v>
      </c>
      <c r="O29" s="6">
        <f t="shared" si="6"/>
        <v>0.1618191433104177</v>
      </c>
      <c r="P29" s="6">
        <f t="shared" si="7"/>
        <v>0.08242303872889778</v>
      </c>
      <c r="Q29" s="6">
        <f t="shared" si="8"/>
        <v>0.015503875968992054</v>
      </c>
      <c r="R29" s="6">
        <f t="shared" si="9"/>
        <v>0</v>
      </c>
      <c r="S29" s="1">
        <f t="shared" si="1"/>
        <v>45</v>
      </c>
      <c r="T29" s="7">
        <f>CORREL($L29:$L$72,M29:M$72)*STDEV(M29:M$72)/STDEV($L29:$L$72)</f>
        <v>1.361126984993948</v>
      </c>
      <c r="U29" s="7">
        <f>CORREL($L29:$L$72,N29:N$72)*STDEV(N29:N$72)/STDEV($L29:$L$72)</f>
        <v>1.3990991437003188</v>
      </c>
      <c r="V29" s="7">
        <f>CORREL($L29:$L$72,O29:O$72)*STDEV(O29:O$72)/STDEV($L29:$L$72)</f>
        <v>1.0436391607475937</v>
      </c>
      <c r="W29" s="7">
        <f>CORREL($L29:$L$72,P29:P$72)*STDEV(P29:P$72)/STDEV($L29:$L$72)</f>
        <v>1.367298056332918</v>
      </c>
      <c r="X29" s="7">
        <f>CORREL($L29:$L$72,Q29:Q$72)*STDEV(Q29:Q$72)/STDEV($L29:$L$72)</f>
        <v>0.3858863394145936</v>
      </c>
      <c r="Y29" s="7">
        <f>CORREL($L29:$L$72,R29:R$72)*STDEV(R29:R$72)/STDEV($L29:$L$72)</f>
        <v>0.38875067001219804</v>
      </c>
    </row>
    <row r="30" spans="1:25" ht="12.75">
      <c r="A30" s="3">
        <v>36616</v>
      </c>
      <c r="B30" s="4">
        <v>11935</v>
      </c>
      <c r="C30" s="4">
        <v>1083.99</v>
      </c>
      <c r="D30" s="4">
        <v>15.36</v>
      </c>
      <c r="E30" s="4">
        <v>23.44</v>
      </c>
      <c r="F30" s="4">
        <v>23.97</v>
      </c>
      <c r="G30" s="4">
        <v>11.23</v>
      </c>
      <c r="H30" s="4">
        <v>22.91</v>
      </c>
      <c r="I30" s="4">
        <v>12.59</v>
      </c>
      <c r="K30" s="6">
        <f t="shared" si="2"/>
        <v>-0.05170906895072214</v>
      </c>
      <c r="L30" s="6">
        <f t="shared" si="3"/>
        <v>-0.035381535038932155</v>
      </c>
      <c r="M30" s="6">
        <f t="shared" si="4"/>
        <v>0.017218543046357615</v>
      </c>
      <c r="N30" s="6">
        <f t="shared" si="5"/>
        <v>-0.11547169811320745</v>
      </c>
      <c r="O30" s="6">
        <f t="shared" si="6"/>
        <v>0.09103322712790174</v>
      </c>
      <c r="P30" s="6">
        <f t="shared" si="7"/>
        <v>0.03027522935779814</v>
      </c>
      <c r="Q30" s="6">
        <f t="shared" si="8"/>
        <v>0.16590330788804075</v>
      </c>
      <c r="R30" s="6">
        <f t="shared" si="9"/>
        <v>0.14454545454545453</v>
      </c>
      <c r="S30" s="1">
        <f t="shared" si="1"/>
        <v>44</v>
      </c>
      <c r="T30" s="7">
        <f>CORREL($L30:$L$72,M30:M$72)*STDEV(M30:M$72)/STDEV($L30:$L$72)</f>
        <v>1.4410765973250008</v>
      </c>
      <c r="U30" s="7">
        <f>CORREL($L30:$L$72,N30:N$72)*STDEV(N30:N$72)/STDEV($L30:$L$72)</f>
        <v>1.4621448463762812</v>
      </c>
      <c r="V30" s="7">
        <f>CORREL($L30:$L$72,O30:O$72)*STDEV(O30:O$72)/STDEV($L30:$L$72)</f>
        <v>1.042114541731255</v>
      </c>
      <c r="W30" s="7">
        <f>CORREL($L30:$L$72,P30:P$72)*STDEV(P30:P$72)/STDEV($L30:$L$72)</f>
        <v>1.515127676326571</v>
      </c>
      <c r="X30" s="7">
        <f>CORREL($L30:$L$72,Q30:Q$72)*STDEV(Q30:Q$72)/STDEV($L30:$L$72)</f>
        <v>0.43163823169592325</v>
      </c>
      <c r="Y30" s="7">
        <f>CORREL($L30:$L$72,R30:R$72)*STDEV(R30:R$72)/STDEV($L30:$L$72)</f>
        <v>0.46769385854656376</v>
      </c>
    </row>
    <row r="31" spans="1:25" ht="12.75">
      <c r="A31" s="3">
        <v>36644</v>
      </c>
      <c r="B31" s="4">
        <v>11467.9</v>
      </c>
      <c r="C31" s="4">
        <v>1046.96</v>
      </c>
      <c r="D31" s="4">
        <v>15</v>
      </c>
      <c r="E31" s="4">
        <v>21.74</v>
      </c>
      <c r="F31" s="4">
        <v>23.86</v>
      </c>
      <c r="G31" s="4">
        <v>11.47</v>
      </c>
      <c r="H31" s="4">
        <v>22.5</v>
      </c>
      <c r="I31" s="4">
        <v>12.82</v>
      </c>
      <c r="K31" s="6">
        <f t="shared" si="2"/>
        <v>-0.03913699204021792</v>
      </c>
      <c r="L31" s="6">
        <f t="shared" si="3"/>
        <v>-0.03416083174199025</v>
      </c>
      <c r="M31" s="6">
        <f t="shared" si="4"/>
        <v>-0.0234375</v>
      </c>
      <c r="N31" s="6">
        <f t="shared" si="5"/>
        <v>-0.07252559726962471</v>
      </c>
      <c r="O31" s="6">
        <f t="shared" si="6"/>
        <v>-0.004589069670421386</v>
      </c>
      <c r="P31" s="6">
        <f t="shared" si="7"/>
        <v>0.021371326803205637</v>
      </c>
      <c r="Q31" s="6">
        <f t="shared" si="8"/>
        <v>-0.017896115233522525</v>
      </c>
      <c r="R31" s="6">
        <f t="shared" si="9"/>
        <v>0.018268467037331204</v>
      </c>
      <c r="S31" s="1">
        <f t="shared" si="1"/>
        <v>43</v>
      </c>
      <c r="T31" s="7">
        <f>CORREL($L31:$L$72,M31:M$72)*STDEV(M31:M$72)/STDEV($L31:$L$72)</f>
        <v>1.4531076117206667</v>
      </c>
      <c r="U31" s="7">
        <f>CORREL($L31:$L$72,N31:N$72)*STDEV(N31:N$72)/STDEV($L31:$L$72)</f>
        <v>1.4507830130127846</v>
      </c>
      <c r="V31" s="7">
        <f>CORREL($L31:$L$72,O31:O$72)*STDEV(O31:O$72)/STDEV($L31:$L$72)</f>
        <v>1.0662614021209083</v>
      </c>
      <c r="W31" s="7">
        <f>CORREL($L31:$L$72,P31:P$72)*STDEV(P31:P$72)/STDEV($L31:$L$72)</f>
        <v>1.5293353052660017</v>
      </c>
      <c r="X31" s="7">
        <f>CORREL($L31:$L$72,Q31:Q$72)*STDEV(Q31:Q$72)/STDEV($L31:$L$72)</f>
        <v>0.4663342993967096</v>
      </c>
      <c r="Y31" s="7">
        <f>CORREL($L31:$L$72,R31:R$72)*STDEV(R31:R$72)/STDEV($L31:$L$72)</f>
        <v>0.49581172748665014</v>
      </c>
    </row>
    <row r="32" spans="1:25" ht="12.75">
      <c r="A32" s="3">
        <v>36677</v>
      </c>
      <c r="B32" s="4">
        <v>10688.5</v>
      </c>
      <c r="C32" s="4">
        <v>983.61</v>
      </c>
      <c r="D32" s="4">
        <v>15</v>
      </c>
      <c r="E32" s="4">
        <v>19.53</v>
      </c>
      <c r="F32" s="4">
        <v>22.22</v>
      </c>
      <c r="G32" s="4">
        <v>10.51</v>
      </c>
      <c r="H32" s="4">
        <v>22.87</v>
      </c>
      <c r="I32" s="4">
        <v>13.65</v>
      </c>
      <c r="K32" s="6">
        <f t="shared" si="2"/>
        <v>-0.06796362019201418</v>
      </c>
      <c r="L32" s="6">
        <f t="shared" si="3"/>
        <v>-0.060508519905249525</v>
      </c>
      <c r="M32" s="6">
        <f t="shared" si="4"/>
        <v>0</v>
      </c>
      <c r="N32" s="6">
        <f t="shared" si="5"/>
        <v>-0.10165593376264936</v>
      </c>
      <c r="O32" s="6">
        <f t="shared" si="6"/>
        <v>-0.06873428331936293</v>
      </c>
      <c r="P32" s="6">
        <f t="shared" si="7"/>
        <v>-0.08369659982563216</v>
      </c>
      <c r="Q32" s="6">
        <f t="shared" si="8"/>
        <v>0.016444444444444484</v>
      </c>
      <c r="R32" s="6">
        <f t="shared" si="9"/>
        <v>0.06474258970358804</v>
      </c>
      <c r="S32" s="1">
        <f t="shared" si="1"/>
        <v>42</v>
      </c>
      <c r="T32" s="7">
        <f>CORREL($L32:$L$72,M32:M$72)*STDEV(M32:M$72)/STDEV($L32:$L$72)</f>
        <v>1.457355181678565</v>
      </c>
      <c r="U32" s="7">
        <f>CORREL($L32:$L$72,N32:N$72)*STDEV(N32:N$72)/STDEV($L32:$L$72)</f>
        <v>1.4469780968670738</v>
      </c>
      <c r="V32" s="7">
        <f>CORREL($L32:$L$72,O32:O$72)*STDEV(O32:O$72)/STDEV($L32:$L$72)</f>
        <v>1.072589502325595</v>
      </c>
      <c r="W32" s="7">
        <f>CORREL($L32:$L$72,P32:P$72)*STDEV(P32:P$72)/STDEV($L32:$L$72)</f>
        <v>1.541696799995335</v>
      </c>
      <c r="X32" s="7">
        <f>CORREL($L32:$L$72,Q32:Q$72)*STDEV(Q32:Q$72)/STDEV($L32:$L$72)</f>
        <v>0.46700486645438954</v>
      </c>
      <c r="Y32" s="7">
        <f>CORREL($L32:$L$72,R32:R$72)*STDEV(R32:R$72)/STDEV($L32:$L$72)</f>
        <v>0.5005626018962765</v>
      </c>
    </row>
    <row r="33" spans="1:25" ht="12.75">
      <c r="A33" s="3">
        <v>36707</v>
      </c>
      <c r="B33" s="4">
        <v>10581.3</v>
      </c>
      <c r="C33" s="4">
        <v>974.06</v>
      </c>
      <c r="D33" s="4">
        <v>15.65</v>
      </c>
      <c r="E33" s="4">
        <v>19.98</v>
      </c>
      <c r="F33" s="4">
        <v>20.29</v>
      </c>
      <c r="G33" s="4">
        <v>11.05</v>
      </c>
      <c r="H33" s="4">
        <v>20.85</v>
      </c>
      <c r="I33" s="4">
        <v>12.25</v>
      </c>
      <c r="K33" s="6">
        <f t="shared" si="2"/>
        <v>-0.010029470926697037</v>
      </c>
      <c r="L33" s="6">
        <f t="shared" si="3"/>
        <v>-0.009709132684702304</v>
      </c>
      <c r="M33" s="6">
        <f t="shared" si="4"/>
        <v>0.043333333333333446</v>
      </c>
      <c r="N33" s="6">
        <f t="shared" si="5"/>
        <v>0.02304147465437789</v>
      </c>
      <c r="O33" s="6">
        <f t="shared" si="6"/>
        <v>-0.0868586858685868</v>
      </c>
      <c r="P33" s="6">
        <f t="shared" si="7"/>
        <v>0.05137963843958149</v>
      </c>
      <c r="Q33" s="6">
        <f t="shared" si="8"/>
        <v>-0.08832531700918234</v>
      </c>
      <c r="R33" s="6">
        <f t="shared" si="9"/>
        <v>-0.10256410256410253</v>
      </c>
      <c r="S33" s="1">
        <f t="shared" si="1"/>
        <v>41</v>
      </c>
      <c r="T33" s="7">
        <f>CORREL($L33:$L$72,M33:M$72)*STDEV(M33:M$72)/STDEV($L33:$L$72)</f>
        <v>1.4905031628491316</v>
      </c>
      <c r="U33" s="7">
        <f>CORREL($L33:$L$72,N33:N$72)*STDEV(N33:N$72)/STDEV($L33:$L$72)</f>
        <v>1.4423200246479868</v>
      </c>
      <c r="V33" s="7">
        <f>CORREL($L33:$L$72,O33:O$72)*STDEV(O33:O$72)/STDEV($L33:$L$72)</f>
        <v>1.0721995806783755</v>
      </c>
      <c r="W33" s="7">
        <f>CORREL($L33:$L$72,P33:P$72)*STDEV(P33:P$72)/STDEV($L33:$L$72)</f>
        <v>1.543132407949779</v>
      </c>
      <c r="X33" s="7">
        <f>CORREL($L33:$L$72,Q33:Q$72)*STDEV(Q33:Q$72)/STDEV($L33:$L$72)</f>
        <v>0.48657943563913036</v>
      </c>
      <c r="Y33" s="7">
        <f>CORREL($L33:$L$72,R33:R$72)*STDEV(R33:R$72)/STDEV($L33:$L$72)</f>
        <v>0.5339445451229914</v>
      </c>
    </row>
    <row r="34" spans="1:25" ht="12.75">
      <c r="A34" s="3">
        <v>36738</v>
      </c>
      <c r="B34" s="4">
        <v>10531.6</v>
      </c>
      <c r="C34" s="4">
        <v>976.96</v>
      </c>
      <c r="D34" s="4">
        <v>15.6</v>
      </c>
      <c r="E34" s="4">
        <v>20.16</v>
      </c>
      <c r="F34" s="4">
        <v>22.39</v>
      </c>
      <c r="G34" s="4">
        <v>11.14</v>
      </c>
      <c r="H34" s="4">
        <v>20.5</v>
      </c>
      <c r="I34" s="4">
        <v>13.98</v>
      </c>
      <c r="K34" s="6">
        <f t="shared" si="2"/>
        <v>-0.004696965401226549</v>
      </c>
      <c r="L34" s="6">
        <f t="shared" si="3"/>
        <v>0.002977229328788855</v>
      </c>
      <c r="M34" s="6">
        <f t="shared" si="4"/>
        <v>-0.0031948881789137795</v>
      </c>
      <c r="N34" s="6">
        <f t="shared" si="5"/>
        <v>0.009009009009008917</v>
      </c>
      <c r="O34" s="6">
        <f t="shared" si="6"/>
        <v>0.10349926071956639</v>
      </c>
      <c r="P34" s="6">
        <f t="shared" si="7"/>
        <v>0.008144796380090469</v>
      </c>
      <c r="Q34" s="6">
        <f t="shared" si="8"/>
        <v>-0.016786570743405393</v>
      </c>
      <c r="R34" s="6">
        <f t="shared" si="9"/>
        <v>0.1412244897959185</v>
      </c>
      <c r="S34" s="1">
        <f t="shared" si="1"/>
        <v>40</v>
      </c>
      <c r="T34" s="7">
        <f>CORREL($L34:$L$72,M34:M$72)*STDEV(M34:M$72)/STDEV($L34:$L$72)</f>
        <v>1.491952811232369</v>
      </c>
      <c r="U34" s="7">
        <f>CORREL($L34:$L$72,N34:N$72)*STDEV(N34:N$72)/STDEV($L34:$L$72)</f>
        <v>1.4433128113918945</v>
      </c>
      <c r="V34" s="7">
        <f>CORREL($L34:$L$72,O34:O$72)*STDEV(O34:O$72)/STDEV($L34:$L$72)</f>
        <v>1.070320000637324</v>
      </c>
      <c r="W34" s="7">
        <f>CORREL($L34:$L$72,P34:P$72)*STDEV(P34:P$72)/STDEV($L34:$L$72)</f>
        <v>1.5446778269896806</v>
      </c>
      <c r="X34" s="7">
        <f>CORREL($L34:$L$72,Q34:Q$72)*STDEV(Q34:Q$72)/STDEV($L34:$L$72)</f>
        <v>0.4846185652650059</v>
      </c>
      <c r="Y34" s="7">
        <f>CORREL($L34:$L$72,R34:R$72)*STDEV(R34:R$72)/STDEV($L34:$L$72)</f>
        <v>0.5312742049917086</v>
      </c>
    </row>
    <row r="35" spans="1:25" ht="12.75">
      <c r="A35" s="3">
        <v>36769</v>
      </c>
      <c r="B35" s="4">
        <v>10884.7</v>
      </c>
      <c r="C35" s="4">
        <v>1013.79</v>
      </c>
      <c r="D35" s="4">
        <v>16.71</v>
      </c>
      <c r="E35" s="4">
        <v>19.18</v>
      </c>
      <c r="F35" s="4">
        <v>21.95</v>
      </c>
      <c r="G35" s="4">
        <v>12.1</v>
      </c>
      <c r="H35" s="4">
        <v>22.3</v>
      </c>
      <c r="I35" s="4">
        <v>13.75</v>
      </c>
      <c r="K35" s="6">
        <f t="shared" si="2"/>
        <v>0.03352766911010674</v>
      </c>
      <c r="L35" s="6">
        <f t="shared" si="3"/>
        <v>0.037698575171961846</v>
      </c>
      <c r="M35" s="6">
        <f t="shared" si="4"/>
        <v>0.07115384615384612</v>
      </c>
      <c r="N35" s="6">
        <f t="shared" si="5"/>
        <v>-0.04861111111111116</v>
      </c>
      <c r="O35" s="6">
        <f t="shared" si="6"/>
        <v>-0.019651630192050074</v>
      </c>
      <c r="P35" s="6">
        <f t="shared" si="7"/>
        <v>0.08617594254937155</v>
      </c>
      <c r="Q35" s="6">
        <f t="shared" si="8"/>
        <v>0.08780487804878057</v>
      </c>
      <c r="R35" s="6">
        <f t="shared" si="9"/>
        <v>-0.01645207439198859</v>
      </c>
      <c r="S35" s="1">
        <f t="shared" si="1"/>
        <v>39</v>
      </c>
      <c r="T35" s="7">
        <f>CORREL($L35:$L$72,M35:M$72)*STDEV(M35:M$72)/STDEV($L35:$L$72)</f>
        <v>1.492436072653531</v>
      </c>
      <c r="U35" s="7">
        <f>CORREL($L35:$L$72,N35:N$72)*STDEV(N35:N$72)/STDEV($L35:$L$72)</f>
        <v>1.4428056107985159</v>
      </c>
      <c r="V35" s="7">
        <f>CORREL($L35:$L$72,O35:O$72)*STDEV(O35:O$72)/STDEV($L35:$L$72)</f>
        <v>1.0635227292632257</v>
      </c>
      <c r="W35" s="7">
        <f>CORREL($L35:$L$72,P35:P$72)*STDEV(P35:P$72)/STDEV($L35:$L$72)</f>
        <v>1.544726489768591</v>
      </c>
      <c r="X35" s="7">
        <f>CORREL($L35:$L$72,Q35:Q$72)*STDEV(Q35:Q$72)/STDEV($L35:$L$72)</f>
        <v>0.4855189841582681</v>
      </c>
      <c r="Y35" s="7">
        <f>CORREL($L35:$L$72,R35:R$72)*STDEV(R35:R$72)/STDEV($L35:$L$72)</f>
        <v>0.5225641471017163</v>
      </c>
    </row>
    <row r="36" spans="1:25" ht="12.75">
      <c r="A36" s="3">
        <v>36798</v>
      </c>
      <c r="B36" s="4">
        <v>10950</v>
      </c>
      <c r="C36" s="4">
        <v>1018.89</v>
      </c>
      <c r="D36" s="4">
        <v>17.12</v>
      </c>
      <c r="E36" s="4">
        <v>19.93</v>
      </c>
      <c r="F36" s="4">
        <v>21.3</v>
      </c>
      <c r="G36" s="4">
        <v>12.44</v>
      </c>
      <c r="H36" s="4">
        <v>20.85</v>
      </c>
      <c r="I36" s="4">
        <v>11.99</v>
      </c>
      <c r="K36" s="6">
        <f t="shared" si="2"/>
        <v>0.005999246648966006</v>
      </c>
      <c r="L36" s="6">
        <f t="shared" si="3"/>
        <v>0.005030627644778463</v>
      </c>
      <c r="M36" s="6">
        <f t="shared" si="4"/>
        <v>0.02453620586475158</v>
      </c>
      <c r="N36" s="6">
        <f t="shared" si="5"/>
        <v>0.039103232533889365</v>
      </c>
      <c r="O36" s="6">
        <f t="shared" si="6"/>
        <v>-0.029612756264236872</v>
      </c>
      <c r="P36" s="6">
        <f t="shared" si="7"/>
        <v>0.028099173553719048</v>
      </c>
      <c r="Q36" s="6">
        <f t="shared" si="8"/>
        <v>-0.06502242152466364</v>
      </c>
      <c r="R36" s="6">
        <f t="shared" si="9"/>
        <v>-0.128</v>
      </c>
      <c r="S36" s="1">
        <f t="shared" si="1"/>
        <v>38</v>
      </c>
      <c r="T36" s="7">
        <f>CORREL($L36:$L$72,M36:M$72)*STDEV(M36:M$72)/STDEV($L36:$L$72)</f>
        <v>1.4874509166215242</v>
      </c>
      <c r="U36" s="7">
        <f>CORREL($L36:$L$72,N36:N$72)*STDEV(N36:N$72)/STDEV($L36:$L$72)</f>
        <v>1.475724704586224</v>
      </c>
      <c r="V36" s="7">
        <f>CORREL($L36:$L$72,O36:O$72)*STDEV(O36:O$72)/STDEV($L36:$L$72)</f>
        <v>1.0820000006727792</v>
      </c>
      <c r="W36" s="7">
        <f>CORREL($L36:$L$72,P36:P$72)*STDEV(P36:P$72)/STDEV($L36:$L$72)</f>
        <v>1.536937261250458</v>
      </c>
      <c r="X36" s="7">
        <f>CORREL($L36:$L$72,Q36:Q$72)*STDEV(Q36:Q$72)/STDEV($L36:$L$72)</f>
        <v>0.4611615959916136</v>
      </c>
      <c r="Y36" s="7">
        <f>CORREL($L36:$L$72,R36:R$72)*STDEV(R36:R$72)/STDEV($L36:$L$72)</f>
        <v>0.5365904076063346</v>
      </c>
    </row>
    <row r="37" spans="1:25" ht="12.75">
      <c r="A37" s="3">
        <v>36830</v>
      </c>
      <c r="B37" s="4">
        <v>10363.1</v>
      </c>
      <c r="C37" s="4">
        <v>972.81</v>
      </c>
      <c r="D37" s="4">
        <v>15.7</v>
      </c>
      <c r="E37" s="4">
        <v>19.95</v>
      </c>
      <c r="F37" s="4">
        <v>19.2</v>
      </c>
      <c r="G37" s="4">
        <v>11.42</v>
      </c>
      <c r="H37" s="4">
        <v>18.72</v>
      </c>
      <c r="I37" s="4">
        <v>11.6</v>
      </c>
      <c r="K37" s="6">
        <f t="shared" si="2"/>
        <v>-0.05359817351598173</v>
      </c>
      <c r="L37" s="6">
        <f t="shared" si="3"/>
        <v>-0.04522568677678651</v>
      </c>
      <c r="M37" s="6">
        <f t="shared" si="4"/>
        <v>-0.08294392523364491</v>
      </c>
      <c r="N37" s="6">
        <f t="shared" si="5"/>
        <v>0.0010035122930256435</v>
      </c>
      <c r="O37" s="6">
        <f t="shared" si="6"/>
        <v>-0.09859154929577474</v>
      </c>
      <c r="P37" s="6">
        <f t="shared" si="7"/>
        <v>-0.08199356913183276</v>
      </c>
      <c r="Q37" s="6">
        <f t="shared" si="8"/>
        <v>-0.10215827338129513</v>
      </c>
      <c r="R37" s="6">
        <f t="shared" si="9"/>
        <v>-0.03252710592160135</v>
      </c>
      <c r="S37" s="1">
        <f t="shared" si="1"/>
        <v>37</v>
      </c>
      <c r="T37" s="7">
        <f>CORREL($L37:$L$72,M37:M$72)*STDEV(M37:M$72)/STDEV($L37:$L$72)</f>
        <v>1.4857761071499753</v>
      </c>
      <c r="U37" s="7">
        <f>CORREL($L37:$L$72,N37:N$72)*STDEV(N37:N$72)/STDEV($L37:$L$72)</f>
        <v>1.4727261395898879</v>
      </c>
      <c r="V37" s="7">
        <f>CORREL($L37:$L$72,O37:O$72)*STDEV(O37:O$72)/STDEV($L37:$L$72)</f>
        <v>1.0851212570483721</v>
      </c>
      <c r="W37" s="7">
        <f>CORREL($L37:$L$72,P37:P$72)*STDEV(P37:P$72)/STDEV($L37:$L$72)</f>
        <v>1.5353540824421579</v>
      </c>
      <c r="X37" s="7">
        <f>CORREL($L37:$L$72,Q37:Q$72)*STDEV(Q37:Q$72)/STDEV($L37:$L$72)</f>
        <v>0.46689008291594014</v>
      </c>
      <c r="Y37" s="7">
        <f>CORREL($L37:$L$72,R37:R$72)*STDEV(R37:R$72)/STDEV($L37:$L$72)</f>
        <v>0.5496513488563046</v>
      </c>
    </row>
    <row r="38" spans="1:25" ht="12.75">
      <c r="A38" s="3">
        <v>36860</v>
      </c>
      <c r="B38" s="4">
        <v>9214.5</v>
      </c>
      <c r="C38" s="4">
        <v>887.1</v>
      </c>
      <c r="D38" s="4">
        <v>15.36</v>
      </c>
      <c r="E38" s="4">
        <v>16.03</v>
      </c>
      <c r="F38" s="4">
        <v>18.59</v>
      </c>
      <c r="G38" s="4">
        <v>10.19</v>
      </c>
      <c r="H38" s="4">
        <v>18.78</v>
      </c>
      <c r="I38" s="4">
        <v>11.87</v>
      </c>
      <c r="K38" s="6">
        <f t="shared" si="2"/>
        <v>-0.11083556078779522</v>
      </c>
      <c r="L38" s="6">
        <f t="shared" si="3"/>
        <v>-0.08810559101982907</v>
      </c>
      <c r="M38" s="6">
        <f t="shared" si="4"/>
        <v>-0.021656050955414008</v>
      </c>
      <c r="N38" s="6">
        <f t="shared" si="5"/>
        <v>-0.19649122807017538</v>
      </c>
      <c r="O38" s="6">
        <f t="shared" si="6"/>
        <v>-0.031770833333333304</v>
      </c>
      <c r="P38" s="6">
        <f t="shared" si="7"/>
        <v>-0.10770577933450087</v>
      </c>
      <c r="Q38" s="6">
        <f t="shared" si="8"/>
        <v>0.003205128205128416</v>
      </c>
      <c r="R38" s="6">
        <f t="shared" si="9"/>
        <v>0.02327586206896548</v>
      </c>
      <c r="S38" s="1">
        <f t="shared" si="1"/>
        <v>36</v>
      </c>
      <c r="T38" s="7">
        <f>CORREL($L38:$L$72,M38:M$72)*STDEV(M38:M$72)/STDEV($L38:$L$72)</f>
        <v>1.4816686983819023</v>
      </c>
      <c r="U38" s="7">
        <f>CORREL($L38:$L$72,N38:N$72)*STDEV(N38:N$72)/STDEV($L38:$L$72)</f>
        <v>1.4920949336608846</v>
      </c>
      <c r="V38" s="7">
        <f>CORREL($L38:$L$72,O38:O$72)*STDEV(O38:O$72)/STDEV($L38:$L$72)</f>
        <v>1.0714358147001057</v>
      </c>
      <c r="W38" s="7">
        <f>CORREL($L38:$L$72,P38:P$72)*STDEV(P38:P$72)/STDEV($L38:$L$72)</f>
        <v>1.5309304624073352</v>
      </c>
      <c r="X38" s="7">
        <f>CORREL($L38:$L$72,Q38:Q$72)*STDEV(Q38:Q$72)/STDEV($L38:$L$72)</f>
        <v>0.4453974658853379</v>
      </c>
      <c r="Y38" s="7">
        <f>CORREL($L38:$L$72,R38:R$72)*STDEV(R38:R$72)/STDEV($L38:$L$72)</f>
        <v>0.5441992911050172</v>
      </c>
    </row>
    <row r="39" spans="1:25" ht="12.75">
      <c r="A39" s="3">
        <v>36889</v>
      </c>
      <c r="B39" s="4">
        <v>9109.8</v>
      </c>
      <c r="C39" s="4">
        <v>880.71</v>
      </c>
      <c r="D39" s="4">
        <v>15.85</v>
      </c>
      <c r="E39" s="4">
        <v>15.63</v>
      </c>
      <c r="F39" s="4">
        <v>18.15</v>
      </c>
      <c r="G39" s="4">
        <v>11.4</v>
      </c>
      <c r="H39" s="4">
        <v>17.02</v>
      </c>
      <c r="I39" s="4">
        <v>12</v>
      </c>
      <c r="K39" s="6">
        <f t="shared" si="2"/>
        <v>-0.011362526452873278</v>
      </c>
      <c r="L39" s="6">
        <f t="shared" si="3"/>
        <v>-0.007203246533648899</v>
      </c>
      <c r="M39" s="6">
        <f t="shared" si="4"/>
        <v>0.03190104166666674</v>
      </c>
      <c r="N39" s="6">
        <f t="shared" si="5"/>
        <v>-0.024953212726138485</v>
      </c>
      <c r="O39" s="6">
        <f t="shared" si="6"/>
        <v>-0.02366863905325456</v>
      </c>
      <c r="P39" s="6">
        <f t="shared" si="7"/>
        <v>0.11874386653581959</v>
      </c>
      <c r="Q39" s="6">
        <f t="shared" si="8"/>
        <v>-0.09371671991480302</v>
      </c>
      <c r="R39" s="6">
        <f t="shared" si="9"/>
        <v>0.010951979780960519</v>
      </c>
      <c r="S39" s="1">
        <f t="shared" si="1"/>
        <v>35</v>
      </c>
      <c r="T39" s="7">
        <f>CORREL($L39:$L$72,M39:M$72)*STDEV(M39:M$72)/STDEV($L39:$L$72)</f>
        <v>1.5527356982319747</v>
      </c>
      <c r="U39" s="7">
        <f>CORREL($L39:$L$72,N39:N$72)*STDEV(N39:N$72)/STDEV($L39:$L$72)</f>
        <v>1.451798283167231</v>
      </c>
      <c r="V39" s="7">
        <f>CORREL($L39:$L$72,O39:O$72)*STDEV(O39:O$72)/STDEV($L39:$L$72)</f>
        <v>1.1118457482601454</v>
      </c>
      <c r="W39" s="7">
        <f>CORREL($L39:$L$72,P39:P$72)*STDEV(P39:P$72)/STDEV($L39:$L$72)</f>
        <v>1.546249893426079</v>
      </c>
      <c r="X39" s="7">
        <f>CORREL($L39:$L$72,Q39:Q$72)*STDEV(Q39:Q$72)/STDEV($L39:$L$72)</f>
        <v>0.4747642600318072</v>
      </c>
      <c r="Y39" s="7">
        <f>CORREL($L39:$L$72,R39:R$72)*STDEV(R39:R$72)/STDEV($L39:$L$72)</f>
        <v>0.582463613340414</v>
      </c>
    </row>
    <row r="40" spans="1:25" ht="12.75">
      <c r="A40" s="3">
        <v>36922</v>
      </c>
      <c r="B40" s="4">
        <v>10116</v>
      </c>
      <c r="C40" s="4">
        <v>962.58</v>
      </c>
      <c r="D40" s="4">
        <v>17.2</v>
      </c>
      <c r="E40" s="4">
        <v>18.63</v>
      </c>
      <c r="F40" s="4">
        <v>19.11</v>
      </c>
      <c r="G40" s="4">
        <v>11.8</v>
      </c>
      <c r="H40" s="4">
        <v>18.5</v>
      </c>
      <c r="I40" s="4">
        <v>11.4</v>
      </c>
      <c r="K40" s="6">
        <f t="shared" si="2"/>
        <v>0.11045247974708561</v>
      </c>
      <c r="L40" s="6">
        <f t="shared" si="3"/>
        <v>0.09295908982525458</v>
      </c>
      <c r="M40" s="6">
        <f t="shared" si="4"/>
        <v>0.08517350157728698</v>
      </c>
      <c r="N40" s="6">
        <f t="shared" si="5"/>
        <v>0.19193857965451033</v>
      </c>
      <c r="O40" s="6">
        <f t="shared" si="6"/>
        <v>0.05289256198347103</v>
      </c>
      <c r="P40" s="6">
        <f t="shared" si="7"/>
        <v>0.03508771929824572</v>
      </c>
      <c r="Q40" s="6">
        <f t="shared" si="8"/>
        <v>0.08695652173913038</v>
      </c>
      <c r="R40" s="6">
        <f t="shared" si="9"/>
        <v>-0.04999999999999993</v>
      </c>
      <c r="S40" s="1">
        <f t="shared" si="1"/>
        <v>34</v>
      </c>
      <c r="T40" s="7">
        <f>CORREL($L40:$L$72,M40:M$72)*STDEV(M40:M$72)/STDEV($L40:$L$72)</f>
        <v>1.5537554132522027</v>
      </c>
      <c r="U40" s="7">
        <f>CORREL($L40:$L$72,N40:N$72)*STDEV(N40:N$72)/STDEV($L40:$L$72)</f>
        <v>1.4515081521221223</v>
      </c>
      <c r="V40" s="7">
        <f>CORREL($L40:$L$72,O40:O$72)*STDEV(O40:O$72)/STDEV($L40:$L$72)</f>
        <v>1.1115351292088411</v>
      </c>
      <c r="W40" s="7">
        <f>CORREL($L40:$L$72,P40:P$72)*STDEV(P40:P$72)/STDEV($L40:$L$72)</f>
        <v>1.5490162330875503</v>
      </c>
      <c r="X40" s="7">
        <f>CORREL($L40:$L$72,Q40:Q$72)*STDEV(Q40:Q$72)/STDEV($L40:$L$72)</f>
        <v>0.47288606013073725</v>
      </c>
      <c r="Y40" s="7">
        <f>CORREL($L40:$L$72,R40:R$72)*STDEV(R40:R$72)/STDEV($L40:$L$72)</f>
        <v>0.5825628611277909</v>
      </c>
    </row>
    <row r="41" spans="1:25" ht="12.75">
      <c r="A41" s="3">
        <v>36950</v>
      </c>
      <c r="B41" s="4">
        <v>9551.4</v>
      </c>
      <c r="C41" s="4">
        <v>907.44</v>
      </c>
      <c r="D41" s="4">
        <v>16.18</v>
      </c>
      <c r="E41" s="4">
        <v>16.8</v>
      </c>
      <c r="F41" s="4">
        <v>18.61</v>
      </c>
      <c r="G41" s="4">
        <v>11.11</v>
      </c>
      <c r="H41" s="4">
        <v>18.5</v>
      </c>
      <c r="I41" s="4">
        <v>12.8</v>
      </c>
      <c r="K41" s="6">
        <f t="shared" si="2"/>
        <v>-0.05581257413997631</v>
      </c>
      <c r="L41" s="6">
        <f t="shared" si="3"/>
        <v>-0.057283550458143706</v>
      </c>
      <c r="M41" s="6">
        <f t="shared" si="4"/>
        <v>-0.059302325581395365</v>
      </c>
      <c r="N41" s="6">
        <f t="shared" si="5"/>
        <v>-0.09822866344605463</v>
      </c>
      <c r="O41" s="6">
        <f t="shared" si="6"/>
        <v>-0.02616431187859758</v>
      </c>
      <c r="P41" s="6">
        <f t="shared" si="7"/>
        <v>-0.058474576271186574</v>
      </c>
      <c r="Q41" s="6">
        <f t="shared" si="8"/>
        <v>0</v>
      </c>
      <c r="R41" s="6">
        <f t="shared" si="9"/>
        <v>0.12280701754385959</v>
      </c>
      <c r="S41" s="1">
        <f t="shared" si="1"/>
        <v>33</v>
      </c>
      <c r="T41" s="7">
        <f>CORREL($L41:$L$72,M41:M$72)*STDEV(M41:M$72)/STDEV($L41:$L$72)</f>
        <v>1.5992995975841962</v>
      </c>
      <c r="U41" s="7">
        <f>CORREL($L41:$L$72,N41:N$72)*STDEV(N41:N$72)/STDEV($L41:$L$72)</f>
        <v>1.4028880515021074</v>
      </c>
      <c r="V41" s="7">
        <f>CORREL($L41:$L$72,O41:O$72)*STDEV(O41:O$72)/STDEV($L41:$L$72)</f>
        <v>1.1531545014686173</v>
      </c>
      <c r="W41" s="7">
        <f>CORREL($L41:$L$72,P41:P$72)*STDEV(P41:P$72)/STDEV($L41:$L$72)</f>
        <v>1.6398685699683515</v>
      </c>
      <c r="X41" s="7">
        <f>CORREL($L41:$L$72,Q41:Q$72)*STDEV(Q41:Q$72)/STDEV($L41:$L$72)</f>
        <v>0.4354610478945383</v>
      </c>
      <c r="Y41" s="7">
        <f>CORREL($L41:$L$72,R41:R$72)*STDEV(R41:R$72)/STDEV($L41:$L$72)</f>
        <v>0.6789967122635965</v>
      </c>
    </row>
    <row r="42" spans="1:25" ht="12.75">
      <c r="A42" s="3">
        <v>36980</v>
      </c>
      <c r="B42" s="4">
        <v>9308.3</v>
      </c>
      <c r="C42" s="4">
        <v>888.41</v>
      </c>
      <c r="D42" s="4">
        <v>15.45</v>
      </c>
      <c r="E42" s="4">
        <v>16.81</v>
      </c>
      <c r="F42" s="4">
        <v>18.72</v>
      </c>
      <c r="G42" s="4">
        <v>10.35</v>
      </c>
      <c r="H42" s="4">
        <v>20.07</v>
      </c>
      <c r="I42" s="4">
        <v>12.5</v>
      </c>
      <c r="K42" s="6">
        <f t="shared" si="2"/>
        <v>-0.025451766233222428</v>
      </c>
      <c r="L42" s="6">
        <f t="shared" si="3"/>
        <v>-0.020971083487613562</v>
      </c>
      <c r="M42" s="6">
        <f t="shared" si="4"/>
        <v>-0.045117428924598246</v>
      </c>
      <c r="N42" s="6">
        <f t="shared" si="5"/>
        <v>0.0005952380952378711</v>
      </c>
      <c r="O42" s="6">
        <f t="shared" si="6"/>
        <v>0.005910800644814529</v>
      </c>
      <c r="P42" s="6">
        <f t="shared" si="7"/>
        <v>-0.06840684068406844</v>
      </c>
      <c r="Q42" s="6">
        <f t="shared" si="8"/>
        <v>0.08486486486486489</v>
      </c>
      <c r="R42" s="6">
        <f t="shared" si="9"/>
        <v>-0.0234375</v>
      </c>
      <c r="S42" s="1">
        <f t="shared" si="1"/>
        <v>32</v>
      </c>
      <c r="T42" s="7">
        <f>CORREL($L42:$L$72,M42:M$72)*STDEV(M42:M$72)/STDEV($L42:$L$72)</f>
        <v>1.6149094569152715</v>
      </c>
      <c r="U42" s="7">
        <f>CORREL($L42:$L$72,N42:N$72)*STDEV(N42:N$72)/STDEV($L42:$L$72)</f>
        <v>1.3963104334857217</v>
      </c>
      <c r="V42" s="7">
        <f>CORREL($L42:$L$72,O42:O$72)*STDEV(O42:O$72)/STDEV($L42:$L$72)</f>
        <v>1.1703481395998516</v>
      </c>
      <c r="W42" s="7">
        <f>CORREL($L42:$L$72,P42:P$72)*STDEV(P42:P$72)/STDEV($L42:$L$72)</f>
        <v>1.6541252526548509</v>
      </c>
      <c r="X42" s="7">
        <f>CORREL($L42:$L$72,Q42:Q$72)*STDEV(Q42:Q$72)/STDEV($L42:$L$72)</f>
        <v>0.44784389539121805</v>
      </c>
      <c r="Y42" s="7">
        <f>CORREL($L42:$L$72,R42:R$72)*STDEV(R42:R$72)/STDEV($L42:$L$72)</f>
        <v>0.7437669176348035</v>
      </c>
    </row>
    <row r="43" spans="1:25" ht="12.75">
      <c r="A43" s="3">
        <v>37011</v>
      </c>
      <c r="B43" s="4">
        <v>9761</v>
      </c>
      <c r="C43" s="4">
        <v>935.78</v>
      </c>
      <c r="D43" s="4">
        <v>16.02</v>
      </c>
      <c r="E43" s="4">
        <v>17.63</v>
      </c>
      <c r="F43" s="4">
        <v>18.99</v>
      </c>
      <c r="G43" s="4">
        <v>11.2</v>
      </c>
      <c r="H43" s="4">
        <v>20.9</v>
      </c>
      <c r="I43" s="4">
        <v>12.58</v>
      </c>
      <c r="K43" s="6">
        <f t="shared" si="2"/>
        <v>0.04863401480399232</v>
      </c>
      <c r="L43" s="6">
        <f t="shared" si="3"/>
        <v>0.0533199761371439</v>
      </c>
      <c r="M43" s="6">
        <f t="shared" si="4"/>
        <v>0.03689320388349526</v>
      </c>
      <c r="N43" s="6">
        <f t="shared" si="5"/>
        <v>0.04878048780487809</v>
      </c>
      <c r="O43" s="6">
        <f t="shared" si="6"/>
        <v>0.014423076923076872</v>
      </c>
      <c r="P43" s="6">
        <f t="shared" si="7"/>
        <v>0.08212560386473422</v>
      </c>
      <c r="Q43" s="6">
        <f t="shared" si="8"/>
        <v>0.04135525660189332</v>
      </c>
      <c r="R43" s="6">
        <f t="shared" si="9"/>
        <v>0.006399999999999961</v>
      </c>
      <c r="S43" s="1">
        <f t="shared" si="1"/>
        <v>31</v>
      </c>
      <c r="T43" s="7">
        <f>CORREL($L43:$L$72,M43:M$72)*STDEV(M43:M$72)/STDEV($L43:$L$72)</f>
        <v>1.6139563420180643</v>
      </c>
      <c r="U43" s="7">
        <f>CORREL($L43:$L$72,N43:N$72)*STDEV(N43:N$72)/STDEV($L43:$L$72)</f>
        <v>1.4006596645115643</v>
      </c>
      <c r="V43" s="7">
        <f>CORREL($L43:$L$72,O43:O$72)*STDEV(O43:O$72)/STDEV($L43:$L$72)</f>
        <v>1.1744758987374353</v>
      </c>
      <c r="W43" s="7">
        <f>CORREL($L43:$L$72,P43:P$72)*STDEV(P43:P$72)/STDEV($L43:$L$72)</f>
        <v>1.649306149472428</v>
      </c>
      <c r="X43" s="7">
        <f>CORREL($L43:$L$72,Q43:Q$72)*STDEV(Q43:Q$72)/STDEV($L43:$L$72)</f>
        <v>0.46104041605223234</v>
      </c>
      <c r="Y43" s="7">
        <f>CORREL($L43:$L$72,R43:R$72)*STDEV(R43:R$72)/STDEV($L43:$L$72)</f>
        <v>0.7413181427509281</v>
      </c>
    </row>
    <row r="44" spans="1:25" ht="12.75">
      <c r="A44" s="3">
        <v>37042</v>
      </c>
      <c r="B44" s="4">
        <v>9500.7</v>
      </c>
      <c r="C44" s="4">
        <v>914.21</v>
      </c>
      <c r="D44" s="4">
        <v>16.1</v>
      </c>
      <c r="E44" s="4">
        <v>16.05</v>
      </c>
      <c r="F44" s="4">
        <v>19.26</v>
      </c>
      <c r="G44" s="4">
        <v>11.25</v>
      </c>
      <c r="H44" s="4">
        <v>21.06</v>
      </c>
      <c r="I44" s="4">
        <v>15.25</v>
      </c>
      <c r="K44" s="6">
        <f t="shared" si="2"/>
        <v>-0.0266673496567974</v>
      </c>
      <c r="L44" s="6">
        <f t="shared" si="3"/>
        <v>-0.023050289597982387</v>
      </c>
      <c r="M44" s="6">
        <f t="shared" si="4"/>
        <v>0.004993757802746579</v>
      </c>
      <c r="N44" s="6">
        <f t="shared" si="5"/>
        <v>-0.08961996596710142</v>
      </c>
      <c r="O44" s="6">
        <f t="shared" si="6"/>
        <v>0.014218009478673244</v>
      </c>
      <c r="P44" s="6">
        <f t="shared" si="7"/>
        <v>0.0044642857142858094</v>
      </c>
      <c r="Q44" s="6">
        <f t="shared" si="8"/>
        <v>0.007655502392344582</v>
      </c>
      <c r="R44" s="6">
        <f t="shared" si="9"/>
        <v>0.21224165341812395</v>
      </c>
      <c r="S44" s="1">
        <f t="shared" si="1"/>
        <v>30</v>
      </c>
      <c r="T44" s="7">
        <f>CORREL($L44:$L$72,M44:M$72)*STDEV(M44:M$72)/STDEV($L44:$L$72)</f>
        <v>1.6382519374429227</v>
      </c>
      <c r="U44" s="7">
        <f>CORREL($L44:$L$72,N44:N$72)*STDEV(N44:N$72)/STDEV($L44:$L$72)</f>
        <v>1.4126609670143893</v>
      </c>
      <c r="V44" s="7">
        <f>CORREL($L44:$L$72,O44:O$72)*STDEV(O44:O$72)/STDEV($L44:$L$72)</f>
        <v>1.1996761997934233</v>
      </c>
      <c r="W44" s="7">
        <f>CORREL($L44:$L$72,P44:P$72)*STDEV(P44:P$72)/STDEV($L44:$L$72)</f>
        <v>1.6542163204445555</v>
      </c>
      <c r="X44" s="7">
        <f>CORREL($L44:$L$72,Q44:Q$72)*STDEV(Q44:Q$72)/STDEV($L44:$L$72)</f>
        <v>0.4481723802500311</v>
      </c>
      <c r="Y44" s="7">
        <f>CORREL($L44:$L$72,R44:R$72)*STDEV(R44:R$72)/STDEV($L44:$L$72)</f>
        <v>0.7650083391430228</v>
      </c>
    </row>
    <row r="45" spans="1:25" ht="12.75">
      <c r="A45" s="3">
        <v>37071</v>
      </c>
      <c r="B45" s="4">
        <v>8878.4</v>
      </c>
      <c r="C45" s="4">
        <v>861.33</v>
      </c>
      <c r="D45" s="4">
        <v>15.28</v>
      </c>
      <c r="E45" s="4">
        <v>13.45</v>
      </c>
      <c r="F45" s="4">
        <v>18.84</v>
      </c>
      <c r="G45" s="4">
        <v>10.7</v>
      </c>
      <c r="H45" s="4">
        <v>19.5</v>
      </c>
      <c r="I45" s="4">
        <v>15.25</v>
      </c>
      <c r="K45" s="6">
        <f t="shared" si="2"/>
        <v>-0.06550043680991935</v>
      </c>
      <c r="L45" s="6">
        <f t="shared" si="3"/>
        <v>-0.05784229006464592</v>
      </c>
      <c r="M45" s="6">
        <f t="shared" si="4"/>
        <v>-0.05093167701863366</v>
      </c>
      <c r="N45" s="6">
        <f t="shared" si="5"/>
        <v>-0.1619937694704051</v>
      </c>
      <c r="O45" s="6">
        <f t="shared" si="6"/>
        <v>-0.02180685358255463</v>
      </c>
      <c r="P45" s="6">
        <f t="shared" si="7"/>
        <v>-0.04888888888888898</v>
      </c>
      <c r="Q45" s="6">
        <f t="shared" si="8"/>
        <v>-0.07407407407407407</v>
      </c>
      <c r="R45" s="6">
        <f t="shared" si="9"/>
        <v>0</v>
      </c>
      <c r="S45" s="1">
        <f t="shared" si="1"/>
        <v>29</v>
      </c>
      <c r="T45" s="7">
        <f>CORREL($L45:$L$72,M45:M$72)*STDEV(M45:M$72)/STDEV($L45:$L$72)</f>
        <v>1.64473968716986</v>
      </c>
      <c r="U45" s="7">
        <f>CORREL($L45:$L$72,N45:N$72)*STDEV(N45:N$72)/STDEV($L45:$L$72)</f>
        <v>1.4048135747606967</v>
      </c>
      <c r="V45" s="7">
        <f>CORREL($L45:$L$72,O45:O$72)*STDEV(O45:O$72)/STDEV($L45:$L$72)</f>
        <v>1.205644646137184</v>
      </c>
      <c r="W45" s="7">
        <f>CORREL($L45:$L$72,P45:P$72)*STDEV(P45:P$72)/STDEV($L45:$L$72)</f>
        <v>1.659834144591708</v>
      </c>
      <c r="X45" s="7">
        <f>CORREL($L45:$L$72,Q45:Q$72)*STDEV(Q45:Q$72)/STDEV($L45:$L$72)</f>
        <v>0.4519393584502597</v>
      </c>
      <c r="Y45" s="7">
        <f>CORREL($L45:$L$72,R45:R$72)*STDEV(R45:R$72)/STDEV($L45:$L$72)</f>
        <v>0.7963624899262873</v>
      </c>
    </row>
    <row r="46" spans="1:25" ht="12.75">
      <c r="A46" s="3">
        <v>37103</v>
      </c>
      <c r="B46" s="4">
        <v>8480</v>
      </c>
      <c r="C46" s="4">
        <v>827.75</v>
      </c>
      <c r="D46" s="4">
        <v>13.99</v>
      </c>
      <c r="E46" s="4">
        <v>12.86</v>
      </c>
      <c r="F46" s="4">
        <v>18.65</v>
      </c>
      <c r="G46" s="4">
        <v>10.05</v>
      </c>
      <c r="H46" s="4">
        <v>18.9</v>
      </c>
      <c r="I46" s="4">
        <v>14.2</v>
      </c>
      <c r="K46" s="6">
        <f t="shared" si="2"/>
        <v>-0.04487295008109571</v>
      </c>
      <c r="L46" s="6">
        <f t="shared" si="3"/>
        <v>-0.03898621898691568</v>
      </c>
      <c r="M46" s="6">
        <f t="shared" si="4"/>
        <v>-0.0844240837696335</v>
      </c>
      <c r="N46" s="6">
        <f t="shared" si="5"/>
        <v>-0.04386617100371748</v>
      </c>
      <c r="O46" s="6">
        <f t="shared" si="6"/>
        <v>-0.010084925690021285</v>
      </c>
      <c r="P46" s="6">
        <f t="shared" si="7"/>
        <v>-0.06074766355140171</v>
      </c>
      <c r="Q46" s="6">
        <f t="shared" si="8"/>
        <v>-0.030769230769230882</v>
      </c>
      <c r="R46" s="6">
        <f t="shared" si="9"/>
        <v>-0.06885245901639347</v>
      </c>
      <c r="S46" s="1">
        <f t="shared" si="1"/>
        <v>28</v>
      </c>
      <c r="T46" s="7">
        <f>CORREL($L46:$L$72,M46:M$72)*STDEV(M46:M$72)/STDEV($L46:$L$72)</f>
        <v>1.6678235414412055</v>
      </c>
      <c r="U46" s="7">
        <f>CORREL($L46:$L$72,N46:N$72)*STDEV(N46:N$72)/STDEV($L46:$L$72)</f>
        <v>1.3663361652372248</v>
      </c>
      <c r="V46" s="7">
        <f>CORREL($L46:$L$72,O46:O$72)*STDEV(O46:O$72)/STDEV($L46:$L$72)</f>
        <v>1.2291566366998607</v>
      </c>
      <c r="W46" s="7">
        <f>CORREL($L46:$L$72,P46:P$72)*STDEV(P46:P$72)/STDEV($L46:$L$72)</f>
        <v>1.6813976771026151</v>
      </c>
      <c r="X46" s="7">
        <f>CORREL($L46:$L$72,Q46:Q$72)*STDEV(Q46:Q$72)/STDEV($L46:$L$72)</f>
        <v>0.43320399289500816</v>
      </c>
      <c r="Y46" s="7">
        <f>CORREL($L46:$L$72,R46:R$72)*STDEV(R46:R$72)/STDEV($L46:$L$72)</f>
        <v>0.8160657275976059</v>
      </c>
    </row>
    <row r="47" spans="1:25" ht="12.75">
      <c r="A47" s="3">
        <v>37134</v>
      </c>
      <c r="B47" s="4">
        <v>8321.1</v>
      </c>
      <c r="C47" s="4">
        <v>808.86</v>
      </c>
      <c r="D47" s="4">
        <v>14.2</v>
      </c>
      <c r="E47" s="4">
        <v>11.81</v>
      </c>
      <c r="F47" s="4">
        <v>18.25</v>
      </c>
      <c r="G47" s="4">
        <v>10.03</v>
      </c>
      <c r="H47" s="4">
        <v>18.55</v>
      </c>
      <c r="I47" s="4">
        <v>13.17</v>
      </c>
      <c r="K47" s="6">
        <f t="shared" si="2"/>
        <v>-0.018738207547169816</v>
      </c>
      <c r="L47" s="6">
        <f t="shared" si="3"/>
        <v>-0.022820900030202318</v>
      </c>
      <c r="M47" s="6">
        <f t="shared" si="4"/>
        <v>0.015010721944245908</v>
      </c>
      <c r="N47" s="6">
        <f t="shared" si="5"/>
        <v>-0.08164852255054422</v>
      </c>
      <c r="O47" s="6">
        <f t="shared" si="6"/>
        <v>-0.021447721179624568</v>
      </c>
      <c r="P47" s="6">
        <f t="shared" si="7"/>
        <v>-0.0019900497512439497</v>
      </c>
      <c r="Q47" s="6">
        <f t="shared" si="8"/>
        <v>-0.01851851851851838</v>
      </c>
      <c r="R47" s="6">
        <f t="shared" si="9"/>
        <v>-0.07253521126760554</v>
      </c>
      <c r="S47" s="1">
        <f t="shared" si="1"/>
        <v>27</v>
      </c>
      <c r="T47" s="7">
        <f>CORREL($L47:$L$72,M47:M$72)*STDEV(M47:M$72)/STDEV($L47:$L$72)</f>
        <v>1.6632695312455115</v>
      </c>
      <c r="U47" s="7">
        <f>CORREL($L47:$L$72,N47:N$72)*STDEV(N47:N$72)/STDEV($L47:$L$72)</f>
        <v>1.368757429791409</v>
      </c>
      <c r="V47" s="7">
        <f>CORREL($L47:$L$72,O47:O$72)*STDEV(O47:O$72)/STDEV($L47:$L$72)</f>
        <v>1.2423184618221572</v>
      </c>
      <c r="W47" s="7">
        <f>CORREL($L47:$L$72,P47:P$72)*STDEV(P47:P$72)/STDEV($L47:$L$72)</f>
        <v>1.682709406994056</v>
      </c>
      <c r="X47" s="7">
        <f>CORREL($L47:$L$72,Q47:Q$72)*STDEV(Q47:Q$72)/STDEV($L47:$L$72)</f>
        <v>0.4311811419183997</v>
      </c>
      <c r="Y47" s="7">
        <f>CORREL($L47:$L$72,R47:R$72)*STDEV(R47:R$72)/STDEV($L47:$L$72)</f>
        <v>0.8028017933085166</v>
      </c>
    </row>
    <row r="48" spans="1:25" ht="12.75">
      <c r="A48" s="3">
        <v>37162</v>
      </c>
      <c r="B48" s="4">
        <v>7314</v>
      </c>
      <c r="C48" s="4">
        <v>721.94</v>
      </c>
      <c r="D48" s="4">
        <v>11.3</v>
      </c>
      <c r="E48" s="4">
        <v>11.21</v>
      </c>
      <c r="F48" s="4">
        <v>17.05</v>
      </c>
      <c r="G48" s="4">
        <v>8.42</v>
      </c>
      <c r="H48" s="4">
        <v>15.8</v>
      </c>
      <c r="I48" s="4">
        <v>12.9</v>
      </c>
      <c r="K48" s="6">
        <f t="shared" si="2"/>
        <v>-0.12102967155784694</v>
      </c>
      <c r="L48" s="6">
        <f t="shared" si="3"/>
        <v>-0.10745988180896571</v>
      </c>
      <c r="M48" s="6">
        <f t="shared" si="4"/>
        <v>-0.204225352112676</v>
      </c>
      <c r="N48" s="6">
        <f t="shared" si="5"/>
        <v>-0.05080440304826417</v>
      </c>
      <c r="O48" s="6">
        <f t="shared" si="6"/>
        <v>-0.0657534246575342</v>
      </c>
      <c r="P48" s="6">
        <f t="shared" si="7"/>
        <v>-0.16051844466600196</v>
      </c>
      <c r="Q48" s="6">
        <f t="shared" si="8"/>
        <v>-0.1482479784366577</v>
      </c>
      <c r="R48" s="6">
        <f t="shared" si="9"/>
        <v>-0.02050113895216399</v>
      </c>
      <c r="S48" s="1">
        <f t="shared" si="1"/>
        <v>26</v>
      </c>
      <c r="T48" s="7">
        <f>CORREL($L48:$L$72,M48:M$72)*STDEV(M48:M$72)/STDEV($L48:$L$72)</f>
        <v>1.6739502048325747</v>
      </c>
      <c r="U48" s="7">
        <f>CORREL($L48:$L$72,N48:N$72)*STDEV(N48:N$72)/STDEV($L48:$L$72)</f>
        <v>1.3591398163694783</v>
      </c>
      <c r="V48" s="7">
        <f>CORREL($L48:$L$72,O48:O$72)*STDEV(O48:O$72)/STDEV($L48:$L$72)</f>
        <v>1.2443519109060481</v>
      </c>
      <c r="W48" s="7">
        <f>CORREL($L48:$L$72,P48:P$72)*STDEV(P48:P$72)/STDEV($L48:$L$72)</f>
        <v>1.6893160825278386</v>
      </c>
      <c r="X48" s="7">
        <f>CORREL($L48:$L$72,Q48:Q$72)*STDEV(Q48:Q$72)/STDEV($L48:$L$72)</f>
        <v>0.43095126526950456</v>
      </c>
      <c r="Y48" s="7">
        <f>CORREL($L48:$L$72,R48:R$72)*STDEV(R48:R$72)/STDEV($L48:$L$72)</f>
        <v>0.7918268983422198</v>
      </c>
    </row>
    <row r="49" spans="1:25" ht="12.75">
      <c r="A49" s="3">
        <v>37195</v>
      </c>
      <c r="B49" s="4">
        <v>7774.3</v>
      </c>
      <c r="C49" s="4">
        <v>763.8</v>
      </c>
      <c r="D49" s="4">
        <v>12.43</v>
      </c>
      <c r="E49" s="4">
        <v>12.32</v>
      </c>
      <c r="F49" s="4">
        <v>17</v>
      </c>
      <c r="G49" s="4">
        <v>8.55</v>
      </c>
      <c r="H49" s="4">
        <v>16.1</v>
      </c>
      <c r="I49" s="4">
        <v>13.6</v>
      </c>
      <c r="K49" s="6">
        <f t="shared" si="2"/>
        <v>0.06293409898824165</v>
      </c>
      <c r="L49" s="6">
        <f t="shared" si="3"/>
        <v>0.05798265783860135</v>
      </c>
      <c r="M49" s="6">
        <f t="shared" si="4"/>
        <v>0.09999999999999987</v>
      </c>
      <c r="N49" s="6">
        <f t="shared" si="5"/>
        <v>0.09901873327386257</v>
      </c>
      <c r="O49" s="6">
        <f t="shared" si="6"/>
        <v>-0.0029325513196480912</v>
      </c>
      <c r="P49" s="6">
        <f t="shared" si="7"/>
        <v>0.015439429928741255</v>
      </c>
      <c r="Q49" s="6">
        <f t="shared" si="8"/>
        <v>0.018987341772152</v>
      </c>
      <c r="R49" s="6">
        <f t="shared" si="9"/>
        <v>0.05426356589147274</v>
      </c>
      <c r="S49" s="1">
        <f t="shared" si="1"/>
        <v>25</v>
      </c>
      <c r="T49" s="7">
        <f>CORREL($L49:$L$72,M49:M$72)*STDEV(M49:M$72)/STDEV($L49:$L$72)</f>
        <v>1.6546524175573263</v>
      </c>
      <c r="U49" s="7">
        <f>CORREL($L49:$L$72,N49:N$72)*STDEV(N49:N$72)/STDEV($L49:$L$72)</f>
        <v>1.4619833301904788</v>
      </c>
      <c r="V49" s="7">
        <f>CORREL($L49:$L$72,O49:O$72)*STDEV(O49:O$72)/STDEV($L49:$L$72)</f>
        <v>1.3258470486414193</v>
      </c>
      <c r="W49" s="7">
        <f>CORREL($L49:$L$72,P49:P$72)*STDEV(P49:P$72)/STDEV($L49:$L$72)</f>
        <v>1.7138227075304666</v>
      </c>
      <c r="X49" s="7">
        <f>CORREL($L49:$L$72,Q49:Q$72)*STDEV(Q49:Q$72)/STDEV($L49:$L$72)</f>
        <v>0.32468260057285375</v>
      </c>
      <c r="Y49" s="7">
        <f>CORREL($L49:$L$72,R49:R$72)*STDEV(R49:R$72)/STDEV($L49:$L$72)</f>
        <v>0.8558955974194927</v>
      </c>
    </row>
    <row r="50" spans="1:25" ht="12.75">
      <c r="A50" s="3">
        <v>37225</v>
      </c>
      <c r="B50" s="4">
        <v>8364.7</v>
      </c>
      <c r="C50" s="4">
        <v>824.49</v>
      </c>
      <c r="D50" s="4">
        <v>13.74</v>
      </c>
      <c r="E50" s="4">
        <v>13.94</v>
      </c>
      <c r="F50" s="4">
        <v>17.87</v>
      </c>
      <c r="G50" s="4">
        <v>9.52</v>
      </c>
      <c r="H50" s="4">
        <v>15.7</v>
      </c>
      <c r="I50" s="4">
        <v>15.45</v>
      </c>
      <c r="K50" s="6">
        <f t="shared" si="2"/>
        <v>0.07594252858778283</v>
      </c>
      <c r="L50" s="6">
        <f t="shared" si="3"/>
        <v>0.07945797329143756</v>
      </c>
      <c r="M50" s="6">
        <f t="shared" si="4"/>
        <v>0.10539018503620268</v>
      </c>
      <c r="N50" s="6">
        <f t="shared" si="5"/>
        <v>0.13149350649350633</v>
      </c>
      <c r="O50" s="6">
        <f t="shared" si="6"/>
        <v>0.05117647058823538</v>
      </c>
      <c r="P50" s="6">
        <f t="shared" si="7"/>
        <v>0.11345029239766058</v>
      </c>
      <c r="Q50" s="6">
        <f t="shared" si="8"/>
        <v>-0.024844720496894568</v>
      </c>
      <c r="R50" s="6">
        <f t="shared" si="9"/>
        <v>0.13602941176470584</v>
      </c>
      <c r="S50" s="1">
        <f t="shared" si="1"/>
        <v>24</v>
      </c>
      <c r="T50" s="7">
        <f>CORREL($L50:$L$72,M50:M$72)*STDEV(M50:M$72)/STDEV($L50:$L$72)</f>
        <v>1.6480606242772302</v>
      </c>
      <c r="U50" s="7">
        <f>CORREL($L50:$L$72,N50:N$72)*STDEV(N50:N$72)/STDEV($L50:$L$72)</f>
        <v>1.4528813400996008</v>
      </c>
      <c r="V50" s="7">
        <f>CORREL($L50:$L$72,O50:O$72)*STDEV(O50:O$72)/STDEV($L50:$L$72)</f>
        <v>1.3711804386369717</v>
      </c>
      <c r="W50" s="7">
        <f>CORREL($L50:$L$72,P50:P$72)*STDEV(P50:P$72)/STDEV($L50:$L$72)</f>
        <v>1.7654940034841957</v>
      </c>
      <c r="X50" s="7">
        <f>CORREL($L50:$L$72,Q50:Q$72)*STDEV(Q50:Q$72)/STDEV($L50:$L$72)</f>
        <v>0.3225194909971945</v>
      </c>
      <c r="Y50" s="7">
        <f>CORREL($L50:$L$72,R50:R$72)*STDEV(R50:R$72)/STDEV($L50:$L$72)</f>
        <v>0.8561919930162323</v>
      </c>
    </row>
    <row r="51" spans="1:25" ht="12.75">
      <c r="A51" s="3">
        <v>37256</v>
      </c>
      <c r="B51" s="4">
        <v>8397.6</v>
      </c>
      <c r="C51" s="4">
        <v>824.4</v>
      </c>
      <c r="D51" s="4">
        <v>13.9</v>
      </c>
      <c r="E51" s="4">
        <v>13.88</v>
      </c>
      <c r="F51" s="4">
        <v>17.57</v>
      </c>
      <c r="G51" s="4">
        <v>9.41</v>
      </c>
      <c r="H51" s="4">
        <v>16.38</v>
      </c>
      <c r="I51" s="4">
        <v>15.14</v>
      </c>
      <c r="K51" s="6">
        <f t="shared" si="2"/>
        <v>0.003933195452317406</v>
      </c>
      <c r="L51" s="6">
        <f t="shared" si="3"/>
        <v>-0.00010915838882219475</v>
      </c>
      <c r="M51" s="6">
        <f t="shared" si="4"/>
        <v>0.011644832605531397</v>
      </c>
      <c r="N51" s="6">
        <f t="shared" si="5"/>
        <v>-0.00430416068866557</v>
      </c>
      <c r="O51" s="6">
        <f t="shared" si="6"/>
        <v>-0.016787912702853958</v>
      </c>
      <c r="P51" s="6">
        <f t="shared" si="7"/>
        <v>-0.011554621848739455</v>
      </c>
      <c r="Q51" s="6">
        <f t="shared" si="8"/>
        <v>0.043312101910828016</v>
      </c>
      <c r="R51" s="6">
        <f t="shared" si="9"/>
        <v>-0.020064724919093724</v>
      </c>
      <c r="S51" s="1">
        <f t="shared" si="1"/>
        <v>23</v>
      </c>
      <c r="T51" s="7">
        <f>CORREL($L51:$L$72,M51:M$72)*STDEV(M51:M$72)/STDEV($L51:$L$72)</f>
        <v>1.666108601809539</v>
      </c>
      <c r="U51" s="7">
        <f>CORREL($L51:$L$72,N51:N$72)*STDEV(N51:N$72)/STDEV($L51:$L$72)</f>
        <v>1.4365289713473168</v>
      </c>
      <c r="V51" s="7">
        <f>CORREL($L51:$L$72,O51:O$72)*STDEV(O51:O$72)/STDEV($L51:$L$72)</f>
        <v>1.422655837055703</v>
      </c>
      <c r="W51" s="7">
        <f>CORREL($L51:$L$72,P51:P$72)*STDEV(P51:P$72)/STDEV($L51:$L$72)</f>
        <v>1.7932498909480798</v>
      </c>
      <c r="X51" s="7">
        <f>CORREL($L51:$L$72,Q51:Q$72)*STDEV(Q51:Q$72)/STDEV($L51:$L$72)</f>
        <v>0.3679865791449348</v>
      </c>
      <c r="Y51" s="7">
        <f>CORREL($L51:$L$72,R51:R$72)*STDEV(R51:R$72)/STDEV($L51:$L$72)</f>
        <v>0.7954252075456871</v>
      </c>
    </row>
    <row r="52" spans="1:25" ht="12.75">
      <c r="A52" s="3">
        <v>37287</v>
      </c>
      <c r="B52" s="4">
        <v>8050.4</v>
      </c>
      <c r="C52" s="4">
        <v>802.92</v>
      </c>
      <c r="D52" s="4">
        <v>13.2</v>
      </c>
      <c r="E52" s="4">
        <v>12.87</v>
      </c>
      <c r="F52" s="4">
        <v>16.85</v>
      </c>
      <c r="G52" s="4">
        <v>9.02</v>
      </c>
      <c r="H52" s="4">
        <v>13.9</v>
      </c>
      <c r="I52" s="4">
        <v>15</v>
      </c>
      <c r="K52" s="6">
        <f t="shared" si="2"/>
        <v>-0.041345146232256935</v>
      </c>
      <c r="L52" s="6">
        <f t="shared" si="3"/>
        <v>-0.026055312954876286</v>
      </c>
      <c r="M52" s="6">
        <f t="shared" si="4"/>
        <v>-0.05035971223021585</v>
      </c>
      <c r="N52" s="6">
        <f t="shared" si="5"/>
        <v>-0.07276657060518743</v>
      </c>
      <c r="O52" s="6">
        <f t="shared" si="6"/>
        <v>-0.0409789413773477</v>
      </c>
      <c r="P52" s="6">
        <f t="shared" si="7"/>
        <v>-0.04144527098831041</v>
      </c>
      <c r="Q52" s="6">
        <f t="shared" si="8"/>
        <v>-0.1514041514041513</v>
      </c>
      <c r="R52" s="6">
        <f t="shared" si="9"/>
        <v>-0.009247027741083214</v>
      </c>
      <c r="S52" s="1">
        <f t="shared" si="1"/>
        <v>22</v>
      </c>
      <c r="T52" s="7">
        <f>CORREL($L52:$L$72,M52:M$72)*STDEV(M52:M$72)/STDEV($L52:$L$72)</f>
        <v>1.665155417717685</v>
      </c>
      <c r="U52" s="7">
        <f>CORREL($L52:$L$72,N52:N$72)*STDEV(N52:N$72)/STDEV($L52:$L$72)</f>
        <v>1.4366595402286455</v>
      </c>
      <c r="V52" s="7">
        <f>CORREL($L52:$L$72,O52:O$72)*STDEV(O52:O$72)/STDEV($L52:$L$72)</f>
        <v>1.423447427244857</v>
      </c>
      <c r="W52" s="7">
        <f>CORREL($L52:$L$72,P52:P$72)*STDEV(P52:P$72)/STDEV($L52:$L$72)</f>
        <v>1.7940363881130537</v>
      </c>
      <c r="X52" s="7">
        <f>CORREL($L52:$L$72,Q52:Q$72)*STDEV(Q52:Q$72)/STDEV($L52:$L$72)</f>
        <v>0.36560487906675865</v>
      </c>
      <c r="Y52" s="7">
        <f>CORREL($L52:$L$72,R52:R$72)*STDEV(R52:R$72)/STDEV($L52:$L$72)</f>
        <v>0.7966028232692386</v>
      </c>
    </row>
    <row r="53" spans="1:25" ht="12.75">
      <c r="A53" s="3">
        <v>37315</v>
      </c>
      <c r="B53" s="4">
        <v>8135.5</v>
      </c>
      <c r="C53" s="4">
        <v>813.65</v>
      </c>
      <c r="D53" s="4">
        <v>13.34</v>
      </c>
      <c r="E53" s="4">
        <v>12.71</v>
      </c>
      <c r="F53" s="4">
        <v>17.34</v>
      </c>
      <c r="G53" s="4">
        <v>9.22</v>
      </c>
      <c r="H53" s="4">
        <v>14.29</v>
      </c>
      <c r="I53" s="4">
        <v>15.15</v>
      </c>
      <c r="K53" s="6">
        <f t="shared" si="2"/>
        <v>0.010570903309152335</v>
      </c>
      <c r="L53" s="6">
        <f t="shared" si="3"/>
        <v>0.013363722413191947</v>
      </c>
      <c r="M53" s="6">
        <f t="shared" si="4"/>
        <v>0.01060606060606073</v>
      </c>
      <c r="N53" s="6">
        <f t="shared" si="5"/>
        <v>-0.012432012432012307</v>
      </c>
      <c r="O53" s="6">
        <f t="shared" si="6"/>
        <v>0.02908011869436189</v>
      </c>
      <c r="P53" s="6">
        <f t="shared" si="7"/>
        <v>0.022172949002217335</v>
      </c>
      <c r="Q53" s="6">
        <f t="shared" si="8"/>
        <v>0.028057553956834402</v>
      </c>
      <c r="R53" s="6">
        <f t="shared" si="9"/>
        <v>0.010000000000000009</v>
      </c>
      <c r="S53" s="1">
        <f t="shared" si="1"/>
        <v>21</v>
      </c>
      <c r="T53" s="7">
        <f>CORREL($L53:$L$72,M53:M$72)*STDEV(M53:M$72)/STDEV($L53:$L$72)</f>
        <v>1.6651129522725465</v>
      </c>
      <c r="U53" s="7">
        <f>CORREL($L53:$L$72,N53:N$72)*STDEV(N53:N$72)/STDEV($L53:$L$72)</f>
        <v>1.4279329280345667</v>
      </c>
      <c r="V53" s="7">
        <f>CORREL($L53:$L$72,O53:O$72)*STDEV(O53:O$72)/STDEV($L53:$L$72)</f>
        <v>1.4227401159504496</v>
      </c>
      <c r="W53" s="7">
        <f>CORREL($L53:$L$72,P53:P$72)*STDEV(P53:P$72)/STDEV($L53:$L$72)</f>
        <v>1.7943676273208193</v>
      </c>
      <c r="X53" s="7">
        <f>CORREL($L53:$L$72,Q53:Q$72)*STDEV(Q53:Q$72)/STDEV($L53:$L$72)</f>
        <v>0.32973955835939633</v>
      </c>
      <c r="Y53" s="7">
        <f>CORREL($L53:$L$72,R53:R$72)*STDEV(R53:R$72)/STDEV($L53:$L$72)</f>
        <v>0.7987916443770319</v>
      </c>
    </row>
    <row r="54" spans="1:25" ht="12.75">
      <c r="A54" s="3">
        <v>37344</v>
      </c>
      <c r="B54" s="4">
        <v>8249.7</v>
      </c>
      <c r="C54" s="4">
        <v>829.24</v>
      </c>
      <c r="D54" s="4">
        <v>13.65</v>
      </c>
      <c r="E54" s="4">
        <v>12.35</v>
      </c>
      <c r="F54" s="4">
        <v>17.05</v>
      </c>
      <c r="G54" s="4">
        <v>9.6</v>
      </c>
      <c r="H54" s="4">
        <v>14.45</v>
      </c>
      <c r="I54" s="4">
        <v>15.15</v>
      </c>
      <c r="K54" s="6">
        <f t="shared" si="2"/>
        <v>0.014037244176756225</v>
      </c>
      <c r="L54" s="6">
        <f t="shared" si="3"/>
        <v>0.01916057272783145</v>
      </c>
      <c r="M54" s="6">
        <f t="shared" si="4"/>
        <v>0.023238380809595283</v>
      </c>
      <c r="N54" s="6">
        <f t="shared" si="5"/>
        <v>-0.028324154209284136</v>
      </c>
      <c r="O54" s="6">
        <f t="shared" si="6"/>
        <v>-0.016724336793540906</v>
      </c>
      <c r="P54" s="6">
        <f t="shared" si="7"/>
        <v>0.04121475054229928</v>
      </c>
      <c r="Q54" s="6">
        <f t="shared" si="8"/>
        <v>0.011196641007697794</v>
      </c>
      <c r="R54" s="6">
        <f t="shared" si="9"/>
        <v>0</v>
      </c>
      <c r="S54" s="1">
        <f t="shared" si="1"/>
        <v>20</v>
      </c>
      <c r="T54" s="7">
        <f>CORREL($L54:$L$72,M54:M$72)*STDEV(M54:M$72)/STDEV($L54:$L$72)</f>
        <v>1.66612356776944</v>
      </c>
      <c r="U54" s="7">
        <f>CORREL($L54:$L$72,N54:N$72)*STDEV(N54:N$72)/STDEV($L54:$L$72)</f>
        <v>1.4345194477852905</v>
      </c>
      <c r="V54" s="7">
        <f>CORREL($L54:$L$72,O54:O$72)*STDEV(O54:O$72)/STDEV($L54:$L$72)</f>
        <v>1.4204269697962966</v>
      </c>
      <c r="W54" s="7">
        <f>CORREL($L54:$L$72,P54:P$72)*STDEV(P54:P$72)/STDEV($L54:$L$72)</f>
        <v>1.7955695743498963</v>
      </c>
      <c r="X54" s="7">
        <f>CORREL($L54:$L$72,Q54:Q$72)*STDEV(Q54:Q$72)/STDEV($L54:$L$72)</f>
        <v>0.3255542065039691</v>
      </c>
      <c r="Y54" s="7">
        <f>CORREL($L54:$L$72,R54:R$72)*STDEV(R54:R$72)/STDEV($L54:$L$72)</f>
        <v>0.7994812703657149</v>
      </c>
    </row>
    <row r="55" spans="1:25" ht="12.75">
      <c r="A55" s="3">
        <v>37376</v>
      </c>
      <c r="B55" s="4">
        <v>8154.4</v>
      </c>
      <c r="C55" s="4">
        <v>828</v>
      </c>
      <c r="D55" s="4">
        <v>12.94</v>
      </c>
      <c r="E55" s="4">
        <v>11.42</v>
      </c>
      <c r="F55" s="4">
        <v>17</v>
      </c>
      <c r="G55" s="4">
        <v>10.28</v>
      </c>
      <c r="H55" s="4">
        <v>13.63</v>
      </c>
      <c r="I55" s="4">
        <v>16.25</v>
      </c>
      <c r="K55" s="6">
        <f t="shared" si="2"/>
        <v>-0.011551935221887022</v>
      </c>
      <c r="L55" s="6">
        <f t="shared" si="3"/>
        <v>-0.0014953451353045821</v>
      </c>
      <c r="M55" s="6">
        <f t="shared" si="4"/>
        <v>-0.05201465201465205</v>
      </c>
      <c r="N55" s="6">
        <f t="shared" si="5"/>
        <v>-0.07530364372469633</v>
      </c>
      <c r="O55" s="6">
        <f t="shared" si="6"/>
        <v>-0.0029325513196480912</v>
      </c>
      <c r="P55" s="6">
        <f t="shared" si="7"/>
        <v>0.0708333333333333</v>
      </c>
      <c r="Q55" s="6">
        <f t="shared" si="8"/>
        <v>-0.05674740484429053</v>
      </c>
      <c r="R55" s="6">
        <f t="shared" si="9"/>
        <v>0.0726072607260726</v>
      </c>
      <c r="S55" s="1">
        <f t="shared" si="1"/>
        <v>19</v>
      </c>
      <c r="T55" s="7">
        <f>CORREL($L55:$L$72,M55:M$72)*STDEV(M55:M$72)/STDEV($L55:$L$72)</f>
        <v>1.6667522888917492</v>
      </c>
      <c r="U55" s="7">
        <f>CORREL($L55:$L$72,N55:N$72)*STDEV(N55:N$72)/STDEV($L55:$L$72)</f>
        <v>1.4514010481174886</v>
      </c>
      <c r="V55" s="7">
        <f>CORREL($L55:$L$72,O55:O$72)*STDEV(O55:O$72)/STDEV($L55:$L$72)</f>
        <v>1.4328396225592033</v>
      </c>
      <c r="W55" s="7">
        <f>CORREL($L55:$L$72,P55:P$72)*STDEV(P55:P$72)/STDEV($L55:$L$72)</f>
        <v>1.7948227886646864</v>
      </c>
      <c r="X55" s="7">
        <f>CORREL($L55:$L$72,Q55:Q$72)*STDEV(Q55:Q$72)/STDEV($L55:$L$72)</f>
        <v>0.3248365880811126</v>
      </c>
      <c r="Y55" s="7">
        <f>CORREL($L55:$L$72,R55:R$72)*STDEV(R55:R$72)/STDEV($L55:$L$72)</f>
        <v>0.8047973861966345</v>
      </c>
    </row>
    <row r="56" spans="1:25" ht="12.75">
      <c r="A56" s="3">
        <v>37407</v>
      </c>
      <c r="B56" s="4">
        <v>7949.9</v>
      </c>
      <c r="C56" s="4">
        <v>814.45</v>
      </c>
      <c r="D56" s="4">
        <v>12.91</v>
      </c>
      <c r="E56" s="4">
        <v>10.89</v>
      </c>
      <c r="F56" s="4">
        <v>16.6</v>
      </c>
      <c r="G56" s="4">
        <v>9.89</v>
      </c>
      <c r="H56" s="4">
        <v>12.58</v>
      </c>
      <c r="I56" s="4">
        <v>15.85</v>
      </c>
      <c r="K56" s="6">
        <f t="shared" si="2"/>
        <v>-0.025078485234965142</v>
      </c>
      <c r="L56" s="6">
        <f t="shared" si="3"/>
        <v>-0.016364734299516903</v>
      </c>
      <c r="M56" s="6">
        <f t="shared" si="4"/>
        <v>-0.0023183925811436357</v>
      </c>
      <c r="N56" s="6">
        <f t="shared" si="5"/>
        <v>-0.046409807355516586</v>
      </c>
      <c r="O56" s="6">
        <f t="shared" si="6"/>
        <v>-0.0235294117647058</v>
      </c>
      <c r="P56" s="6">
        <f t="shared" si="7"/>
        <v>-0.037937743190661344</v>
      </c>
      <c r="Q56" s="6">
        <f t="shared" si="8"/>
        <v>-0.07703595011005138</v>
      </c>
      <c r="R56" s="6">
        <f t="shared" si="9"/>
        <v>-0.024615384615384595</v>
      </c>
      <c r="S56" s="1">
        <f t="shared" si="1"/>
        <v>18</v>
      </c>
      <c r="T56" s="7">
        <f>CORREL($L56:$L$72,M56:M$72)*STDEV(M56:M$72)/STDEV($L56:$L$72)</f>
        <v>1.669114338385897</v>
      </c>
      <c r="U56" s="7">
        <f>CORREL($L56:$L$72,N56:N$72)*STDEV(N56:N$72)/STDEV($L56:$L$72)</f>
        <v>1.4556854676028113</v>
      </c>
      <c r="V56" s="7">
        <f>CORREL($L56:$L$72,O56:O$72)*STDEV(O56:O$72)/STDEV($L56:$L$72)</f>
        <v>1.4329272328883724</v>
      </c>
      <c r="W56" s="7">
        <f>CORREL($L56:$L$72,P56:P$72)*STDEV(P56:P$72)/STDEV($L56:$L$72)</f>
        <v>1.7910197583675247</v>
      </c>
      <c r="X56" s="7">
        <f>CORREL($L56:$L$72,Q56:Q$72)*STDEV(Q56:Q$72)/STDEV($L56:$L$72)</f>
        <v>0.3280496742197711</v>
      </c>
      <c r="Y56" s="7">
        <f>CORREL($L56:$L$72,R56:R$72)*STDEV(R56:R$72)/STDEV($L56:$L$72)</f>
        <v>0.8009633920843704</v>
      </c>
    </row>
    <row r="57" spans="1:25" ht="12.75">
      <c r="A57" s="3">
        <v>37435</v>
      </c>
      <c r="B57" s="4">
        <v>6913</v>
      </c>
      <c r="C57" s="4">
        <v>722.73</v>
      </c>
      <c r="D57" s="4">
        <v>11.45</v>
      </c>
      <c r="E57" s="4">
        <v>8.17</v>
      </c>
      <c r="F57" s="4">
        <v>14.71</v>
      </c>
      <c r="G57" s="4">
        <v>8.04</v>
      </c>
      <c r="H57" s="4">
        <v>11.94</v>
      </c>
      <c r="I57" s="4">
        <v>14.26</v>
      </c>
      <c r="K57" s="6">
        <f t="shared" si="2"/>
        <v>-0.1304293135762714</v>
      </c>
      <c r="L57" s="6">
        <f t="shared" si="3"/>
        <v>-0.11261587574436738</v>
      </c>
      <c r="M57" s="6">
        <f t="shared" si="4"/>
        <v>-0.11309062742060427</v>
      </c>
      <c r="N57" s="6">
        <f t="shared" si="5"/>
        <v>-0.24977043158861345</v>
      </c>
      <c r="O57" s="6">
        <f t="shared" si="6"/>
        <v>-0.113855421686747</v>
      </c>
      <c r="P57" s="6">
        <f t="shared" si="7"/>
        <v>-0.187057633973711</v>
      </c>
      <c r="Q57" s="6">
        <f t="shared" si="8"/>
        <v>-0.05087440381558028</v>
      </c>
      <c r="R57" s="6">
        <f t="shared" si="9"/>
        <v>-0.10031545741324921</v>
      </c>
      <c r="S57" s="1">
        <f t="shared" si="1"/>
        <v>17</v>
      </c>
      <c r="T57" s="7">
        <f>CORREL($L57:$L$72,M57:M$72)*STDEV(M57:M$72)/STDEV($L57:$L$72)</f>
        <v>1.6727720868779</v>
      </c>
      <c r="U57" s="7">
        <f>CORREL($L57:$L$72,N57:N$72)*STDEV(N57:N$72)/STDEV($L57:$L$72)</f>
        <v>1.4515970625043864</v>
      </c>
      <c r="V57" s="7">
        <f>CORREL($L57:$L$72,O57:O$72)*STDEV(O57:O$72)/STDEV($L57:$L$72)</f>
        <v>1.4328026296850398</v>
      </c>
      <c r="W57" s="7">
        <f>CORREL($L57:$L$72,P57:P$72)*STDEV(P57:P$72)/STDEV($L57:$L$72)</f>
        <v>1.789924811954034</v>
      </c>
      <c r="X57" s="7">
        <f>CORREL($L57:$L$72,Q57:Q$72)*STDEV(Q57:Q$72)/STDEV($L57:$L$72)</f>
        <v>0.3182279124595845</v>
      </c>
      <c r="Y57" s="7">
        <f>CORREL($L57:$L$72,R57:R$72)*STDEV(R57:R$72)/STDEV($L57:$L$72)</f>
        <v>0.7995421841027366</v>
      </c>
    </row>
    <row r="58" spans="1:25" ht="12.75">
      <c r="A58" s="3">
        <v>37468</v>
      </c>
      <c r="B58" s="4">
        <v>6249.3</v>
      </c>
      <c r="C58" s="4">
        <v>655.51</v>
      </c>
      <c r="D58" s="4">
        <v>9.65</v>
      </c>
      <c r="E58" s="4">
        <v>8.65</v>
      </c>
      <c r="F58" s="4">
        <v>11.36</v>
      </c>
      <c r="G58" s="4">
        <v>6.28</v>
      </c>
      <c r="H58" s="4">
        <v>12.41</v>
      </c>
      <c r="I58" s="4">
        <v>12.9</v>
      </c>
      <c r="K58" s="6">
        <f t="shared" si="2"/>
        <v>-0.09600752205988716</v>
      </c>
      <c r="L58" s="6">
        <f t="shared" si="3"/>
        <v>-0.09300845405614822</v>
      </c>
      <c r="M58" s="6">
        <f t="shared" si="4"/>
        <v>-0.1572052401746724</v>
      </c>
      <c r="N58" s="6">
        <f t="shared" si="5"/>
        <v>0.05875152998776012</v>
      </c>
      <c r="O58" s="6">
        <f t="shared" si="6"/>
        <v>-0.2277362338545208</v>
      </c>
      <c r="P58" s="6">
        <f t="shared" si="7"/>
        <v>-0.2189054726368158</v>
      </c>
      <c r="Q58" s="6">
        <f t="shared" si="8"/>
        <v>0.03936348408710222</v>
      </c>
      <c r="R58" s="6">
        <f t="shared" si="9"/>
        <v>-0.09537166900420757</v>
      </c>
      <c r="S58" s="1">
        <f t="shared" si="1"/>
        <v>16</v>
      </c>
      <c r="T58" s="7">
        <f>CORREL($L58:$L$72,M58:M$72)*STDEV(M58:M$72)/STDEV($L58:$L$72)</f>
        <v>1.7991292589871286</v>
      </c>
      <c r="U58" s="7">
        <f>CORREL($L58:$L$72,N58:N$72)*STDEV(N58:N$72)/STDEV($L58:$L$72)</f>
        <v>1.2986636891406584</v>
      </c>
      <c r="V58" s="7">
        <f>CORREL($L58:$L$72,O58:O$72)*STDEV(O58:O$72)/STDEV($L58:$L$72)</f>
        <v>1.5054498221354016</v>
      </c>
      <c r="W58" s="7">
        <f>CORREL($L58:$L$72,P58:P$72)*STDEV(P58:P$72)/STDEV($L58:$L$72)</f>
        <v>1.8117326393090993</v>
      </c>
      <c r="X58" s="7">
        <f>CORREL($L58:$L$72,Q58:Q$72)*STDEV(Q58:Q$72)/STDEV($L58:$L$72)</f>
        <v>0.27815944642351154</v>
      </c>
      <c r="Y58" s="7">
        <f>CORREL($L58:$L$72,R58:R$72)*STDEV(R58:R$72)/STDEV($L58:$L$72)</f>
        <v>0.7828777811299462</v>
      </c>
    </row>
    <row r="59" spans="1:25" ht="12.75">
      <c r="A59" s="3">
        <v>37498</v>
      </c>
      <c r="B59" s="4">
        <v>6435.7</v>
      </c>
      <c r="C59" s="4">
        <v>669.63</v>
      </c>
      <c r="D59" s="4">
        <v>10.01</v>
      </c>
      <c r="E59" s="4">
        <v>8.99</v>
      </c>
      <c r="F59" s="4">
        <v>12.1</v>
      </c>
      <c r="G59" s="4">
        <v>6.81</v>
      </c>
      <c r="H59" s="4">
        <v>13.3</v>
      </c>
      <c r="I59" s="4">
        <v>11.8</v>
      </c>
      <c r="K59" s="6">
        <f t="shared" si="2"/>
        <v>0.02982734066215409</v>
      </c>
      <c r="L59" s="6">
        <f t="shared" si="3"/>
        <v>0.02154047993165631</v>
      </c>
      <c r="M59" s="6">
        <f t="shared" si="4"/>
        <v>0.03730569948186524</v>
      </c>
      <c r="N59" s="6">
        <f t="shared" si="5"/>
        <v>0.03930635838150298</v>
      </c>
      <c r="O59" s="6">
        <f t="shared" si="6"/>
        <v>0.0651408450704225</v>
      </c>
      <c r="P59" s="6">
        <f t="shared" si="7"/>
        <v>0.08439490445859854</v>
      </c>
      <c r="Q59" s="6">
        <f t="shared" si="8"/>
        <v>0.07171635777598717</v>
      </c>
      <c r="R59" s="6">
        <f t="shared" si="9"/>
        <v>-0.0852713178294573</v>
      </c>
      <c r="S59" s="1">
        <f t="shared" si="1"/>
        <v>15</v>
      </c>
      <c r="T59" s="7">
        <f>CORREL($L59:$L$72,M59:M$72)*STDEV(M59:M$72)/STDEV($L59:$L$72)</f>
        <v>1.8332161351111864</v>
      </c>
      <c r="U59" s="7">
        <f>CORREL($L59:$L$72,N59:N$72)*STDEV(N59:N$72)/STDEV($L59:$L$72)</f>
        <v>1.5555117508287308</v>
      </c>
      <c r="V59" s="7">
        <f>CORREL($L59:$L$72,O59:O$72)*STDEV(O59:O$72)/STDEV($L59:$L$72)</f>
        <v>1.369188367113111</v>
      </c>
      <c r="W59" s="7">
        <f>CORREL($L59:$L$72,P59:P$72)*STDEV(P59:P$72)/STDEV($L59:$L$72)</f>
        <v>1.7320454005958958</v>
      </c>
      <c r="X59" s="7">
        <f>CORREL($L59:$L$72,Q59:Q$72)*STDEV(Q59:Q$72)/STDEV($L59:$L$72)</f>
        <v>0.3623903529481948</v>
      </c>
      <c r="Y59" s="7">
        <f>CORREL($L59:$L$72,R59:R$72)*STDEV(R59:R$72)/STDEV($L59:$L$72)</f>
        <v>0.7450963942427552</v>
      </c>
    </row>
    <row r="60" spans="1:25" ht="12.75">
      <c r="A60" s="3">
        <v>37529</v>
      </c>
      <c r="B60" s="4">
        <v>5431.7</v>
      </c>
      <c r="C60" s="4">
        <v>576.17</v>
      </c>
      <c r="D60" s="4">
        <v>7.56</v>
      </c>
      <c r="E60" s="4">
        <v>7.25</v>
      </c>
      <c r="F60" s="4">
        <v>9.15</v>
      </c>
      <c r="G60" s="4">
        <v>5.17</v>
      </c>
      <c r="H60" s="4">
        <v>11.99</v>
      </c>
      <c r="I60" s="4">
        <v>10.5</v>
      </c>
      <c r="K60" s="6">
        <f t="shared" si="2"/>
        <v>-0.15600478580418597</v>
      </c>
      <c r="L60" s="6">
        <f t="shared" si="3"/>
        <v>-0.13956961306990434</v>
      </c>
      <c r="M60" s="6">
        <f t="shared" si="4"/>
        <v>-0.2447552447552448</v>
      </c>
      <c r="N60" s="6">
        <f t="shared" si="5"/>
        <v>-0.19354838709677424</v>
      </c>
      <c r="O60" s="6">
        <f t="shared" si="6"/>
        <v>-0.24380165289256195</v>
      </c>
      <c r="P60" s="6">
        <f t="shared" si="7"/>
        <v>-0.2408223201174743</v>
      </c>
      <c r="Q60" s="6">
        <f t="shared" si="8"/>
        <v>-0.09849624060150375</v>
      </c>
      <c r="R60" s="6">
        <f t="shared" si="9"/>
        <v>-0.11016949152542377</v>
      </c>
      <c r="S60" s="1">
        <f t="shared" si="1"/>
        <v>14</v>
      </c>
      <c r="T60" s="7">
        <f>CORREL($L60:$L$72,M60:M$72)*STDEV(M60:M$72)/STDEV($L60:$L$72)</f>
        <v>1.8307782271932358</v>
      </c>
      <c r="U60" s="7">
        <f>CORREL($L60:$L$72,N60:N$72)*STDEV(N60:N$72)/STDEV($L60:$L$72)</f>
        <v>1.5552860306645373</v>
      </c>
      <c r="V60" s="7">
        <f>CORREL($L60:$L$72,O60:O$72)*STDEV(O60:O$72)/STDEV($L60:$L$72)</f>
        <v>1.3623179191201396</v>
      </c>
      <c r="W60" s="7">
        <f>CORREL($L60:$L$72,P60:P$72)*STDEV(P60:P$72)/STDEV($L60:$L$72)</f>
        <v>1.7223491216728795</v>
      </c>
      <c r="X60" s="7">
        <f>CORREL($L60:$L$72,Q60:Q$72)*STDEV(Q60:Q$72)/STDEV($L60:$L$72)</f>
        <v>0.34984548757523726</v>
      </c>
      <c r="Y60" s="7">
        <f>CORREL($L60:$L$72,R60:R$72)*STDEV(R60:R$72)/STDEV($L60:$L$72)</f>
        <v>0.7685064558043807</v>
      </c>
    </row>
    <row r="61" spans="1:25" ht="12.75">
      <c r="A61" s="3">
        <v>37560</v>
      </c>
      <c r="B61" s="4">
        <v>6139.4</v>
      </c>
      <c r="C61" s="4">
        <v>643.15</v>
      </c>
      <c r="D61" s="4">
        <v>9.62</v>
      </c>
      <c r="E61" s="4">
        <v>9.21</v>
      </c>
      <c r="F61" s="4">
        <v>10.43</v>
      </c>
      <c r="G61" s="4">
        <v>6.19</v>
      </c>
      <c r="H61" s="4">
        <v>11.42</v>
      </c>
      <c r="I61" s="4">
        <v>11.2</v>
      </c>
      <c r="K61" s="6">
        <f t="shared" si="2"/>
        <v>0.1302907008855423</v>
      </c>
      <c r="L61" s="6">
        <f t="shared" si="3"/>
        <v>0.1162504122047312</v>
      </c>
      <c r="M61" s="6">
        <f t="shared" si="4"/>
        <v>0.27248677248677255</v>
      </c>
      <c r="N61" s="6">
        <f t="shared" si="5"/>
        <v>0.27034482758620704</v>
      </c>
      <c r="O61" s="6">
        <f t="shared" si="6"/>
        <v>0.13989071038251355</v>
      </c>
      <c r="P61" s="6">
        <f t="shared" si="7"/>
        <v>0.19729206963249535</v>
      </c>
      <c r="Q61" s="6">
        <f t="shared" si="8"/>
        <v>-0.047539616346955804</v>
      </c>
      <c r="R61" s="6">
        <f t="shared" si="9"/>
        <v>0.06666666666666665</v>
      </c>
      <c r="S61" s="1">
        <f t="shared" si="1"/>
        <v>13</v>
      </c>
      <c r="T61" s="7">
        <f>CORREL($L61:$L$72,M61:M$72)*STDEV(M61:M$72)/STDEV($L61:$L$72)</f>
        <v>1.9288276211343673</v>
      </c>
      <c r="U61" s="7">
        <f>CORREL($L61:$L$72,N61:N$72)*STDEV(N61:N$72)/STDEV($L61:$L$72)</f>
        <v>1.6300982122444554</v>
      </c>
      <c r="V61" s="7">
        <f>CORREL($L61:$L$72,O61:O$72)*STDEV(O61:O$72)/STDEV($L61:$L$72)</f>
        <v>1.1381708392083836</v>
      </c>
      <c r="W61" s="7">
        <f>CORREL($L61:$L$72,P61:P$72)*STDEV(P61:P$72)/STDEV($L61:$L$72)</f>
        <v>1.7183975723362033</v>
      </c>
      <c r="X61" s="7">
        <f>CORREL($L61:$L$72,Q61:Q$72)*STDEV(Q61:Q$72)/STDEV($L61:$L$72)</f>
        <v>0.13747821035859722</v>
      </c>
      <c r="Y61" s="7">
        <f>CORREL($L61:$L$72,R61:R$72)*STDEV(R61:R$72)/STDEV($L61:$L$72)</f>
        <v>0.7131274082898036</v>
      </c>
    </row>
    <row r="62" spans="1:25" ht="12.75">
      <c r="A62" s="3">
        <v>37589</v>
      </c>
      <c r="B62" s="4">
        <v>6685.6</v>
      </c>
      <c r="C62" s="4">
        <v>693.62</v>
      </c>
      <c r="D62" s="4">
        <v>10.49</v>
      </c>
      <c r="E62" s="4">
        <v>9.84</v>
      </c>
      <c r="F62" s="4">
        <v>11.91</v>
      </c>
      <c r="G62" s="4">
        <v>7.2</v>
      </c>
      <c r="H62" s="4">
        <v>12.66</v>
      </c>
      <c r="I62" s="4">
        <v>10.85</v>
      </c>
      <c r="K62" s="6">
        <f t="shared" si="2"/>
        <v>0.08896634850311114</v>
      </c>
      <c r="L62" s="6">
        <f t="shared" si="3"/>
        <v>0.07847314001399375</v>
      </c>
      <c r="M62" s="6">
        <f t="shared" si="4"/>
        <v>0.09043659043659047</v>
      </c>
      <c r="N62" s="6">
        <f t="shared" si="5"/>
        <v>0.06840390879478808</v>
      </c>
      <c r="O62" s="6">
        <f t="shared" si="6"/>
        <v>0.1418983700862897</v>
      </c>
      <c r="P62" s="6">
        <f t="shared" si="7"/>
        <v>0.1631663974151858</v>
      </c>
      <c r="Q62" s="6">
        <f t="shared" si="8"/>
        <v>0.10858143607705784</v>
      </c>
      <c r="R62" s="6">
        <f t="shared" si="9"/>
        <v>-0.03125</v>
      </c>
      <c r="S62" s="1">
        <f t="shared" si="1"/>
        <v>12</v>
      </c>
      <c r="T62" s="7">
        <f>CORREL($L62:$L$72,M62:M$72)*STDEV(M62:M$72)/STDEV($L62:$L$72)</f>
        <v>1.694933808860363</v>
      </c>
      <c r="U62" s="7">
        <f>CORREL($L62:$L$72,N62:N$72)*STDEV(N62:N$72)/STDEV($L62:$L$72)</f>
        <v>1.3500508756402874</v>
      </c>
      <c r="V62" s="7">
        <f>CORREL($L62:$L$72,O62:O$72)*STDEV(O62:O$72)/STDEV($L62:$L$72)</f>
        <v>1.152980639517524</v>
      </c>
      <c r="W62" s="7">
        <f>CORREL($L62:$L$72,P62:P$72)*STDEV(P62:P$72)/STDEV($L62:$L$72)</f>
        <v>1.7296867231790167</v>
      </c>
      <c r="X62" s="7">
        <f>CORREL($L62:$L$72,Q62:Q$72)*STDEV(Q62:Q$72)/STDEV($L62:$L$72)</f>
        <v>0.4057869486317206</v>
      </c>
      <c r="Y62" s="7">
        <f>CORREL($L62:$L$72,R62:R$72)*STDEV(R62:R$72)/STDEV($L62:$L$72)</f>
        <v>0.8174557953386161</v>
      </c>
    </row>
    <row r="63" spans="1:25" ht="12.75">
      <c r="A63" s="3">
        <v>37621</v>
      </c>
      <c r="B63" s="4">
        <v>6036.9</v>
      </c>
      <c r="C63" s="4">
        <v>633.99</v>
      </c>
      <c r="D63" s="4">
        <v>9.12</v>
      </c>
      <c r="E63" s="4">
        <v>8.2</v>
      </c>
      <c r="F63" s="4">
        <v>11.15</v>
      </c>
      <c r="G63" s="4">
        <v>6.54</v>
      </c>
      <c r="H63" s="4">
        <v>12.6</v>
      </c>
      <c r="I63" s="4">
        <v>9.7</v>
      </c>
      <c r="K63" s="6">
        <f t="shared" si="2"/>
        <v>-0.09702943640062234</v>
      </c>
      <c r="L63" s="6">
        <f t="shared" si="3"/>
        <v>-0.08596926270868777</v>
      </c>
      <c r="M63" s="6">
        <f t="shared" si="4"/>
        <v>-0.130600571973308</v>
      </c>
      <c r="N63" s="6">
        <f t="shared" si="5"/>
        <v>-0.16666666666666674</v>
      </c>
      <c r="O63" s="6">
        <f t="shared" si="6"/>
        <v>-0.06381192275398828</v>
      </c>
      <c r="P63" s="6">
        <f t="shared" si="7"/>
        <v>-0.09166666666666667</v>
      </c>
      <c r="Q63" s="6">
        <f t="shared" si="8"/>
        <v>-0.004739336492891044</v>
      </c>
      <c r="R63" s="6">
        <f t="shared" si="9"/>
        <v>-0.10599078341013823</v>
      </c>
      <c r="S63" s="1">
        <f t="shared" si="1"/>
        <v>11</v>
      </c>
      <c r="T63" s="7">
        <f>CORREL($L63:$L$72,M63:M$72)*STDEV(M63:M$72)/STDEV($L63:$L$72)</f>
        <v>1.758739382128769</v>
      </c>
      <c r="U63" s="7">
        <f>CORREL($L63:$L$72,N63:N$72)*STDEV(N63:N$72)/STDEV($L63:$L$72)</f>
        <v>1.455393289702955</v>
      </c>
      <c r="V63" s="7">
        <f>CORREL($L63:$L$72,O63:O$72)*STDEV(O63:O$72)/STDEV($L63:$L$72)</f>
        <v>1.0344550653414832</v>
      </c>
      <c r="W63" s="7">
        <f>CORREL($L63:$L$72,P63:P$72)*STDEV(P63:P$72)/STDEV($L63:$L$72)</f>
        <v>1.6499028457959848</v>
      </c>
      <c r="X63" s="7">
        <f>CORREL($L63:$L$72,Q63:Q$72)*STDEV(Q63:Q$72)/STDEV($L63:$L$72)</f>
        <v>0.22419768161634707</v>
      </c>
      <c r="Y63" s="7">
        <f>CORREL($L63:$L$72,R63:R$72)*STDEV(R63:R$72)/STDEV($L63:$L$72)</f>
        <v>1.1486955491022348</v>
      </c>
    </row>
    <row r="64" spans="1:25" ht="12.75">
      <c r="A64" s="3">
        <v>37652</v>
      </c>
      <c r="B64" s="4">
        <v>5947.7</v>
      </c>
      <c r="C64" s="4">
        <v>623.96</v>
      </c>
      <c r="D64" s="4">
        <v>8.07</v>
      </c>
      <c r="E64" s="4">
        <v>8.8</v>
      </c>
      <c r="F64" s="4">
        <v>11.17</v>
      </c>
      <c r="G64" s="4">
        <v>5.75</v>
      </c>
      <c r="H64" s="4">
        <v>13.36</v>
      </c>
      <c r="I64" s="4">
        <v>10.7</v>
      </c>
      <c r="K64" s="6">
        <f t="shared" si="2"/>
        <v>-0.014775795524192836</v>
      </c>
      <c r="L64" s="6">
        <f t="shared" si="3"/>
        <v>-0.015820438808183068</v>
      </c>
      <c r="M64" s="6">
        <f t="shared" si="4"/>
        <v>-0.11513157894736836</v>
      </c>
      <c r="N64" s="6">
        <f t="shared" si="5"/>
        <v>0.07317073170731736</v>
      </c>
      <c r="O64" s="6">
        <f t="shared" si="6"/>
        <v>0.0017937219730941312</v>
      </c>
      <c r="P64" s="6">
        <f t="shared" si="7"/>
        <v>-0.12079510703363916</v>
      </c>
      <c r="Q64" s="6">
        <f t="shared" si="8"/>
        <v>0.060317460317460325</v>
      </c>
      <c r="R64" s="6">
        <f t="shared" si="9"/>
        <v>0.10309278350515472</v>
      </c>
      <c r="S64" s="1">
        <f t="shared" si="1"/>
        <v>10</v>
      </c>
      <c r="T64" s="7">
        <f>CORREL($L64:$L$72,M64:M$72)*STDEV(M64:M$72)/STDEV($L64:$L$72)</f>
        <v>2.0127715435414064</v>
      </c>
      <c r="U64" s="7">
        <f>CORREL($L64:$L$72,N64:N$72)*STDEV(N64:N$72)/STDEV($L64:$L$72)</f>
        <v>1.1882543745157845</v>
      </c>
      <c r="V64" s="7">
        <f>CORREL($L64:$L$72,O64:O$72)*STDEV(O64:O$72)/STDEV($L64:$L$72)</f>
        <v>1.1396982646397344</v>
      </c>
      <c r="W64" s="7">
        <f>CORREL($L64:$L$72,P64:P$72)*STDEV(P64:P$72)/STDEV($L64:$L$72)</f>
        <v>1.9771506604755102</v>
      </c>
      <c r="X64" s="7">
        <f>CORREL($L64:$L$72,Q64:Q$72)*STDEV(Q64:Q$72)/STDEV($L64:$L$72)</f>
        <v>0.24655004117176246</v>
      </c>
      <c r="Y64" s="7">
        <f>CORREL($L64:$L$72,R64:R$72)*STDEV(R64:R$72)/STDEV($L64:$L$72)</f>
        <v>0.9474968070198221</v>
      </c>
    </row>
    <row r="65" spans="1:25" ht="12.75">
      <c r="A65" s="3">
        <v>37680</v>
      </c>
      <c r="B65" s="4">
        <v>5999.4</v>
      </c>
      <c r="C65" s="4">
        <v>626.46</v>
      </c>
      <c r="D65" s="4">
        <v>7.91</v>
      </c>
      <c r="E65" s="4">
        <v>8.82</v>
      </c>
      <c r="F65" s="4">
        <v>11.1</v>
      </c>
      <c r="G65" s="4">
        <v>5.95</v>
      </c>
      <c r="H65" s="4">
        <v>13</v>
      </c>
      <c r="I65" s="4">
        <v>10.12</v>
      </c>
      <c r="K65" s="6">
        <f t="shared" si="2"/>
        <v>0.00869243573145928</v>
      </c>
      <c r="L65" s="6">
        <f t="shared" si="3"/>
        <v>0.004006667094044403</v>
      </c>
      <c r="M65" s="6">
        <f t="shared" si="4"/>
        <v>-0.019826517967781898</v>
      </c>
      <c r="N65" s="6">
        <f t="shared" si="5"/>
        <v>0.002272727272727204</v>
      </c>
      <c r="O65" s="6">
        <f t="shared" si="6"/>
        <v>-0.006266786034019756</v>
      </c>
      <c r="P65" s="6">
        <f t="shared" si="7"/>
        <v>0.034782608695652195</v>
      </c>
      <c r="Q65" s="6">
        <f t="shared" si="8"/>
        <v>-0.026946107784431073</v>
      </c>
      <c r="R65" s="6">
        <f t="shared" si="9"/>
        <v>-0.0542056074766355</v>
      </c>
      <c r="S65" s="1">
        <f t="shared" si="1"/>
        <v>9</v>
      </c>
      <c r="T65" s="7">
        <f>CORREL($L65:$L$72,M65:M$72)*STDEV(M65:M$72)/STDEV($L65:$L$72)</f>
        <v>1.8859477105554223</v>
      </c>
      <c r="U65" s="7">
        <f>CORREL($L65:$L$72,N65:N$72)*STDEV(N65:N$72)/STDEV($L65:$L$72)</f>
        <v>1.3767868381467008</v>
      </c>
      <c r="V65" s="7">
        <f>CORREL($L65:$L$72,O65:O$72)*STDEV(O65:O$72)/STDEV($L65:$L$72)</f>
        <v>1.1729417645838047</v>
      </c>
      <c r="W65" s="7">
        <f>CORREL($L65:$L$72,P65:P$72)*STDEV(P65:P$72)/STDEV($L65:$L$72)</f>
        <v>1.8004485590755954</v>
      </c>
      <c r="X65" s="7">
        <f>CORREL($L65:$L$72,Q65:Q$72)*STDEV(Q65:Q$72)/STDEV($L65:$L$72)</f>
        <v>0.3690887761569238</v>
      </c>
      <c r="Y65" s="7">
        <f>CORREL($L65:$L$72,R65:R$72)*STDEV(R65:R$72)/STDEV($L65:$L$72)</f>
        <v>1.1457700446123795</v>
      </c>
    </row>
    <row r="66" spans="1:25" ht="12.75">
      <c r="A66" s="3">
        <v>37711</v>
      </c>
      <c r="B66" s="4">
        <v>5870.5</v>
      </c>
      <c r="C66" s="4">
        <v>614.05</v>
      </c>
      <c r="D66" s="4">
        <v>7.63</v>
      </c>
      <c r="E66" s="4">
        <v>8.57</v>
      </c>
      <c r="F66" s="4">
        <v>11.15</v>
      </c>
      <c r="G66" s="4">
        <v>5.85</v>
      </c>
      <c r="H66" s="4">
        <v>13.22</v>
      </c>
      <c r="I66" s="4">
        <v>10</v>
      </c>
      <c r="K66" s="6">
        <f t="shared" si="2"/>
        <v>-0.02148548188152144</v>
      </c>
      <c r="L66" s="6">
        <f t="shared" si="3"/>
        <v>-0.019809724483606406</v>
      </c>
      <c r="M66" s="6">
        <f t="shared" si="4"/>
        <v>-0.03539823008849563</v>
      </c>
      <c r="N66" s="6">
        <f t="shared" si="5"/>
        <v>-0.028344671201814053</v>
      </c>
      <c r="O66" s="6">
        <f t="shared" si="6"/>
        <v>0.0045045045045044585</v>
      </c>
      <c r="P66" s="6">
        <f t="shared" si="7"/>
        <v>-0.01680672268907568</v>
      </c>
      <c r="Q66" s="6">
        <f t="shared" si="8"/>
        <v>0.01692307692307704</v>
      </c>
      <c r="R66" s="6">
        <f t="shared" si="9"/>
        <v>-0.011857707509881354</v>
      </c>
      <c r="S66" s="1">
        <f t="shared" si="1"/>
        <v>8</v>
      </c>
      <c r="T66" s="7">
        <f>CORREL($L66:$L$72,M66:M$72)*STDEV(M66:M$72)/STDEV($L66:$L$72)</f>
        <v>1.8761048174163562</v>
      </c>
      <c r="U66" s="7">
        <f>CORREL($L66:$L$72,N66:N$72)*STDEV(N66:N$72)/STDEV($L66:$L$72)</f>
        <v>1.3783544913611647</v>
      </c>
      <c r="V66" s="7">
        <f>CORREL($L66:$L$72,O66:O$72)*STDEV(O66:O$72)/STDEV($L66:$L$72)</f>
        <v>1.1581066827522788</v>
      </c>
      <c r="W66" s="7">
        <f>CORREL($L66:$L$72,P66:P$72)*STDEV(P66:P$72)/STDEV($L66:$L$72)</f>
        <v>1.829032013869031</v>
      </c>
      <c r="X66" s="7">
        <f>CORREL($L66:$L$72,Q66:Q$72)*STDEV(Q66:Q$72)/STDEV($L66:$L$72)</f>
        <v>0.33691210733188515</v>
      </c>
      <c r="Y66" s="7">
        <f>CORREL($L66:$L$72,R66:R$72)*STDEV(R66:R$72)/STDEV($L66:$L$72)</f>
        <v>1.0645903467678357</v>
      </c>
    </row>
    <row r="67" spans="1:25" ht="12.75">
      <c r="A67" s="3">
        <v>37741</v>
      </c>
      <c r="B67" s="4">
        <v>6489.5</v>
      </c>
      <c r="C67" s="4">
        <v>675.04</v>
      </c>
      <c r="D67" s="4">
        <v>9.02</v>
      </c>
      <c r="E67" s="4">
        <v>9.91</v>
      </c>
      <c r="F67" s="4">
        <v>12.71</v>
      </c>
      <c r="G67" s="4">
        <v>7.04</v>
      </c>
      <c r="H67" s="4">
        <v>13.05</v>
      </c>
      <c r="I67" s="4">
        <v>11.6</v>
      </c>
      <c r="K67" s="6">
        <f t="shared" si="2"/>
        <v>0.10544246657013878</v>
      </c>
      <c r="L67" s="6">
        <f t="shared" si="3"/>
        <v>0.09932415927041771</v>
      </c>
      <c r="M67" s="6">
        <f t="shared" si="4"/>
        <v>0.182175622542595</v>
      </c>
      <c r="N67" s="6">
        <f t="shared" si="5"/>
        <v>0.15635939323220538</v>
      </c>
      <c r="O67" s="6">
        <f t="shared" si="6"/>
        <v>0.13991031390134534</v>
      </c>
      <c r="P67" s="6">
        <f t="shared" si="7"/>
        <v>0.20341880341880358</v>
      </c>
      <c r="Q67" s="6">
        <f t="shared" si="8"/>
        <v>-0.012859304084720136</v>
      </c>
      <c r="R67" s="6">
        <f t="shared" si="9"/>
        <v>0.15999999999999992</v>
      </c>
      <c r="S67" s="1">
        <f t="shared" si="1"/>
        <v>7</v>
      </c>
      <c r="T67" s="7">
        <f>CORREL($L67:$L$72,M67:M$72)*STDEV(M67:M$72)/STDEV($L67:$L$72)</f>
        <v>1.9432234725464803</v>
      </c>
      <c r="U67" s="7">
        <f>CORREL($L67:$L$72,N67:N$72)*STDEV(N67:N$72)/STDEV($L67:$L$72)</f>
        <v>1.3924597298438934</v>
      </c>
      <c r="V67" s="7">
        <f>CORREL($L67:$L$72,O67:O$72)*STDEV(O67:O$72)/STDEV($L67:$L$72)</f>
        <v>1.2392701379125195</v>
      </c>
      <c r="W67" s="7">
        <f>CORREL($L67:$L$72,P67:P$72)*STDEV(P67:P$72)/STDEV($L67:$L$72)</f>
        <v>1.911202755160614</v>
      </c>
      <c r="X67" s="7">
        <f>CORREL($L67:$L$72,Q67:Q$72)*STDEV(Q67:Q$72)/STDEV($L67:$L$72)</f>
        <v>0.3996191994136882</v>
      </c>
      <c r="Y67" s="7">
        <f>CORREL($L67:$L$72,R67:R$72)*STDEV(R67:R$72)/STDEV($L67:$L$72)</f>
        <v>0.993833775880766</v>
      </c>
    </row>
    <row r="68" spans="1:25" ht="12.75">
      <c r="A68" s="3">
        <v>37771</v>
      </c>
      <c r="B68" s="4">
        <v>6508.5</v>
      </c>
      <c r="C68" s="4">
        <v>679.75</v>
      </c>
      <c r="D68" s="4">
        <v>8.4</v>
      </c>
      <c r="E68" s="4">
        <v>9.55</v>
      </c>
      <c r="F68" s="4">
        <v>13.6</v>
      </c>
      <c r="G68" s="4">
        <v>6.88</v>
      </c>
      <c r="H68" s="4">
        <v>13.44</v>
      </c>
      <c r="I68" s="4">
        <v>12.5</v>
      </c>
      <c r="K68" s="6">
        <f t="shared" si="2"/>
        <v>0.002927806456583637</v>
      </c>
      <c r="L68" s="6">
        <f t="shared" si="3"/>
        <v>0.006977364304337597</v>
      </c>
      <c r="M68" s="6">
        <f t="shared" si="4"/>
        <v>-0.0687361419068735</v>
      </c>
      <c r="N68" s="6">
        <f t="shared" si="5"/>
        <v>-0.03632694248234103</v>
      </c>
      <c r="O68" s="6">
        <f t="shared" si="6"/>
        <v>0.07002360346184089</v>
      </c>
      <c r="P68" s="6">
        <f t="shared" si="7"/>
        <v>-0.022727272727272707</v>
      </c>
      <c r="Q68" s="6">
        <f t="shared" si="8"/>
        <v>0.029885057471264354</v>
      </c>
      <c r="R68" s="6">
        <f t="shared" si="9"/>
        <v>0.07758620689655182</v>
      </c>
      <c r="S68" s="1">
        <f>S69+1</f>
        <v>6</v>
      </c>
      <c r="T68" s="7">
        <f>CORREL($L68:$L$72,M68:M$72)*STDEV(M68:M$72)/STDEV($L68:$L$72)</f>
        <v>1.7939965249179268</v>
      </c>
      <c r="U68" s="7">
        <f>CORREL($L68:$L$72,N68:N$72)*STDEV(N68:N$72)/STDEV($L68:$L$72)</f>
        <v>1.0603032992212058</v>
      </c>
      <c r="V68" s="7">
        <f>CORREL($L68:$L$72,O68:O$72)*STDEV(O68:O$72)/STDEV($L68:$L$72)</f>
        <v>0.995018472846231</v>
      </c>
      <c r="W68" s="7">
        <f>CORREL($L68:$L$72,P68:P$72)*STDEV(P68:P$72)/STDEV($L68:$L$72)</f>
        <v>1.5958316731983897</v>
      </c>
      <c r="X68" s="7">
        <f>CORREL($L68:$L$72,Q68:Q$72)*STDEV(Q68:Q$72)/STDEV($L68:$L$72)</f>
        <v>1.1508175115979635</v>
      </c>
      <c r="Y68" s="7">
        <f>CORREL($L68:$L$72,R68:R$72)*STDEV(R68:R$72)/STDEV($L68:$L$72)</f>
        <v>0.614734701596215</v>
      </c>
    </row>
    <row r="69" spans="1:25" ht="12.75">
      <c r="A69" s="3">
        <v>37802</v>
      </c>
      <c r="B69" s="4">
        <v>6862</v>
      </c>
      <c r="C69" s="4">
        <v>719.87</v>
      </c>
      <c r="D69" s="4">
        <v>9.15</v>
      </c>
      <c r="E69" s="4">
        <v>10.11</v>
      </c>
      <c r="F69" s="4">
        <v>14.58</v>
      </c>
      <c r="G69" s="4">
        <v>7.63</v>
      </c>
      <c r="H69" s="4">
        <v>14.12</v>
      </c>
      <c r="I69" s="4">
        <v>12.87</v>
      </c>
      <c r="K69" s="6">
        <f aca="true" t="shared" si="10" ref="K69:R72">B69/B68-1</f>
        <v>0.05431358992087265</v>
      </c>
      <c r="L69" s="6">
        <f t="shared" si="10"/>
        <v>0.059021699154100826</v>
      </c>
      <c r="M69" s="6">
        <f t="shared" si="10"/>
        <v>0.08928571428571419</v>
      </c>
      <c r="N69" s="6">
        <f t="shared" si="10"/>
        <v>0.05863874345549713</v>
      </c>
      <c r="O69" s="6">
        <f t="shared" si="10"/>
        <v>0.07205882352941173</v>
      </c>
      <c r="P69" s="6">
        <f t="shared" si="10"/>
        <v>0.10901162790697683</v>
      </c>
      <c r="Q69" s="6">
        <f t="shared" si="10"/>
        <v>0.05059523809523814</v>
      </c>
      <c r="R69" s="6">
        <f t="shared" si="10"/>
        <v>0.02959999999999985</v>
      </c>
      <c r="S69" s="1">
        <f>S70+1</f>
        <v>5</v>
      </c>
      <c r="T69" s="7">
        <f>CORREL($L69:$L$72,M69:M$72)*STDEV(M69:M$72)/STDEV($L69:$L$72)</f>
        <v>1.7385771853712506</v>
      </c>
      <c r="U69" s="7">
        <f>CORREL($L69:$L$72,N69:N$72)*STDEV(N69:N$72)/STDEV($L69:$L$72)</f>
        <v>1.0258154937864488</v>
      </c>
      <c r="V69" s="7">
        <f>CORREL($L69:$L$72,O69:O$72)*STDEV(O69:O$72)/STDEV($L69:$L$72)</f>
        <v>1.0554603061653036</v>
      </c>
      <c r="W69" s="7">
        <f>CORREL($L69:$L$72,P69:P$72)*STDEV(P69:P$72)/STDEV($L69:$L$72)</f>
        <v>1.5735725993331455</v>
      </c>
      <c r="X69" s="7">
        <f>CORREL($L69:$L$72,Q69:Q$72)*STDEV(Q69:Q$72)/STDEV($L69:$L$72)</f>
        <v>1.1676952431885441</v>
      </c>
      <c r="Y69" s="7">
        <f>CORREL($L69:$L$72,R69:R$72)*STDEV(R69:R$72)/STDEV($L69:$L$72)</f>
        <v>0.6525936894536188</v>
      </c>
    </row>
    <row r="70" spans="1:25" ht="12.75">
      <c r="A70" s="3">
        <v>37833</v>
      </c>
      <c r="B70" s="4">
        <v>7061.7</v>
      </c>
      <c r="C70" s="4">
        <v>742.62</v>
      </c>
      <c r="D70" s="4">
        <v>9.74</v>
      </c>
      <c r="E70" s="4">
        <v>10.39</v>
      </c>
      <c r="F70" s="4">
        <v>14.1</v>
      </c>
      <c r="G70" s="4">
        <v>8</v>
      </c>
      <c r="H70" s="4">
        <v>14.25</v>
      </c>
      <c r="I70" s="4">
        <v>11.98</v>
      </c>
      <c r="K70" s="6">
        <f t="shared" si="10"/>
        <v>0.029102302535703783</v>
      </c>
      <c r="L70" s="6">
        <f t="shared" si="10"/>
        <v>0.0316029283064998</v>
      </c>
      <c r="M70" s="6">
        <f t="shared" si="10"/>
        <v>0.06448087431693983</v>
      </c>
      <c r="N70" s="6">
        <f t="shared" si="10"/>
        <v>0.027695351137487778</v>
      </c>
      <c r="O70" s="6">
        <f t="shared" si="10"/>
        <v>-0.03292181069958855</v>
      </c>
      <c r="P70" s="6">
        <f t="shared" si="10"/>
        <v>0.04849279161205766</v>
      </c>
      <c r="Q70" s="6">
        <f t="shared" si="10"/>
        <v>0.009206798866855603</v>
      </c>
      <c r="R70" s="6">
        <f t="shared" si="10"/>
        <v>-0.06915306915306907</v>
      </c>
      <c r="S70" s="1">
        <f>S71+1</f>
        <v>4</v>
      </c>
      <c r="T70" s="7">
        <f>CORREL($L70:$L$72,M70:M$72)*STDEV(M70:M$72)/STDEV($L70:$L$72)</f>
        <v>1.859524714418643</v>
      </c>
      <c r="U70" s="7">
        <f>CORREL($L70:$L$72,N70:N$72)*STDEV(N70:N$72)/STDEV($L70:$L$72)</f>
        <v>1.109102811907414</v>
      </c>
      <c r="V70" s="7">
        <f>CORREL($L70:$L$72,O70:O$72)*STDEV(O70:O$72)/STDEV($L70:$L$72)</f>
        <v>0.5550838482750898</v>
      </c>
      <c r="W70" s="7">
        <f>CORREL($L70:$L$72,P70:P$72)*STDEV(P70:P$72)/STDEV($L70:$L$72)</f>
        <v>1.2190361053040617</v>
      </c>
      <c r="X70" s="7">
        <f>CORREL($L70:$L$72,Q70:Q$72)*STDEV(Q70:Q$72)/STDEV($L70:$L$72)</f>
        <v>1.4767744313154125</v>
      </c>
      <c r="Y70" s="7">
        <f>CORREL($L70:$L$72,R70:R$72)*STDEV(R70:R$72)/STDEV($L70:$L$72)</f>
        <v>1.205465782871363</v>
      </c>
    </row>
    <row r="71" spans="1:25" ht="12.75">
      <c r="A71" s="3">
        <v>37862</v>
      </c>
      <c r="B71" s="4">
        <v>7111.3</v>
      </c>
      <c r="C71" s="4">
        <v>749.89</v>
      </c>
      <c r="D71" s="4">
        <v>9.75</v>
      </c>
      <c r="E71" s="4">
        <v>10.72</v>
      </c>
      <c r="F71" s="4">
        <v>14.18</v>
      </c>
      <c r="G71" s="4">
        <v>7.77</v>
      </c>
      <c r="H71" s="4">
        <v>15.38</v>
      </c>
      <c r="I71" s="4">
        <v>14.85</v>
      </c>
      <c r="K71" s="6">
        <f t="shared" si="10"/>
        <v>0.00702380446634665</v>
      </c>
      <c r="L71" s="6">
        <f t="shared" si="10"/>
        <v>0.009789663623387401</v>
      </c>
      <c r="M71" s="6">
        <f t="shared" si="10"/>
        <v>0.0010266940451744144</v>
      </c>
      <c r="N71" s="6">
        <f t="shared" si="10"/>
        <v>0.031761308950914335</v>
      </c>
      <c r="O71" s="6">
        <f t="shared" si="10"/>
        <v>0.005673758865248235</v>
      </c>
      <c r="P71" s="6">
        <f t="shared" si="10"/>
        <v>-0.028750000000000053</v>
      </c>
      <c r="Q71" s="6">
        <f t="shared" si="10"/>
        <v>0.0792982456140352</v>
      </c>
      <c r="R71" s="6">
        <f t="shared" si="10"/>
        <v>0.23956594323873115</v>
      </c>
      <c r="S71" s="1">
        <v>3</v>
      </c>
      <c r="T71" s="7">
        <f>CORREL($L71:$L$72,M71:M$72)*STDEV(M71:M$72)/STDEV($L71:$L$72)</f>
        <v>1.5728144398205595</v>
      </c>
      <c r="U71" s="7">
        <f>CORREL($L71:$L$72,N71:N$72)*STDEV(N71:N$72)/STDEV($L71:$L$72)</f>
        <v>1.4630352575356218</v>
      </c>
      <c r="V71" s="7">
        <f>CORREL($L71:$L$72,O71:O$72)*STDEV(O71:O$72)/STDEV($L71:$L$72)</f>
        <v>1.190125266903621</v>
      </c>
      <c r="W71" s="7">
        <f>CORREL($L71:$L$72,P71:P$72)*STDEV(P71:P$72)/STDEV($L71:$L$72)</f>
        <v>0.5846475419934163</v>
      </c>
      <c r="X71" s="7">
        <f>CORREL($L71:$L$72,Q71:Q$72)*STDEV(Q71:Q$72)/STDEV($L71:$L$72)</f>
        <v>2.758094255286359</v>
      </c>
      <c r="Y71" s="7">
        <f>CORREL($L71:$L$72,R71:R$72)*STDEV(R71:R$72)/STDEV($L71:$L$72)</f>
        <v>5.401364928991635</v>
      </c>
    </row>
    <row r="72" spans="1:18" ht="12.75">
      <c r="A72" s="3">
        <v>37894</v>
      </c>
      <c r="B72" s="4">
        <v>6703.6</v>
      </c>
      <c r="C72" s="4">
        <v>713.22</v>
      </c>
      <c r="D72" s="4">
        <v>8.86</v>
      </c>
      <c r="E72" s="4">
        <v>10.14</v>
      </c>
      <c r="F72" s="4">
        <v>13.27</v>
      </c>
      <c r="G72" s="4">
        <v>7.28</v>
      </c>
      <c r="H72" s="4">
        <v>14.11</v>
      </c>
      <c r="I72" s="4">
        <v>13.7</v>
      </c>
      <c r="K72" s="6">
        <f t="shared" si="10"/>
        <v>-0.05733128963761902</v>
      </c>
      <c r="L72" s="6">
        <f t="shared" si="10"/>
        <v>-0.048900505407459716</v>
      </c>
      <c r="M72" s="6">
        <f t="shared" si="10"/>
        <v>-0.09128205128205136</v>
      </c>
      <c r="N72" s="6">
        <f t="shared" si="10"/>
        <v>-0.05410447761194026</v>
      </c>
      <c r="O72" s="6">
        <f t="shared" si="10"/>
        <v>-0.06417489421720735</v>
      </c>
      <c r="P72" s="6">
        <f t="shared" si="10"/>
        <v>-0.06306306306306297</v>
      </c>
      <c r="Q72" s="6">
        <f t="shared" si="10"/>
        <v>-0.08257477243172962</v>
      </c>
      <c r="R72" s="6">
        <f t="shared" si="10"/>
        <v>-0.07744107744107742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2003-10-13T09:29:17Z</cp:lastPrinted>
  <dcterms:created xsi:type="dcterms:W3CDTF">2003-10-13T08:18:13Z</dcterms:created>
  <dcterms:modified xsi:type="dcterms:W3CDTF">2004-03-10T18:08:45Z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1818707246</vt:i4>
  </property>
  <property fmtid="{D5CDD505-2E9C-101B-9397-08002B2CF9AE}" pid="3" name="_EmailSubject">
    <vt:lpwstr>COTIZACIONES ÚLTIMOS 70 MESES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41127671</vt:i4>
  </property>
  <property fmtid="{D5CDD505-2E9C-101B-9397-08002B2CF9AE}" pid="7" name="_ReviewingToolsShownOnce">
    <vt:lpwstr/>
  </property>
</Properties>
</file>