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1.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<sst xmlns="http://schemas.openxmlformats.org/spreadsheetml/2006/main" count="9" uniqueCount="8">
  <si>
    <t>USA</t>
  </si>
  <si>
    <t>I. Total B.M.</t>
  </si>
  <si>
    <t>ITBM</t>
  </si>
  <si>
    <t>S&amp;P500 con div</t>
  </si>
  <si>
    <t>rentab</t>
  </si>
  <si>
    <t>S&amp;P500</t>
  </si>
  <si>
    <t>correl 5</t>
  </si>
  <si>
    <t>correl 10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</si>
</sst>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11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1.25"/>
      <name val="Tms Rmn"/>
      <family val="0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88" fontId="3" fillId="0" borderId="0" xfId="21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9" fontId="7" fillId="0" borderId="1" xfId="0" applyNumberFormat="1" applyFont="1" applyBorder="1" applyAlignment="1">
      <alignment horizontal="center"/>
    </xf>
    <xf numFmtId="188" fontId="6" fillId="0" borderId="0" xfId="21" applyNumberFormat="1" applyFont="1" applyAlignment="1">
      <alignment/>
    </xf>
    <xf numFmtId="192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'[1]Indice total 1940-'!#REF!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'[1]Indice total 1940-'!$A$3:$A$66</c:f>
              <c:numCache>
                <c:ptCount val="1"/>
                <c:pt idx="0">
                  <c:v>1940</c:v>
                </c:pt>
              </c:numCache>
            </c:numRef>
          </c:cat>
          <c:val>
            <c:numRef>
              <c:f>'[1]Indice total 1940-'!#REF!</c:f>
              <c:numCache>
                <c:ptCount val="1"/>
                <c:pt idx="0">
                  <c:v>0</c:v>
                </c:pt>
              </c:numCache>
            </c:numRef>
          </c:val>
        </c:ser>
        <c:gapWidth val="120"/>
        <c:axId val="35527560"/>
        <c:axId val="51312585"/>
      </c:barChart>
      <c:catAx>
        <c:axId val="35527560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1312585"/>
        <c:crossesAt val="0"/>
        <c:auto val="1"/>
        <c:lblOffset val="100"/>
        <c:tickLblSkip val="10"/>
        <c:tickMarkSkip val="10"/>
        <c:noMultiLvlLbl val="0"/>
      </c:catAx>
      <c:valAx>
        <c:axId val="51312585"/>
        <c:scaling>
          <c:orientation val="minMax"/>
          <c:max val="1.2"/>
          <c:min val="-0.4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527560"/>
        <c:crossesAt val="1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33"/>
          <c:h val="1"/>
        </c:manualLayout>
      </c:layout>
      <c:scatterChart>
        <c:scatterStyle val="smooth"/>
        <c:varyColors val="0"/>
        <c:ser>
          <c:idx val="1"/>
          <c:order val="0"/>
          <c:tx>
            <c:strRef>
              <c:f>'1.11'!$G$2</c:f>
              <c:strCache>
                <c:ptCount val="1"/>
                <c:pt idx="0">
                  <c:v>correl 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'1.11'!$A$3:$A$66</c:f>
              <c:numCache/>
            </c:numRef>
          </c:xVal>
          <c:yVal>
            <c:numRef>
              <c:f>'1.11'!$G$3:$G$66</c:f>
              <c:numCache/>
            </c:numRef>
          </c:yVal>
          <c:smooth val="1"/>
        </c:ser>
        <c:axId val="59160082"/>
        <c:axId val="62678691"/>
      </c:scatterChart>
      <c:valAx>
        <c:axId val="59160082"/>
        <c:scaling>
          <c:orientation val="minMax"/>
          <c:max val="2005"/>
          <c:min val="1950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62678691"/>
        <c:crosses val="autoZero"/>
        <c:crossBetween val="midCat"/>
        <c:dispUnits/>
      </c:valAx>
      <c:valAx>
        <c:axId val="626786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correlación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60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</cdr:y>
    </cdr:from>
    <cdr:to>
      <cdr:x>0.40625</cdr:x>
      <cdr:y>0.2645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Rentabilidad anual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1181100" y="9991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104775</xdr:rowOff>
    </xdr:from>
    <xdr:to>
      <xdr:col>9</xdr:col>
      <xdr:colOff>171450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38100" y="390525"/>
        <a:ext cx="57435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1.%20Correl%20IGBM-S&amp;Pl%20194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total 1940-"/>
    </sheetNames>
    <sheetDataSet>
      <sheetData sheetId="0">
        <row r="3">
          <cell r="A3">
            <v>1940</v>
          </cell>
        </row>
        <row r="4">
          <cell r="A4">
            <v>1941</v>
          </cell>
        </row>
        <row r="5">
          <cell r="A5">
            <v>1942</v>
          </cell>
        </row>
        <row r="6">
          <cell r="A6">
            <v>1943</v>
          </cell>
        </row>
        <row r="7">
          <cell r="A7">
            <v>1944</v>
          </cell>
        </row>
        <row r="8">
          <cell r="A8">
            <v>1945</v>
          </cell>
        </row>
        <row r="9">
          <cell r="A9">
            <v>1946</v>
          </cell>
        </row>
        <row r="10">
          <cell r="A10">
            <v>1947</v>
          </cell>
        </row>
        <row r="11">
          <cell r="A11">
            <v>1948</v>
          </cell>
        </row>
        <row r="12">
          <cell r="A12">
            <v>1949</v>
          </cell>
        </row>
        <row r="13">
          <cell r="A13">
            <v>1950</v>
          </cell>
        </row>
        <row r="14">
          <cell r="A14">
            <v>1951</v>
          </cell>
        </row>
        <row r="15">
          <cell r="A15">
            <v>1952</v>
          </cell>
        </row>
        <row r="16">
          <cell r="A16">
            <v>1953</v>
          </cell>
        </row>
        <row r="17">
          <cell r="A17">
            <v>1954</v>
          </cell>
        </row>
        <row r="18">
          <cell r="A18">
            <v>1955</v>
          </cell>
        </row>
        <row r="19">
          <cell r="A19">
            <v>1956</v>
          </cell>
        </row>
        <row r="20">
          <cell r="A20">
            <v>1957</v>
          </cell>
        </row>
        <row r="21">
          <cell r="A21">
            <v>1958</v>
          </cell>
        </row>
        <row r="22">
          <cell r="A22">
            <v>1959</v>
          </cell>
        </row>
        <row r="23">
          <cell r="A23">
            <v>1960</v>
          </cell>
        </row>
        <row r="24">
          <cell r="A24">
            <v>1961</v>
          </cell>
        </row>
        <row r="25">
          <cell r="A25">
            <v>1962</v>
          </cell>
        </row>
        <row r="26">
          <cell r="A26">
            <v>1963</v>
          </cell>
        </row>
        <row r="27">
          <cell r="A27">
            <v>1964</v>
          </cell>
        </row>
        <row r="28">
          <cell r="A28">
            <v>1965</v>
          </cell>
        </row>
        <row r="29">
          <cell r="A29">
            <v>1966</v>
          </cell>
        </row>
        <row r="30">
          <cell r="A30">
            <v>1967</v>
          </cell>
        </row>
        <row r="31">
          <cell r="A31">
            <v>1968</v>
          </cell>
        </row>
        <row r="32">
          <cell r="A32">
            <v>1969</v>
          </cell>
        </row>
        <row r="33">
          <cell r="A33">
            <v>1970</v>
          </cell>
        </row>
        <row r="34">
          <cell r="A34">
            <v>1971</v>
          </cell>
        </row>
        <row r="35">
          <cell r="A35">
            <v>1972</v>
          </cell>
        </row>
        <row r="36">
          <cell r="A36">
            <v>1973</v>
          </cell>
        </row>
        <row r="37">
          <cell r="A37">
            <v>1974</v>
          </cell>
        </row>
        <row r="38">
          <cell r="A38">
            <v>1975</v>
          </cell>
        </row>
        <row r="39">
          <cell r="A39">
            <v>1976</v>
          </cell>
        </row>
        <row r="40">
          <cell r="A40">
            <v>1977</v>
          </cell>
        </row>
        <row r="41">
          <cell r="A41">
            <v>1978</v>
          </cell>
        </row>
        <row r="42">
          <cell r="A42">
            <v>1979</v>
          </cell>
        </row>
        <row r="43">
          <cell r="A43">
            <v>1980</v>
          </cell>
        </row>
        <row r="44">
          <cell r="A44">
            <v>1981</v>
          </cell>
        </row>
        <row r="45">
          <cell r="A45">
            <v>1982</v>
          </cell>
        </row>
        <row r="46">
          <cell r="A46">
            <v>1983</v>
          </cell>
        </row>
        <row r="47">
          <cell r="A47">
            <v>1984</v>
          </cell>
        </row>
        <row r="48">
          <cell r="A48">
            <v>1985</v>
          </cell>
        </row>
        <row r="49">
          <cell r="A49">
            <v>1986</v>
          </cell>
        </row>
        <row r="50">
          <cell r="A50">
            <v>1987</v>
          </cell>
        </row>
        <row r="51">
          <cell r="A51">
            <v>1988</v>
          </cell>
        </row>
        <row r="52">
          <cell r="A52">
            <v>1989</v>
          </cell>
        </row>
        <row r="53">
          <cell r="A53">
            <v>1990</v>
          </cell>
        </row>
        <row r="54">
          <cell r="A54">
            <v>1991</v>
          </cell>
        </row>
        <row r="55">
          <cell r="A55">
            <v>1992</v>
          </cell>
        </row>
        <row r="56">
          <cell r="A56">
            <v>1993</v>
          </cell>
        </row>
        <row r="57">
          <cell r="A57">
            <v>1994</v>
          </cell>
        </row>
        <row r="58">
          <cell r="A58">
            <v>1995</v>
          </cell>
        </row>
        <row r="59">
          <cell r="A59">
            <v>1996</v>
          </cell>
        </row>
        <row r="60">
          <cell r="A60">
            <v>1997</v>
          </cell>
        </row>
        <row r="61">
          <cell r="A61">
            <v>1998</v>
          </cell>
        </row>
        <row r="62">
          <cell r="A62">
            <v>1999</v>
          </cell>
        </row>
        <row r="63">
          <cell r="A63">
            <v>2000</v>
          </cell>
        </row>
        <row r="64">
          <cell r="A64">
            <v>2001</v>
          </cell>
        </row>
        <row r="65">
          <cell r="A65">
            <v>2002</v>
          </cell>
        </row>
        <row r="66">
          <cell r="A66">
            <v>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pane ySplit="6390" topLeftCell="BM65" activePane="topLeft" state="split"/>
      <selection pane="topLeft" activeCell="I1" sqref="I1"/>
      <selection pane="bottomLeft" activeCell="B65" sqref="B65"/>
    </sheetView>
  </sheetViews>
  <sheetFormatPr defaultColWidth="9.140625" defaultRowHeight="12.75"/>
  <cols>
    <col min="1" max="1" width="7.421875" style="1" customWidth="1"/>
    <col min="2" max="2" width="10.28125" style="2" customWidth="1"/>
    <col min="3" max="3" width="11.57421875" style="1" customWidth="1"/>
    <col min="4" max="16384" width="9.140625" style="1" customWidth="1"/>
  </cols>
  <sheetData>
    <row r="1" spans="1:7" ht="11.25">
      <c r="A1" s="5"/>
      <c r="B1" s="6"/>
      <c r="C1" s="5" t="s">
        <v>0</v>
      </c>
      <c r="D1" s="5" t="s">
        <v>4</v>
      </c>
      <c r="E1" s="5" t="s">
        <v>4</v>
      </c>
      <c r="F1" s="5"/>
      <c r="G1" s="5"/>
    </row>
    <row r="2" spans="1:7" s="3" customFormat="1" ht="11.25">
      <c r="A2" s="7"/>
      <c r="B2" s="8" t="s">
        <v>1</v>
      </c>
      <c r="C2" s="9" t="s">
        <v>3</v>
      </c>
      <c r="D2" s="7" t="s">
        <v>2</v>
      </c>
      <c r="E2" s="9" t="s">
        <v>5</v>
      </c>
      <c r="F2" s="7" t="s">
        <v>6</v>
      </c>
      <c r="G2" s="7" t="s">
        <v>7</v>
      </c>
    </row>
    <row r="3" spans="1:7" ht="11.25">
      <c r="A3" s="5">
        <v>1940</v>
      </c>
      <c r="B3" s="6">
        <v>100</v>
      </c>
      <c r="C3" s="6">
        <v>100</v>
      </c>
      <c r="D3" s="5"/>
      <c r="E3" s="5"/>
      <c r="F3" s="5"/>
      <c r="G3" s="5"/>
    </row>
    <row r="4" spans="1:7" ht="11.25">
      <c r="A4" s="5">
        <f aca="true" t="shared" si="0" ref="A4:A60">A3+1</f>
        <v>1941</v>
      </c>
      <c r="B4" s="6">
        <v>138.92</v>
      </c>
      <c r="C4" s="6">
        <v>88.41</v>
      </c>
      <c r="D4" s="10">
        <f>B4/B3-1</f>
        <v>0.38919999999999977</v>
      </c>
      <c r="E4" s="10">
        <f>C4/C3-1</f>
        <v>-0.1159</v>
      </c>
      <c r="F4" s="5"/>
      <c r="G4" s="5"/>
    </row>
    <row r="5" spans="1:7" ht="11.25">
      <c r="A5" s="5">
        <f t="shared" si="0"/>
        <v>1942</v>
      </c>
      <c r="B5" s="6">
        <v>150.51</v>
      </c>
      <c r="C5" s="6">
        <v>106.392594</v>
      </c>
      <c r="D5" s="10">
        <f aca="true" t="shared" si="1" ref="D5:E66">B5/B4-1</f>
        <v>0.08342931183414914</v>
      </c>
      <c r="E5" s="10">
        <f t="shared" si="1"/>
        <v>0.20340000000000003</v>
      </c>
      <c r="F5" s="5"/>
      <c r="G5" s="5"/>
    </row>
    <row r="6" spans="1:7" ht="11.25">
      <c r="A6" s="5">
        <f t="shared" si="0"/>
        <v>1943</v>
      </c>
      <c r="B6" s="6">
        <v>127.66</v>
      </c>
      <c r="C6" s="6">
        <v>133.948275846</v>
      </c>
      <c r="D6" s="10">
        <f t="shared" si="1"/>
        <v>-0.15181715500631188</v>
      </c>
      <c r="E6" s="10">
        <f t="shared" si="1"/>
        <v>0.2589999999999999</v>
      </c>
      <c r="F6" s="11"/>
      <c r="G6" s="11"/>
    </row>
    <row r="7" spans="1:7" ht="11.25">
      <c r="A7" s="5">
        <f t="shared" si="0"/>
        <v>1944</v>
      </c>
      <c r="B7" s="6">
        <v>156.82</v>
      </c>
      <c r="C7" s="6">
        <v>160.40306032558502</v>
      </c>
      <c r="D7" s="10">
        <f t="shared" si="1"/>
        <v>0.22841923860253788</v>
      </c>
      <c r="E7" s="10">
        <f t="shared" si="1"/>
        <v>0.1975</v>
      </c>
      <c r="F7" s="11"/>
      <c r="G7" s="11"/>
    </row>
    <row r="8" spans="1:7" ht="11.25">
      <c r="A8" s="5">
        <f t="shared" si="0"/>
        <v>1945</v>
      </c>
      <c r="B8" s="6">
        <v>168.42</v>
      </c>
      <c r="C8" s="6">
        <v>218.8539355082282</v>
      </c>
      <c r="D8" s="10">
        <f t="shared" si="1"/>
        <v>0.07397015686774644</v>
      </c>
      <c r="E8" s="10">
        <f t="shared" si="1"/>
        <v>0.36440000000000006</v>
      </c>
      <c r="F8" s="11"/>
      <c r="G8" s="11"/>
    </row>
    <row r="9" spans="1:7" ht="11.25">
      <c r="A9" s="5">
        <f t="shared" si="0"/>
        <v>1946</v>
      </c>
      <c r="B9" s="6">
        <v>274.71</v>
      </c>
      <c r="C9" s="6">
        <v>201.1924229127142</v>
      </c>
      <c r="D9" s="10">
        <f t="shared" si="1"/>
        <v>0.6311008193801211</v>
      </c>
      <c r="E9" s="10">
        <f t="shared" si="1"/>
        <v>-0.0807</v>
      </c>
      <c r="F9" s="11">
        <f aca="true" t="shared" si="2" ref="F9:F65">CORREL(E5:E9,D5:D9)</f>
        <v>-0.8603628381510606</v>
      </c>
      <c r="G9" s="11"/>
    </row>
    <row r="10" spans="1:7" ht="11.25">
      <c r="A10" s="5">
        <f t="shared" si="0"/>
        <v>1947</v>
      </c>
      <c r="B10" s="6">
        <v>304.24</v>
      </c>
      <c r="C10" s="6">
        <v>212.68051026103015</v>
      </c>
      <c r="D10" s="10">
        <f t="shared" si="1"/>
        <v>0.1074951767318264</v>
      </c>
      <c r="E10" s="10">
        <f t="shared" si="1"/>
        <v>0.05709999999999993</v>
      </c>
      <c r="F10" s="11">
        <f t="shared" si="2"/>
        <v>-0.7654197915089865</v>
      </c>
      <c r="G10" s="11"/>
    </row>
    <row r="11" spans="1:7" ht="11.25">
      <c r="A11" s="5">
        <f t="shared" si="0"/>
        <v>1948</v>
      </c>
      <c r="B11" s="6">
        <v>220.11</v>
      </c>
      <c r="C11" s="6">
        <v>224.3779383253868</v>
      </c>
      <c r="D11" s="10">
        <f t="shared" si="1"/>
        <v>-0.2765251117538785</v>
      </c>
      <c r="E11" s="10">
        <f t="shared" si="1"/>
        <v>0.05499999999999994</v>
      </c>
      <c r="F11" s="11">
        <f t="shared" si="2"/>
        <v>-0.3561213890297782</v>
      </c>
      <c r="G11" s="11"/>
    </row>
    <row r="12" spans="1:7" ht="11.25">
      <c r="A12" s="5">
        <f t="shared" si="0"/>
        <v>1949</v>
      </c>
      <c r="B12" s="6">
        <v>205.77</v>
      </c>
      <c r="C12" s="6">
        <v>266.53855293672694</v>
      </c>
      <c r="D12" s="10">
        <f t="shared" si="1"/>
        <v>-0.06514924356003815</v>
      </c>
      <c r="E12" s="10">
        <f t="shared" si="1"/>
        <v>0.18789999999999996</v>
      </c>
      <c r="F12" s="11">
        <f t="shared" si="2"/>
        <v>-0.4442748549302672</v>
      </c>
      <c r="G12" s="11"/>
    </row>
    <row r="13" spans="1:7" ht="11.25">
      <c r="A13" s="5">
        <f t="shared" si="0"/>
        <v>1950</v>
      </c>
      <c r="B13" s="6">
        <v>228.12</v>
      </c>
      <c r="C13" s="6">
        <v>351.057928072963</v>
      </c>
      <c r="D13" s="10">
        <f t="shared" si="1"/>
        <v>0.10861641638722852</v>
      </c>
      <c r="E13" s="10">
        <f t="shared" si="1"/>
        <v>0.31709999999999994</v>
      </c>
      <c r="F13" s="11">
        <f t="shared" si="2"/>
        <v>-0.45389886135682533</v>
      </c>
      <c r="G13" s="11">
        <f aca="true" t="shared" si="3" ref="G13:G65">CORREL(D4:D13,E4:E13)</f>
        <v>-0.5182254192415365</v>
      </c>
    </row>
    <row r="14" spans="1:7" ht="11.25">
      <c r="A14" s="5">
        <f t="shared" si="0"/>
        <v>1951</v>
      </c>
      <c r="B14" s="6">
        <v>270.02</v>
      </c>
      <c r="C14" s="6">
        <v>435.3820423960887</v>
      </c>
      <c r="D14" s="10">
        <f t="shared" si="1"/>
        <v>0.1836752586358057</v>
      </c>
      <c r="E14" s="10">
        <f t="shared" si="1"/>
        <v>0.24019999999999997</v>
      </c>
      <c r="F14" s="11">
        <f t="shared" si="2"/>
        <v>0.5554563498587474</v>
      </c>
      <c r="G14" s="11">
        <f t="shared" si="3"/>
        <v>-0.3728750210214555</v>
      </c>
    </row>
    <row r="15" spans="1:7" ht="11.25">
      <c r="A15" s="5">
        <f t="shared" si="0"/>
        <v>1952</v>
      </c>
      <c r="B15" s="6">
        <v>289.91</v>
      </c>
      <c r="C15" s="6">
        <v>515.3617235842502</v>
      </c>
      <c r="D15" s="10">
        <f t="shared" si="1"/>
        <v>0.07366121028072015</v>
      </c>
      <c r="E15" s="10">
        <f t="shared" si="1"/>
        <v>0.18369999999999997</v>
      </c>
      <c r="F15" s="11">
        <f t="shared" si="2"/>
        <v>0.861403226625696</v>
      </c>
      <c r="G15" s="11">
        <f t="shared" si="3"/>
        <v>-0.37303180188690616</v>
      </c>
    </row>
    <row r="16" spans="1:7" ht="11.25">
      <c r="A16" s="5">
        <f t="shared" si="0"/>
        <v>1953</v>
      </c>
      <c r="B16" s="6">
        <v>320.7</v>
      </c>
      <c r="C16" s="6">
        <v>510.2596425207661</v>
      </c>
      <c r="D16" s="10">
        <f t="shared" si="1"/>
        <v>0.10620537408161135</v>
      </c>
      <c r="E16" s="10">
        <f t="shared" si="1"/>
        <v>-0.00990000000000002</v>
      </c>
      <c r="F16" s="11">
        <f t="shared" si="2"/>
        <v>0.09037137633702427</v>
      </c>
      <c r="G16" s="11">
        <f t="shared" si="3"/>
        <v>-0.2930192695539515</v>
      </c>
    </row>
    <row r="17" spans="1:7" ht="11.25">
      <c r="A17" s="5">
        <f t="shared" si="0"/>
        <v>1954</v>
      </c>
      <c r="B17" s="6">
        <v>423.9</v>
      </c>
      <c r="C17" s="6">
        <v>778.7582664151931</v>
      </c>
      <c r="D17" s="10">
        <f t="shared" si="1"/>
        <v>0.3217960710944807</v>
      </c>
      <c r="E17" s="10">
        <f t="shared" si="1"/>
        <v>0.5262</v>
      </c>
      <c r="F17" s="11">
        <f t="shared" si="2"/>
        <v>0.7793988068938712</v>
      </c>
      <c r="G17" s="11">
        <f t="shared" si="3"/>
        <v>-0.044998752964850876</v>
      </c>
    </row>
    <row r="18" spans="1:7" ht="11.25">
      <c r="A18" s="5">
        <f t="shared" si="0"/>
        <v>1955</v>
      </c>
      <c r="B18" s="6">
        <v>643.54</v>
      </c>
      <c r="C18" s="6">
        <v>1024.5343752958279</v>
      </c>
      <c r="D18" s="10">
        <f t="shared" si="1"/>
        <v>0.5181410710073131</v>
      </c>
      <c r="E18" s="10">
        <f t="shared" si="1"/>
        <v>0.31559999999999966</v>
      </c>
      <c r="F18" s="11">
        <f t="shared" si="2"/>
        <v>0.6124317493904079</v>
      </c>
      <c r="G18" s="11">
        <f t="shared" si="3"/>
        <v>0.10491097452000518</v>
      </c>
    </row>
    <row r="19" spans="1:7" ht="11.25">
      <c r="A19" s="5">
        <f t="shared" si="0"/>
        <v>1956</v>
      </c>
      <c r="B19" s="6">
        <v>891.95</v>
      </c>
      <c r="C19" s="6">
        <v>1091.7438303152344</v>
      </c>
      <c r="D19" s="10">
        <f t="shared" si="1"/>
        <v>0.3860055319016691</v>
      </c>
      <c r="E19" s="10">
        <f t="shared" si="1"/>
        <v>0.0656000000000001</v>
      </c>
      <c r="F19" s="11">
        <f t="shared" si="2"/>
        <v>0.415325429336957</v>
      </c>
      <c r="G19" s="11">
        <f t="shared" si="3"/>
        <v>0.43436596959394064</v>
      </c>
    </row>
    <row r="20" spans="1:7" ht="11.25">
      <c r="A20" s="5">
        <f t="shared" si="0"/>
        <v>1957</v>
      </c>
      <c r="B20" s="6">
        <v>787.66</v>
      </c>
      <c r="C20" s="6">
        <v>974.0538454072521</v>
      </c>
      <c r="D20" s="10">
        <f t="shared" si="1"/>
        <v>-0.11692359437188193</v>
      </c>
      <c r="E20" s="10">
        <f t="shared" si="1"/>
        <v>-0.1078</v>
      </c>
      <c r="F20" s="11">
        <f t="shared" si="2"/>
        <v>0.6863120131402611</v>
      </c>
      <c r="G20" s="11">
        <f t="shared" si="3"/>
        <v>0.5337757425798008</v>
      </c>
    </row>
    <row r="21" spans="1:7" ht="11.25">
      <c r="A21" s="5">
        <f t="shared" si="0"/>
        <v>1958</v>
      </c>
      <c r="B21" s="6">
        <v>750.37</v>
      </c>
      <c r="C21" s="6">
        <v>1396.4035927758366</v>
      </c>
      <c r="D21" s="10">
        <f t="shared" si="1"/>
        <v>-0.04734276210547694</v>
      </c>
      <c r="E21" s="10">
        <f t="shared" si="1"/>
        <v>0.4336</v>
      </c>
      <c r="F21" s="11">
        <f t="shared" si="2"/>
        <v>0.3013431971551122</v>
      </c>
      <c r="G21" s="11">
        <f t="shared" si="3"/>
        <v>0.3090313215800603</v>
      </c>
    </row>
    <row r="22" spans="1:7" ht="11.25">
      <c r="A22" s="5">
        <f t="shared" si="0"/>
        <v>1959</v>
      </c>
      <c r="B22" s="6">
        <v>678.26</v>
      </c>
      <c r="C22" s="6">
        <v>1563.4134624718265</v>
      </c>
      <c r="D22" s="10">
        <f t="shared" si="1"/>
        <v>-0.09609925769953487</v>
      </c>
      <c r="E22" s="10">
        <f t="shared" si="1"/>
        <v>0.11959999999999993</v>
      </c>
      <c r="F22" s="11">
        <f t="shared" si="2"/>
        <v>0.24677066456939042</v>
      </c>
      <c r="G22" s="11">
        <f t="shared" si="3"/>
        <v>0.34595148397736514</v>
      </c>
    </row>
    <row r="23" spans="1:7" ht="11.25">
      <c r="A23" s="5">
        <f t="shared" si="0"/>
        <v>1960</v>
      </c>
      <c r="B23" s="6">
        <v>741.87</v>
      </c>
      <c r="C23" s="6">
        <v>1556.065419198209</v>
      </c>
      <c r="D23" s="10">
        <f t="shared" si="1"/>
        <v>0.09378409459499304</v>
      </c>
      <c r="E23" s="10">
        <f t="shared" si="1"/>
        <v>-0.0047000000000000375</v>
      </c>
      <c r="F23" s="11">
        <f t="shared" si="2"/>
        <v>-0.09848519569239314</v>
      </c>
      <c r="G23" s="11">
        <f t="shared" si="3"/>
        <v>0.3705396263573399</v>
      </c>
    </row>
    <row r="24" spans="1:7" ht="11.25">
      <c r="A24" s="5">
        <f t="shared" si="0"/>
        <v>1961</v>
      </c>
      <c r="B24" s="6">
        <v>1024.1</v>
      </c>
      <c r="C24" s="6">
        <v>1974.4914104206073</v>
      </c>
      <c r="D24" s="10">
        <f t="shared" si="1"/>
        <v>0.3804305336514482</v>
      </c>
      <c r="E24" s="10">
        <f t="shared" si="1"/>
        <v>0.2688999999999999</v>
      </c>
      <c r="F24" s="11">
        <f t="shared" si="2"/>
        <v>0.2937008474143095</v>
      </c>
      <c r="G24" s="11">
        <f t="shared" si="3"/>
        <v>0.3924157723538183</v>
      </c>
    </row>
    <row r="25" spans="1:7" ht="11.25">
      <c r="A25" s="5">
        <f t="shared" si="0"/>
        <v>1962</v>
      </c>
      <c r="B25" s="6">
        <v>1224.04</v>
      </c>
      <c r="C25" s="6">
        <v>1802.118310290888</v>
      </c>
      <c r="D25" s="10">
        <f t="shared" si="1"/>
        <v>0.19523484034762228</v>
      </c>
      <c r="E25" s="10">
        <f t="shared" si="1"/>
        <v>-0.08730000000000004</v>
      </c>
      <c r="F25" s="11">
        <f t="shared" si="2"/>
        <v>-0.14906063681219978</v>
      </c>
      <c r="G25" s="11">
        <f t="shared" si="3"/>
        <v>0.3549274455584268</v>
      </c>
    </row>
    <row r="26" spans="1:7" ht="11.25">
      <c r="A26" s="5">
        <f t="shared" si="0"/>
        <v>1963</v>
      </c>
      <c r="B26" s="6">
        <v>1229.41</v>
      </c>
      <c r="C26" s="6">
        <v>2213.0012850372104</v>
      </c>
      <c r="D26" s="10">
        <f t="shared" si="1"/>
        <v>0.0043871115323028675</v>
      </c>
      <c r="E26" s="10">
        <f t="shared" si="1"/>
        <v>0.22799999999999998</v>
      </c>
      <c r="F26" s="11">
        <f t="shared" si="2"/>
        <v>0.1239888088677</v>
      </c>
      <c r="G26" s="11">
        <f t="shared" si="3"/>
        <v>0.3081788224155814</v>
      </c>
    </row>
    <row r="27" spans="1:7" ht="11.25">
      <c r="A27" s="5">
        <f t="shared" si="0"/>
        <v>1964</v>
      </c>
      <c r="B27" s="6">
        <v>1322.94</v>
      </c>
      <c r="C27" s="6">
        <v>2577.703896811343</v>
      </c>
      <c r="D27" s="10">
        <f t="shared" si="1"/>
        <v>0.07607714269446308</v>
      </c>
      <c r="E27" s="10">
        <f t="shared" si="1"/>
        <v>0.16480000000000006</v>
      </c>
      <c r="F27" s="11">
        <f t="shared" si="2"/>
        <v>0.144263020627382</v>
      </c>
      <c r="G27" s="11">
        <f t="shared" si="3"/>
        <v>0.20639836722495894</v>
      </c>
    </row>
    <row r="28" spans="1:7" ht="11.25">
      <c r="A28" s="5">
        <f t="shared" si="0"/>
        <v>1965</v>
      </c>
      <c r="B28" s="12">
        <v>1467.57</v>
      </c>
      <c r="C28" s="6">
        <v>2898.628031964355</v>
      </c>
      <c r="D28" s="10">
        <f t="shared" si="1"/>
        <v>0.10932468592679934</v>
      </c>
      <c r="E28" s="10">
        <f t="shared" si="1"/>
        <v>0.12450000000000006</v>
      </c>
      <c r="F28" s="11">
        <f t="shared" si="2"/>
        <v>0.0675211768578857</v>
      </c>
      <c r="G28" s="11">
        <f t="shared" si="3"/>
        <v>-0.003119253895595038</v>
      </c>
    </row>
    <row r="29" spans="1:7" ht="11.25">
      <c r="A29" s="5">
        <f t="shared" si="0"/>
        <v>1966</v>
      </c>
      <c r="B29" s="12">
        <v>1571.75</v>
      </c>
      <c r="C29" s="6">
        <v>2607.026051948741</v>
      </c>
      <c r="D29" s="10">
        <f t="shared" si="1"/>
        <v>0.07098809596816502</v>
      </c>
      <c r="E29" s="10">
        <f t="shared" si="1"/>
        <v>-0.10060000000000002</v>
      </c>
      <c r="F29" s="11">
        <f t="shared" si="2"/>
        <v>-0.6468425575285179</v>
      </c>
      <c r="G29" s="11">
        <f t="shared" si="3"/>
        <v>0.06643104521172429</v>
      </c>
    </row>
    <row r="30" spans="1:7" ht="11.25">
      <c r="A30" s="5">
        <f t="shared" si="0"/>
        <v>1967</v>
      </c>
      <c r="B30" s="12">
        <v>1641.17</v>
      </c>
      <c r="C30" s="6">
        <v>3232.1908992060494</v>
      </c>
      <c r="D30" s="10">
        <f t="shared" si="1"/>
        <v>0.04416732940989343</v>
      </c>
      <c r="E30" s="10">
        <f t="shared" si="1"/>
        <v>0.2398</v>
      </c>
      <c r="F30" s="11">
        <f t="shared" si="2"/>
        <v>-0.436446554643004</v>
      </c>
      <c r="G30" s="11">
        <f t="shared" si="3"/>
        <v>-0.15902022132846094</v>
      </c>
    </row>
    <row r="31" spans="1:7" ht="11.25">
      <c r="A31" s="5">
        <f t="shared" si="0"/>
        <v>1968</v>
      </c>
      <c r="B31" s="12">
        <v>2233.81</v>
      </c>
      <c r="C31" s="6">
        <v>3589.6712126582383</v>
      </c>
      <c r="D31" s="10">
        <f t="shared" si="1"/>
        <v>0.3611082337600613</v>
      </c>
      <c r="E31" s="10">
        <f t="shared" si="1"/>
        <v>0.11060000000000003</v>
      </c>
      <c r="F31" s="11">
        <f t="shared" si="2"/>
        <v>-0.027347397899476048</v>
      </c>
      <c r="G31" s="11">
        <f t="shared" si="3"/>
        <v>0.06780156712639514</v>
      </c>
    </row>
    <row r="32" spans="1:7" ht="11.25">
      <c r="A32" s="5">
        <f t="shared" si="0"/>
        <v>1969</v>
      </c>
      <c r="B32" s="12">
        <v>3478.85</v>
      </c>
      <c r="C32" s="6">
        <v>3284.549159582288</v>
      </c>
      <c r="D32" s="10">
        <f t="shared" si="1"/>
        <v>0.5573616377400048</v>
      </c>
      <c r="E32" s="10">
        <f t="shared" si="1"/>
        <v>-0.08499999999999996</v>
      </c>
      <c r="F32" s="11">
        <f t="shared" si="2"/>
        <v>-0.43263846610816137</v>
      </c>
      <c r="G32" s="11">
        <f t="shared" si="3"/>
        <v>-0.23039934162176473</v>
      </c>
    </row>
    <row r="33" spans="1:7" ht="11.25">
      <c r="A33" s="5">
        <f t="shared" si="0"/>
        <v>1970</v>
      </c>
      <c r="B33" s="12">
        <v>3153.49</v>
      </c>
      <c r="C33" s="6">
        <v>3416.259580881538</v>
      </c>
      <c r="D33" s="10">
        <f t="shared" si="1"/>
        <v>-0.09352515917616455</v>
      </c>
      <c r="E33" s="10">
        <f t="shared" si="1"/>
        <v>0.040100000000000025</v>
      </c>
      <c r="F33" s="11">
        <f t="shared" si="2"/>
        <v>-0.3085258030653325</v>
      </c>
      <c r="G33" s="11">
        <f t="shared" si="3"/>
        <v>-0.19181885346268246</v>
      </c>
    </row>
    <row r="34" spans="1:7" ht="11.25">
      <c r="A34" s="5">
        <f t="shared" si="0"/>
        <v>1971</v>
      </c>
      <c r="B34" s="12">
        <v>3739.15</v>
      </c>
      <c r="C34" s="6">
        <v>3905.1263269056863</v>
      </c>
      <c r="D34" s="10">
        <f t="shared" si="1"/>
        <v>0.185718045720773</v>
      </c>
      <c r="E34" s="10">
        <f t="shared" si="1"/>
        <v>0.1431</v>
      </c>
      <c r="F34" s="11">
        <f t="shared" si="2"/>
        <v>-0.5513852996599938</v>
      </c>
      <c r="G34" s="11">
        <f t="shared" si="3"/>
        <v>-0.40389079597522487</v>
      </c>
    </row>
    <row r="35" spans="1:7" ht="11.25">
      <c r="A35" s="5">
        <f t="shared" si="0"/>
        <v>1972</v>
      </c>
      <c r="B35" s="12">
        <v>5061.98</v>
      </c>
      <c r="C35" s="6">
        <v>4646.319303752385</v>
      </c>
      <c r="D35" s="10">
        <f t="shared" si="1"/>
        <v>0.3537782651137289</v>
      </c>
      <c r="E35" s="10">
        <f t="shared" si="1"/>
        <v>0.18979999999999997</v>
      </c>
      <c r="F35" s="11">
        <f t="shared" si="2"/>
        <v>-0.25180184891732404</v>
      </c>
      <c r="G35" s="11">
        <f t="shared" si="3"/>
        <v>-0.2947536853619391</v>
      </c>
    </row>
    <row r="36" spans="1:7" ht="11.25">
      <c r="A36" s="5">
        <f t="shared" si="0"/>
        <v>1973</v>
      </c>
      <c r="B36" s="12">
        <v>5877.43</v>
      </c>
      <c r="C36" s="6">
        <v>3965.168893822285</v>
      </c>
      <c r="D36" s="10">
        <f t="shared" si="1"/>
        <v>0.16109309005566996</v>
      </c>
      <c r="E36" s="10">
        <f t="shared" si="1"/>
        <v>-0.14660000000000006</v>
      </c>
      <c r="F36" s="11">
        <f t="shared" si="2"/>
        <v>-0.10023303423876344</v>
      </c>
      <c r="G36" s="11">
        <f t="shared" si="3"/>
        <v>-0.1549008191772862</v>
      </c>
    </row>
    <row r="37" spans="1:7" ht="11.25">
      <c r="A37" s="5">
        <f t="shared" si="0"/>
        <v>1974</v>
      </c>
      <c r="B37" s="12">
        <v>5402.12</v>
      </c>
      <c r="C37" s="6">
        <v>2915.5886876275263</v>
      </c>
      <c r="D37" s="10">
        <f t="shared" si="1"/>
        <v>-0.08087038042137473</v>
      </c>
      <c r="E37" s="10">
        <f t="shared" si="1"/>
        <v>-0.26470000000000005</v>
      </c>
      <c r="F37" s="11">
        <f t="shared" si="2"/>
        <v>0.6226244869056953</v>
      </c>
      <c r="G37" s="11">
        <f t="shared" si="3"/>
        <v>0.1809727237315077</v>
      </c>
    </row>
    <row r="38" spans="1:7" ht="11.25">
      <c r="A38" s="5">
        <f t="shared" si="0"/>
        <v>1975</v>
      </c>
      <c r="B38" s="12">
        <v>5791.74</v>
      </c>
      <c r="C38" s="6">
        <v>4000.1876794249656</v>
      </c>
      <c r="D38" s="10">
        <f t="shared" si="1"/>
        <v>0.07212353668559746</v>
      </c>
      <c r="E38" s="10">
        <f t="shared" si="1"/>
        <v>0.3719999999999999</v>
      </c>
      <c r="F38" s="11">
        <f t="shared" si="2"/>
        <v>0.4699025354333137</v>
      </c>
      <c r="G38" s="11">
        <f t="shared" si="3"/>
        <v>0.07937076072324988</v>
      </c>
    </row>
    <row r="39" spans="1:7" ht="11.25">
      <c r="A39" s="5">
        <f t="shared" si="0"/>
        <v>1976</v>
      </c>
      <c r="B39" s="12">
        <v>4235.62</v>
      </c>
      <c r="C39" s="6">
        <v>4953.832422199877</v>
      </c>
      <c r="D39" s="10">
        <f t="shared" si="1"/>
        <v>-0.26867918794697276</v>
      </c>
      <c r="E39" s="10">
        <f t="shared" si="1"/>
        <v>0.23839999999999995</v>
      </c>
      <c r="F39" s="11">
        <f t="shared" si="2"/>
        <v>0.036135853495157244</v>
      </c>
      <c r="G39" s="11">
        <f t="shared" si="3"/>
        <v>-0.12351244312194491</v>
      </c>
    </row>
    <row r="40" spans="1:7" ht="11.25">
      <c r="A40" s="5">
        <f t="shared" si="0"/>
        <v>1977</v>
      </c>
      <c r="B40" s="12">
        <v>3035.2</v>
      </c>
      <c r="C40" s="6">
        <v>4598.1472542859265</v>
      </c>
      <c r="D40" s="10">
        <f t="shared" si="1"/>
        <v>-0.2834106931216681</v>
      </c>
      <c r="E40" s="10">
        <f t="shared" si="1"/>
        <v>-0.07179999999999997</v>
      </c>
      <c r="F40" s="11">
        <f t="shared" si="2"/>
        <v>-0.04167111635625973</v>
      </c>
      <c r="G40" s="11">
        <f t="shared" si="3"/>
        <v>0.025878130329319918</v>
      </c>
    </row>
    <row r="41" spans="1:7" ht="11.25">
      <c r="A41" s="5">
        <f t="shared" si="0"/>
        <v>1978</v>
      </c>
      <c r="B41" s="12">
        <v>2916.15</v>
      </c>
      <c r="C41" s="6">
        <v>4899.785714167084</v>
      </c>
      <c r="D41" s="10">
        <f t="shared" si="1"/>
        <v>-0.039223115445440104</v>
      </c>
      <c r="E41" s="10">
        <f t="shared" si="1"/>
        <v>0.0656000000000001</v>
      </c>
      <c r="F41" s="11">
        <f t="shared" si="2"/>
        <v>0.2779584390466961</v>
      </c>
      <c r="G41" s="11">
        <f t="shared" si="3"/>
        <v>-0.013333291832629927</v>
      </c>
    </row>
    <row r="42" spans="1:7" ht="11.25">
      <c r="A42" s="5">
        <f t="shared" si="0"/>
        <v>1979</v>
      </c>
      <c r="B42" s="12">
        <v>2655.93</v>
      </c>
      <c r="C42" s="6">
        <v>5803.306199859495</v>
      </c>
      <c r="D42" s="10">
        <f t="shared" si="1"/>
        <v>-0.08923409289645601</v>
      </c>
      <c r="E42" s="10">
        <f t="shared" si="1"/>
        <v>0.18440000000000012</v>
      </c>
      <c r="F42" s="11">
        <f t="shared" si="2"/>
        <v>0.5819577764447623</v>
      </c>
      <c r="G42" s="11">
        <f t="shared" si="3"/>
        <v>0.16613849889113855</v>
      </c>
    </row>
    <row r="43" spans="1:7" ht="11.25">
      <c r="A43" s="5">
        <f t="shared" si="0"/>
        <v>1980</v>
      </c>
      <c r="B43" s="12">
        <v>3110.88</v>
      </c>
      <c r="C43" s="6">
        <v>7684.738069853944</v>
      </c>
      <c r="D43" s="10">
        <f t="shared" si="1"/>
        <v>0.17129593023912548</v>
      </c>
      <c r="E43" s="10">
        <f t="shared" si="1"/>
        <v>0.32420000000000004</v>
      </c>
      <c r="F43" s="11">
        <f t="shared" si="2"/>
        <v>0.5909120507595753</v>
      </c>
      <c r="G43" s="11">
        <f t="shared" si="3"/>
        <v>0.23956676788802994</v>
      </c>
    </row>
    <row r="44" spans="1:7" ht="11.25">
      <c r="A44" s="5">
        <f t="shared" si="0"/>
        <v>1981</v>
      </c>
      <c r="B44" s="12">
        <v>4224.04</v>
      </c>
      <c r="C44" s="6">
        <v>7307.417430624115</v>
      </c>
      <c r="D44" s="10">
        <f t="shared" si="1"/>
        <v>0.3578280100807487</v>
      </c>
      <c r="E44" s="10">
        <f t="shared" si="1"/>
        <v>-0.04910000000000003</v>
      </c>
      <c r="F44" s="11">
        <f t="shared" si="2"/>
        <v>0.17484080387334097</v>
      </c>
      <c r="G44" s="11">
        <f t="shared" si="3"/>
        <v>0.08535422189516939</v>
      </c>
    </row>
    <row r="45" spans="1:7" ht="11.25">
      <c r="A45" s="5">
        <f t="shared" si="0"/>
        <v>1982</v>
      </c>
      <c r="B45" s="12">
        <v>3797.79</v>
      </c>
      <c r="C45" s="6">
        <v>8871.935502520737</v>
      </c>
      <c r="D45" s="10">
        <f t="shared" si="1"/>
        <v>-0.1009105027414513</v>
      </c>
      <c r="E45" s="10">
        <f t="shared" si="1"/>
        <v>0.21409999999999996</v>
      </c>
      <c r="F45" s="11">
        <f t="shared" si="2"/>
        <v>-0.41040395202944613</v>
      </c>
      <c r="G45" s="11">
        <f t="shared" si="3"/>
        <v>-0.033835789987588426</v>
      </c>
    </row>
    <row r="46" spans="1:7" ht="11.25">
      <c r="A46" s="5">
        <f t="shared" si="0"/>
        <v>1983</v>
      </c>
      <c r="B46" s="12">
        <v>5003.73</v>
      </c>
      <c r="C46" s="6">
        <v>10869.008184138156</v>
      </c>
      <c r="D46" s="10">
        <f t="shared" si="1"/>
        <v>0.31753730459030116</v>
      </c>
      <c r="E46" s="10">
        <f t="shared" si="1"/>
        <v>0.22510000000000008</v>
      </c>
      <c r="F46" s="11">
        <f t="shared" si="2"/>
        <v>-0.3865388591418292</v>
      </c>
      <c r="G46" s="11">
        <f t="shared" si="3"/>
        <v>0.16649366874602292</v>
      </c>
    </row>
    <row r="47" spans="1:7" ht="11.25">
      <c r="A47" s="5">
        <f t="shared" si="0"/>
        <v>1984</v>
      </c>
      <c r="B47" s="12">
        <v>7647.3</v>
      </c>
      <c r="C47" s="6">
        <v>11550.494997283618</v>
      </c>
      <c r="D47" s="10">
        <f t="shared" si="1"/>
        <v>0.5283198733744627</v>
      </c>
      <c r="E47" s="10">
        <f t="shared" si="1"/>
        <v>0.06269999999999998</v>
      </c>
      <c r="F47" s="11">
        <f t="shared" si="2"/>
        <v>-0.5525068859333153</v>
      </c>
      <c r="G47" s="11">
        <f t="shared" si="3"/>
        <v>-0.05210601421025762</v>
      </c>
    </row>
    <row r="48" spans="1:7" ht="11.25">
      <c r="A48" s="5">
        <f t="shared" si="0"/>
        <v>1985</v>
      </c>
      <c r="B48" s="12">
        <v>10940.29</v>
      </c>
      <c r="C48" s="6">
        <v>15265.134188410031</v>
      </c>
      <c r="D48" s="10">
        <f t="shared" si="1"/>
        <v>0.4306081885109778</v>
      </c>
      <c r="E48" s="10">
        <f t="shared" si="1"/>
        <v>0.3216000000000001</v>
      </c>
      <c r="F48" s="11">
        <f t="shared" si="2"/>
        <v>-0.23656408133878615</v>
      </c>
      <c r="G48" s="11">
        <f t="shared" si="3"/>
        <v>0.10951291251171079</v>
      </c>
    </row>
    <row r="49" spans="1:7" ht="11.25">
      <c r="A49" s="5">
        <f t="shared" si="0"/>
        <v>1986</v>
      </c>
      <c r="B49" s="12">
        <v>23619.8</v>
      </c>
      <c r="C49" s="6">
        <v>18084.604473009364</v>
      </c>
      <c r="D49" s="10">
        <f t="shared" si="1"/>
        <v>1.158973848042419</v>
      </c>
      <c r="E49" s="10">
        <f t="shared" si="1"/>
        <v>0.1847000000000001</v>
      </c>
      <c r="F49" s="11">
        <f t="shared" si="2"/>
        <v>-0.20754641930740064</v>
      </c>
      <c r="G49" s="11">
        <f t="shared" si="3"/>
        <v>0.22239707939855582</v>
      </c>
    </row>
    <row r="50" spans="1:7" ht="11.25">
      <c r="A50" s="5">
        <f t="shared" si="0"/>
        <v>1987</v>
      </c>
      <c r="B50" s="12">
        <v>26562.38</v>
      </c>
      <c r="C50" s="6">
        <v>19030.429286947754</v>
      </c>
      <c r="D50" s="10">
        <f t="shared" si="1"/>
        <v>0.1245810718126319</v>
      </c>
      <c r="E50" s="10">
        <f t="shared" si="1"/>
        <v>0.05230000000000001</v>
      </c>
      <c r="F50" s="11">
        <f t="shared" si="2"/>
        <v>0.17034445903670747</v>
      </c>
      <c r="G50" s="11">
        <f t="shared" si="3"/>
        <v>0.01813226384068058</v>
      </c>
    </row>
    <row r="51" spans="1:7" ht="11.25">
      <c r="A51" s="5">
        <f t="shared" si="0"/>
        <v>1988</v>
      </c>
      <c r="B51" s="12">
        <v>33124.75</v>
      </c>
      <c r="C51" s="6">
        <v>22229.44445008367</v>
      </c>
      <c r="D51" s="10">
        <f t="shared" si="1"/>
        <v>0.24705504551926438</v>
      </c>
      <c r="E51" s="10">
        <f t="shared" si="1"/>
        <v>0.16809999999999992</v>
      </c>
      <c r="F51" s="11">
        <f t="shared" si="2"/>
        <v>0.2315760315123012</v>
      </c>
      <c r="G51" s="11">
        <f t="shared" si="3"/>
        <v>-0.06778018223732006</v>
      </c>
    </row>
    <row r="52" spans="1:7" ht="11.25">
      <c r="A52" s="5">
        <f t="shared" si="0"/>
        <v>1989</v>
      </c>
      <c r="B52" s="12">
        <v>36844.2</v>
      </c>
      <c r="C52" s="6">
        <v>29229.496507415017</v>
      </c>
      <c r="D52" s="10">
        <f t="shared" si="1"/>
        <v>0.11228613046136182</v>
      </c>
      <c r="E52" s="10">
        <f t="shared" si="1"/>
        <v>0.31489999999999996</v>
      </c>
      <c r="F52" s="11">
        <f t="shared" si="2"/>
        <v>0.020393689846687452</v>
      </c>
      <c r="G52" s="11">
        <f t="shared" si="3"/>
        <v>-0.1333234959617647</v>
      </c>
    </row>
    <row r="53" spans="1:7" ht="11.25">
      <c r="A53" s="5">
        <f t="shared" si="0"/>
        <v>1990</v>
      </c>
      <c r="B53" s="12">
        <v>28541.58</v>
      </c>
      <c r="C53" s="6">
        <v>28302.921468129964</v>
      </c>
      <c r="D53" s="10">
        <f t="shared" si="1"/>
        <v>-0.22534401615450994</v>
      </c>
      <c r="E53" s="10">
        <f t="shared" si="1"/>
        <v>-0.03169999999999995</v>
      </c>
      <c r="F53" s="11">
        <f t="shared" si="2"/>
        <v>0.39642741941108905</v>
      </c>
      <c r="G53" s="11">
        <f t="shared" si="3"/>
        <v>0.16883599429760054</v>
      </c>
    </row>
    <row r="54" spans="1:7" ht="11.25">
      <c r="A54" s="5">
        <f t="shared" si="0"/>
        <v>1991</v>
      </c>
      <c r="B54" s="12">
        <v>32808.03</v>
      </c>
      <c r="C54" s="6">
        <v>36955.12456093729</v>
      </c>
      <c r="D54" s="10">
        <f t="shared" si="1"/>
        <v>0.14948191375530007</v>
      </c>
      <c r="E54" s="10">
        <f t="shared" si="1"/>
        <v>0.3057000000000001</v>
      </c>
      <c r="F54" s="11">
        <f t="shared" si="2"/>
        <v>0.6387877604961013</v>
      </c>
      <c r="G54" s="11">
        <f t="shared" si="3"/>
        <v>0.17489600581301104</v>
      </c>
    </row>
    <row r="55" spans="1:7" ht="11.25">
      <c r="A55" s="5">
        <f t="shared" si="0"/>
        <v>1992</v>
      </c>
      <c r="B55" s="12">
        <v>30338.54</v>
      </c>
      <c r="C55" s="6">
        <v>39756.32300265634</v>
      </c>
      <c r="D55" s="10">
        <f t="shared" si="1"/>
        <v>-0.07527090166645167</v>
      </c>
      <c r="E55" s="10">
        <f t="shared" si="1"/>
        <v>0.07580000000000009</v>
      </c>
      <c r="F55" s="11">
        <f t="shared" si="2"/>
        <v>0.7902441289376174</v>
      </c>
      <c r="G55" s="11">
        <f t="shared" si="3"/>
        <v>0.2862910395804716</v>
      </c>
    </row>
    <row r="56" spans="1:7" ht="11.25">
      <c r="A56" s="5">
        <f t="shared" si="0"/>
        <v>1993</v>
      </c>
      <c r="B56" s="12">
        <v>47366.62</v>
      </c>
      <c r="C56" s="6">
        <v>43875.07806573153</v>
      </c>
      <c r="D56" s="10">
        <f t="shared" si="1"/>
        <v>0.56126893383795</v>
      </c>
      <c r="E56" s="10">
        <f t="shared" si="1"/>
        <v>0.10359999999999991</v>
      </c>
      <c r="F56" s="11">
        <f t="shared" si="2"/>
        <v>0.3354497961176599</v>
      </c>
      <c r="G56" s="11">
        <f t="shared" si="3"/>
        <v>0.2390652725950727</v>
      </c>
    </row>
    <row r="57" spans="1:7" ht="11.25">
      <c r="A57" s="5">
        <f t="shared" si="0"/>
        <v>1994</v>
      </c>
      <c r="B57" s="12">
        <v>42994.68</v>
      </c>
      <c r="C57" s="6">
        <v>44993.89255640769</v>
      </c>
      <c r="D57" s="10">
        <f t="shared" si="1"/>
        <v>-0.09230002056300413</v>
      </c>
      <c r="E57" s="10">
        <f t="shared" si="1"/>
        <v>0.025500000000000078</v>
      </c>
      <c r="F57" s="11">
        <f t="shared" si="2"/>
        <v>0.45741428626024605</v>
      </c>
      <c r="G57" s="11">
        <f t="shared" si="3"/>
        <v>0.3784695592000636</v>
      </c>
    </row>
    <row r="58" spans="1:7" ht="11.25">
      <c r="A58" s="5">
        <f t="shared" si="0"/>
        <v>1995</v>
      </c>
      <c r="B58" s="12">
        <v>49740.55</v>
      </c>
      <c r="C58" s="6">
        <v>61898.09798985006</v>
      </c>
      <c r="D58" s="10">
        <f t="shared" si="1"/>
        <v>0.1569001095019198</v>
      </c>
      <c r="E58" s="10">
        <f t="shared" si="1"/>
        <v>0.3756999999999999</v>
      </c>
      <c r="F58" s="11">
        <f t="shared" si="2"/>
        <v>0.18883801297725356</v>
      </c>
      <c r="G58" s="11">
        <f t="shared" si="3"/>
        <v>0.2577782990082171</v>
      </c>
    </row>
    <row r="59" spans="1:7" ht="11.25">
      <c r="A59" s="5">
        <f t="shared" si="0"/>
        <v>1996</v>
      </c>
      <c r="B59" s="12">
        <v>71099.14</v>
      </c>
      <c r="C59" s="6">
        <v>75979.91528254095</v>
      </c>
      <c r="D59" s="10">
        <f t="shared" si="1"/>
        <v>0.4293999563736226</v>
      </c>
      <c r="E59" s="10">
        <f t="shared" si="1"/>
        <v>0.22750000000000004</v>
      </c>
      <c r="F59" s="11">
        <f t="shared" si="2"/>
        <v>0.291517621882318</v>
      </c>
      <c r="G59" s="11">
        <f t="shared" si="3"/>
        <v>0.39961583572450937</v>
      </c>
    </row>
    <row r="60" spans="1:7" ht="11.25">
      <c r="A60" s="5">
        <f t="shared" si="0"/>
        <v>1997</v>
      </c>
      <c r="B60" s="12">
        <v>103349.71</v>
      </c>
      <c r="C60" s="6">
        <v>101131.83772014642</v>
      </c>
      <c r="D60" s="10">
        <f t="shared" si="1"/>
        <v>0.4536000013502275</v>
      </c>
      <c r="E60" s="10">
        <f t="shared" si="1"/>
        <v>0.331033831033831</v>
      </c>
      <c r="F60" s="11">
        <f t="shared" si="2"/>
        <v>0.2646575108469799</v>
      </c>
      <c r="G60" s="11">
        <f t="shared" si="3"/>
        <v>0.4890202062725613</v>
      </c>
    </row>
    <row r="61" spans="1:7" ht="11.25">
      <c r="A61" s="5">
        <v>1998</v>
      </c>
      <c r="B61" s="12">
        <v>144131.51</v>
      </c>
      <c r="C61" s="6">
        <v>129767.60368857467</v>
      </c>
      <c r="D61" s="10">
        <f t="shared" si="1"/>
        <v>0.394600042902878</v>
      </c>
      <c r="E61" s="10">
        <f t="shared" si="1"/>
        <v>0.28315282915820816</v>
      </c>
      <c r="F61" s="11">
        <f t="shared" si="2"/>
        <v>0.6471891752855615</v>
      </c>
      <c r="G61" s="11">
        <f t="shared" si="3"/>
        <v>0.5237636639289356</v>
      </c>
    </row>
    <row r="62" spans="1:7" ht="11.25">
      <c r="A62" s="5">
        <v>1999</v>
      </c>
      <c r="B62" s="12">
        <v>172526.43</v>
      </c>
      <c r="C62" s="6">
        <v>156876.05609911794</v>
      </c>
      <c r="D62" s="10">
        <f t="shared" si="1"/>
        <v>0.19700702504261547</v>
      </c>
      <c r="E62" s="10">
        <f t="shared" si="1"/>
        <v>0.20890000000000009</v>
      </c>
      <c r="F62" s="11">
        <f t="shared" si="2"/>
        <v>-0.1478957330088402</v>
      </c>
      <c r="G62" s="11">
        <f t="shared" si="3"/>
        <v>0.5753003101387437</v>
      </c>
    </row>
    <row r="63" spans="1:7" ht="11.25">
      <c r="A63" s="5">
        <v>2000</v>
      </c>
      <c r="B63" s="12">
        <v>154560.22</v>
      </c>
      <c r="C63" s="6">
        <v>142593.14852788925</v>
      </c>
      <c r="D63" s="10">
        <f t="shared" si="1"/>
        <v>-0.10413598658478007</v>
      </c>
      <c r="E63" s="10">
        <f t="shared" si="1"/>
        <v>-0.09104580983476795</v>
      </c>
      <c r="F63" s="11">
        <f t="shared" si="2"/>
        <v>0.9496126772814546</v>
      </c>
      <c r="G63" s="11">
        <f t="shared" si="3"/>
        <v>0.5485046722969081</v>
      </c>
    </row>
    <row r="64" spans="1:7" ht="11.25">
      <c r="A64" s="5">
        <v>2001</v>
      </c>
      <c r="B64" s="13">
        <v>148930.21</v>
      </c>
      <c r="C64" s="6">
        <v>125645.195064485</v>
      </c>
      <c r="D64" s="10">
        <f t="shared" si="1"/>
        <v>-0.03642599628804877</v>
      </c>
      <c r="E64" s="10">
        <f t="shared" si="1"/>
        <v>-0.11885531414638384</v>
      </c>
      <c r="F64" s="11">
        <f t="shared" si="2"/>
        <v>0.9714175281807521</v>
      </c>
      <c r="G64" s="11">
        <f t="shared" si="3"/>
        <v>0.6451441260172391</v>
      </c>
    </row>
    <row r="65" spans="1:7" ht="11.25">
      <c r="A65" s="5">
        <v>2002</v>
      </c>
      <c r="B65" s="13">
        <v>118435.89</v>
      </c>
      <c r="C65" s="6">
        <v>97877.18632189848</v>
      </c>
      <c r="D65" s="10">
        <f t="shared" si="1"/>
        <v>-0.20475577117631139</v>
      </c>
      <c r="E65" s="10">
        <f t="shared" si="1"/>
        <v>-0.22100334778687813</v>
      </c>
      <c r="F65" s="11">
        <f t="shared" si="2"/>
        <v>0.9746502552378254</v>
      </c>
      <c r="G65" s="11">
        <f t="shared" si="3"/>
        <v>0.7401741028949581</v>
      </c>
    </row>
    <row r="66" spans="1:7" ht="11.25">
      <c r="A66" s="5">
        <v>2003</v>
      </c>
      <c r="B66" s="12">
        <v>157474.03</v>
      </c>
      <c r="C66" s="6">
        <v>125654.73180005327</v>
      </c>
      <c r="D66" s="10">
        <f t="shared" si="1"/>
        <v>0.32961410599439067</v>
      </c>
      <c r="E66" s="10">
        <f t="shared" si="1"/>
        <v>0.28380000000000005</v>
      </c>
      <c r="F66" s="11">
        <f>CORREL(E62:E66,D62:D66)</f>
        <v>0.9830266371685122</v>
      </c>
      <c r="G66" s="11">
        <f>CORREL(D57:D66,E57:E66)</f>
        <v>0.8686382439253915</v>
      </c>
    </row>
    <row r="67" ht="10.5">
      <c r="C67" s="2"/>
    </row>
    <row r="68" ht="10.5">
      <c r="B68" s="1"/>
    </row>
    <row r="69" spans="2:3" ht="10.5">
      <c r="B69" s="4">
        <f>(B66/B3)^(1/63)-1</f>
        <v>0.12395609895297399</v>
      </c>
      <c r="C69" s="4">
        <f>(C66/C3)^(1/63)-1</f>
        <v>0.11993628342153317</v>
      </c>
    </row>
    <row r="71" ht="10.5">
      <c r="B71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2004-02-10T12:06:09Z</dcterms:created>
  <dcterms:modified xsi:type="dcterms:W3CDTF">2004-03-13T11:28:33Z</dcterms:modified>
  <cp:category/>
  <cp:version/>
  <cp:contentType/>
  <cp:contentStatus/>
</cp:coreProperties>
</file>