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1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<sst xmlns="http://schemas.openxmlformats.org/spreadsheetml/2006/main" count="40" uniqueCount="32">
  <si>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r>
      <t xml:space="preserve">Table 1. Value of Home Depot’s option to expand with different expectations for 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Times New Roman"/>
        <family val="1"/>
      </rPr>
      <t xml:space="preserve"> and volatility, rK = 1.09; S = 30; K = 40; t = 5 years. (Million euros)</t>
    </r>
  </si>
  <si>
    <t>(The probability of exercising the option is given in Italics)</t>
  </si>
  <si>
    <t>Table 2. Valuation of Yahoo performed by a renowned international consulting firm</t>
  </si>
  <si>
    <t>1. Value of future flows</t>
  </si>
  <si>
    <t>(million dollars)</t>
  </si>
  <si>
    <t>Terminal value</t>
  </si>
  <si>
    <t>Sales</t>
  </si>
  <si>
    <t>EBIT</t>
  </si>
  <si>
    <t>Free Cash Flow</t>
  </si>
  <si>
    <t>Net present value of free cash flows</t>
  </si>
  <si>
    <t xml:space="preserve"> + net cash</t>
  </si>
  <si>
    <t xml:space="preserve">Equity value </t>
  </si>
  <si>
    <t>2. Value of options (million dollars)</t>
  </si>
  <si>
    <t>Electronic commerce</t>
  </si>
  <si>
    <t>Advertising revenues</t>
  </si>
  <si>
    <t>Present value of sales</t>
  </si>
  <si>
    <t>time to exercise (years)</t>
  </si>
  <si>
    <t>Exercise price</t>
  </si>
  <si>
    <t>Volatility</t>
  </si>
  <si>
    <t>Value of option (sales)</t>
  </si>
  <si>
    <t>Net margin</t>
  </si>
  <si>
    <t>Value of option (flows)</t>
  </si>
  <si>
    <t>3. Value of Yahoo shares (million dollars)</t>
  </si>
  <si>
    <t>Present value of flows</t>
  </si>
  <si>
    <t>Value of option on electronic commerce</t>
  </si>
  <si>
    <t>Value of option on advertising revenues</t>
  </si>
  <si>
    <t>Value of Yahoo shares</t>
  </si>
  <si>
    <t>m</t>
  </si>
  <si>
    <t>s</t>
  </si>
  <si>
    <t>Risk-free rate: 6.3%. Market Risk Premium: 4%. Beta of Yahoo: 1.74. WACC = 13.3%</t>
  </si>
  <si>
    <t>Long term growth (free cash flow): 8.25%</t>
  </si>
  <si>
    <t>1 +  annual interest rate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</si>
</sst>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  <numFmt numFmtId="172" formatCode="0.0%"/>
    <numFmt numFmtId="173" formatCode="0.00000"/>
    <numFmt numFmtId="174" formatCode="0.0000"/>
    <numFmt numFmtId="175" formatCode="#,##0_ ;[Red]\-#,##0\ "/>
    <numFmt numFmtId="17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Symbol"/>
      <family val="1"/>
    </font>
    <font>
      <sz val="9"/>
      <name val="Tms Rmn"/>
      <family val="0"/>
    </font>
    <font>
      <i/>
      <sz val="9"/>
      <name val="Tms Rmn"/>
      <family val="0"/>
    </font>
    <font>
      <b/>
      <sz val="10"/>
      <name val="Tms Rmn"/>
      <family val="0"/>
    </font>
    <font>
      <b/>
      <i/>
      <sz val="9"/>
      <name val="Tms Rmn"/>
      <family val="0"/>
    </font>
    <font>
      <b/>
      <i/>
      <sz val="10"/>
      <name val="Tms Rmn"/>
      <family val="0"/>
    </font>
    <font>
      <b/>
      <sz val="10"/>
      <name val="Symbol"/>
      <family val="1"/>
    </font>
    <font>
      <b/>
      <i/>
      <sz val="12"/>
      <name val="Symbol"/>
      <family val="1"/>
    </font>
    <font>
      <b/>
      <sz val="12"/>
      <name val="Symbol"/>
      <family val="1"/>
    </font>
    <font>
      <b/>
      <sz val="9"/>
      <name val="Tms Rmn"/>
      <family val="0"/>
    </font>
    <font>
      <b/>
      <i/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6" fillId="0" borderId="0" xfId="0" applyFont="1" applyAlignment="1">
      <alignment/>
    </xf>
    <xf numFmtId="9" fontId="5" fillId="0" borderId="12" xfId="53" applyFont="1" applyBorder="1" applyAlignment="1">
      <alignment/>
    </xf>
    <xf numFmtId="9" fontId="5" fillId="0" borderId="13" xfId="53" applyFont="1" applyBorder="1" applyAlignment="1">
      <alignment/>
    </xf>
    <xf numFmtId="9" fontId="5" fillId="0" borderId="14" xfId="53" applyFont="1" applyBorder="1" applyAlignment="1">
      <alignment/>
    </xf>
    <xf numFmtId="172" fontId="5" fillId="0" borderId="15" xfId="53" applyNumberFormat="1" applyFont="1" applyBorder="1" applyAlignment="1">
      <alignment/>
    </xf>
    <xf numFmtId="172" fontId="5" fillId="0" borderId="0" xfId="53" applyNumberFormat="1" applyFont="1" applyBorder="1" applyAlignment="1">
      <alignment/>
    </xf>
    <xf numFmtId="172" fontId="5" fillId="0" borderId="16" xfId="53" applyNumberFormat="1" applyFont="1" applyBorder="1" applyAlignment="1">
      <alignment/>
    </xf>
    <xf numFmtId="172" fontId="5" fillId="0" borderId="12" xfId="53" applyNumberFormat="1" applyFont="1" applyBorder="1" applyAlignment="1">
      <alignment/>
    </xf>
    <xf numFmtId="172" fontId="5" fillId="0" borderId="13" xfId="53" applyNumberFormat="1" applyFont="1" applyBorder="1" applyAlignment="1">
      <alignment/>
    </xf>
    <xf numFmtId="172" fontId="5" fillId="0" borderId="14" xfId="53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8" xfId="53" applyNumberFormat="1" applyFont="1" applyBorder="1" applyAlignment="1">
      <alignment/>
    </xf>
    <xf numFmtId="0" fontId="7" fillId="0" borderId="15" xfId="0" applyFont="1" applyBorder="1" applyAlignment="1">
      <alignment/>
    </xf>
    <xf numFmtId="172" fontId="8" fillId="0" borderId="19" xfId="53" applyNumberFormat="1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20" xfId="53" applyNumberFormat="1" applyFont="1" applyBorder="1" applyAlignment="1">
      <alignment/>
    </xf>
    <xf numFmtId="172" fontId="7" fillId="0" borderId="15" xfId="53" applyNumberFormat="1" applyFont="1" applyBorder="1" applyAlignment="1">
      <alignment/>
    </xf>
    <xf numFmtId="0" fontId="9" fillId="0" borderId="15" xfId="0" applyFont="1" applyBorder="1" applyAlignment="1">
      <alignment vertical="center"/>
    </xf>
    <xf numFmtId="172" fontId="6" fillId="0" borderId="20" xfId="53" applyNumberFormat="1" applyFont="1" applyBorder="1" applyAlignment="1">
      <alignment vertical="center"/>
    </xf>
    <xf numFmtId="172" fontId="10" fillId="0" borderId="15" xfId="53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/>
    </xf>
    <xf numFmtId="172" fontId="7" fillId="0" borderId="12" xfId="53" applyNumberFormat="1" applyFont="1" applyBorder="1" applyAlignment="1">
      <alignment/>
    </xf>
    <xf numFmtId="172" fontId="7" fillId="0" borderId="19" xfId="53" applyNumberFormat="1" applyFont="1" applyBorder="1" applyAlignment="1">
      <alignment/>
    </xf>
    <xf numFmtId="0" fontId="11" fillId="0" borderId="21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3" xfId="0" applyFont="1" applyBorder="1" applyAlignment="1">
      <alignment horizontal="centerContinuous"/>
    </xf>
    <xf numFmtId="172" fontId="6" fillId="0" borderId="12" xfId="53" applyNumberFormat="1" applyFont="1" applyBorder="1" applyAlignment="1">
      <alignment/>
    </xf>
    <xf numFmtId="172" fontId="6" fillId="0" borderId="13" xfId="53" applyNumberFormat="1" applyFont="1" applyBorder="1" applyAlignment="1">
      <alignment/>
    </xf>
    <xf numFmtId="10" fontId="6" fillId="0" borderId="13" xfId="53" applyNumberFormat="1" applyFont="1" applyBorder="1" applyAlignment="1">
      <alignment/>
    </xf>
    <xf numFmtId="172" fontId="6" fillId="0" borderId="14" xfId="53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6" fillId="0" borderId="24" xfId="0" applyFont="1" applyBorder="1" applyAlignment="1">
      <alignment/>
    </xf>
    <xf numFmtId="0" fontId="15" fillId="0" borderId="24" xfId="0" applyFont="1" applyBorder="1" applyAlignment="1">
      <alignment horizontal="right"/>
    </xf>
    <xf numFmtId="175" fontId="15" fillId="0" borderId="0" xfId="0" applyNumberFormat="1" applyFont="1" applyAlignment="1">
      <alignment/>
    </xf>
    <xf numFmtId="3" fontId="15" fillId="0" borderId="24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15" fillId="0" borderId="25" xfId="0" applyFont="1" applyBorder="1" applyAlignment="1">
      <alignment/>
    </xf>
    <xf numFmtId="3" fontId="15" fillId="0" borderId="26" xfId="0" applyNumberFormat="1" applyFont="1" applyBorder="1" applyAlignment="1">
      <alignment/>
    </xf>
    <xf numFmtId="0" fontId="15" fillId="0" borderId="10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17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3" fontId="14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2" fontId="15" fillId="0" borderId="16" xfId="53" applyNumberFormat="1" applyFont="1" applyBorder="1" applyAlignment="1">
      <alignment/>
    </xf>
    <xf numFmtId="172" fontId="15" fillId="0" borderId="0" xfId="53" applyNumberFormat="1" applyFont="1" applyBorder="1" applyAlignment="1">
      <alignment/>
    </xf>
    <xf numFmtId="176" fontId="15" fillId="0" borderId="16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0" fontId="16" fillId="0" borderId="12" xfId="0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0" xfId="0" applyFont="1" applyBorder="1" applyAlignment="1">
      <alignment/>
    </xf>
    <xf numFmtId="10" fontId="15" fillId="0" borderId="17" xfId="53" applyNumberFormat="1" applyFont="1" applyBorder="1" applyAlignment="1">
      <alignment/>
    </xf>
    <xf numFmtId="10" fontId="15" fillId="0" borderId="0" xfId="53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25" xfId="0" applyFont="1" applyBorder="1" applyAlignment="1">
      <alignment/>
    </xf>
    <xf numFmtId="3" fontId="16" fillId="0" borderId="2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32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33" xfId="0" applyFont="1" applyBorder="1" applyAlignment="1">
      <alignment/>
    </xf>
    <xf numFmtId="3" fontId="16" fillId="0" borderId="34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9.140625" style="0" customWidth="1"/>
    <col min="2" max="2" width="2.28125" style="0" customWidth="1"/>
    <col min="3" max="3" width="7.00390625" style="0" customWidth="1"/>
    <col min="4" max="15" width="7.28125" style="0" customWidth="1"/>
    <col min="16" max="16384" width="9.140625" style="0" customWidth="1"/>
  </cols>
  <sheetData>
    <row r="1" spans="3:15" ht="29.25" customHeight="1"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ht="15">
      <c r="C2" s="1" t="s">
        <v>1</v>
      </c>
    </row>
    <row r="4" spans="4:15" ht="15.75">
      <c r="D4" s="36" t="s">
        <v>27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2:15" ht="15">
      <c r="B5" s="3"/>
      <c r="C5" s="3"/>
      <c r="D5" s="39">
        <v>-0.2</v>
      </c>
      <c r="E5" s="40">
        <v>-0.1</v>
      </c>
      <c r="F5" s="40">
        <f>E5+0.05</f>
        <v>-0.05</v>
      </c>
      <c r="G5" s="40">
        <f>F5+0.05</f>
        <v>0</v>
      </c>
      <c r="H5" s="41">
        <v>0.0182</v>
      </c>
      <c r="I5" s="40">
        <v>0.04</v>
      </c>
      <c r="J5" s="40">
        <f aca="true" t="shared" si="0" ref="J5:O5">I5+0.01</f>
        <v>0.05</v>
      </c>
      <c r="K5" s="40">
        <f t="shared" si="0"/>
        <v>0.060000000000000005</v>
      </c>
      <c r="L5" s="40">
        <f t="shared" si="0"/>
        <v>0.07</v>
      </c>
      <c r="M5" s="40">
        <f t="shared" si="0"/>
        <v>0.08</v>
      </c>
      <c r="N5" s="40">
        <f t="shared" si="0"/>
        <v>0.09</v>
      </c>
      <c r="O5" s="42">
        <f t="shared" si="0"/>
        <v>0.09999999999999999</v>
      </c>
    </row>
    <row r="6" spans="2:15" ht="12.75" customHeight="1">
      <c r="B6" s="22"/>
      <c r="C6" s="23">
        <v>0.01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17">
        <v>0.0111</v>
      </c>
      <c r="K6" s="17">
        <v>0.4337</v>
      </c>
      <c r="L6" s="17">
        <v>1.679</v>
      </c>
      <c r="M6" s="17">
        <v>3.0975</v>
      </c>
      <c r="N6" s="17">
        <v>4.5892</v>
      </c>
      <c r="O6" s="18">
        <v>6.1575</v>
      </c>
    </row>
    <row r="7" spans="2:15" s="6" customFormat="1" ht="12.75" customHeight="1">
      <c r="B7" s="24"/>
      <c r="C7" s="25"/>
      <c r="D7" s="7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0.046</v>
      </c>
      <c r="K7" s="8">
        <v>0.7091</v>
      </c>
      <c r="L7" s="8">
        <v>0.9973</v>
      </c>
      <c r="M7" s="8">
        <v>1</v>
      </c>
      <c r="N7" s="8">
        <v>1</v>
      </c>
      <c r="O7" s="9">
        <v>1</v>
      </c>
    </row>
    <row r="8" spans="2:15" ht="12.75" customHeight="1">
      <c r="B8" s="26"/>
      <c r="C8" s="27">
        <v>0.05</v>
      </c>
      <c r="D8" s="19">
        <v>0</v>
      </c>
      <c r="E8" s="20">
        <v>0</v>
      </c>
      <c r="F8" s="20">
        <v>0</v>
      </c>
      <c r="G8" s="20">
        <v>0.0048</v>
      </c>
      <c r="H8" s="20">
        <v>0.0479</v>
      </c>
      <c r="I8" s="20">
        <v>0.3796</v>
      </c>
      <c r="J8" s="20">
        <v>0.7835</v>
      </c>
      <c r="K8" s="20">
        <v>1.4295</v>
      </c>
      <c r="L8" s="20">
        <v>2.3412</v>
      </c>
      <c r="M8" s="20">
        <v>3.5011</v>
      </c>
      <c r="N8" s="20">
        <v>4.8643</v>
      </c>
      <c r="O8" s="21">
        <v>6.382</v>
      </c>
    </row>
    <row r="9" spans="2:15" s="6" customFormat="1" ht="12.75" customHeight="1">
      <c r="B9" s="24"/>
      <c r="C9" s="25"/>
      <c r="D9" s="10">
        <v>0</v>
      </c>
      <c r="E9" s="11">
        <v>0</v>
      </c>
      <c r="F9" s="11">
        <v>0</v>
      </c>
      <c r="G9" s="11">
        <v>0.005</v>
      </c>
      <c r="H9" s="11">
        <v>0.0393</v>
      </c>
      <c r="I9" s="11">
        <v>0.2164</v>
      </c>
      <c r="J9" s="11">
        <v>0.368</v>
      </c>
      <c r="K9" s="11">
        <v>0.5439</v>
      </c>
      <c r="L9" s="11">
        <v>0.7114</v>
      </c>
      <c r="M9" s="11">
        <v>0.8425</v>
      </c>
      <c r="N9" s="11">
        <v>0.9267</v>
      </c>
      <c r="O9" s="12">
        <v>0.9712</v>
      </c>
    </row>
    <row r="10" spans="2:15" ht="12.75" customHeight="1">
      <c r="B10" s="26"/>
      <c r="C10" s="27">
        <f>C8+0.05</f>
        <v>0.1</v>
      </c>
      <c r="D10" s="16">
        <v>0</v>
      </c>
      <c r="E10" s="17">
        <v>0.0003</v>
      </c>
      <c r="F10" s="17">
        <v>0.0167</v>
      </c>
      <c r="G10" s="17">
        <v>0.2999</v>
      </c>
      <c r="H10" s="17">
        <v>0.6761</v>
      </c>
      <c r="I10" s="17">
        <v>1.5414</v>
      </c>
      <c r="J10" s="17">
        <v>2.1396</v>
      </c>
      <c r="K10" s="17">
        <v>2.8852</v>
      </c>
      <c r="L10" s="17">
        <v>3.7872</v>
      </c>
      <c r="M10" s="17">
        <v>4.8495</v>
      </c>
      <c r="N10" s="17">
        <v>6.0707</v>
      </c>
      <c r="O10" s="18">
        <v>7.4458</v>
      </c>
    </row>
    <row r="11" spans="2:15" s="6" customFormat="1" ht="12.75" customHeight="1">
      <c r="B11" s="24"/>
      <c r="C11" s="25"/>
      <c r="D11" s="10">
        <v>0</v>
      </c>
      <c r="E11" s="11">
        <v>0.0002</v>
      </c>
      <c r="F11" s="11">
        <v>0.0081</v>
      </c>
      <c r="G11" s="11">
        <v>0.0991</v>
      </c>
      <c r="H11" s="11">
        <v>0.1895</v>
      </c>
      <c r="I11" s="11">
        <v>0.3475</v>
      </c>
      <c r="J11" s="11">
        <v>0.4331</v>
      </c>
      <c r="K11" s="11">
        <v>0.522</v>
      </c>
      <c r="L11" s="11">
        <v>0.6098</v>
      </c>
      <c r="M11" s="11">
        <v>0.6923</v>
      </c>
      <c r="N11" s="11">
        <v>0.7661</v>
      </c>
      <c r="O11" s="12">
        <v>0.8288</v>
      </c>
    </row>
    <row r="12" spans="2:15" ht="12.75" customHeight="1">
      <c r="B12" s="26"/>
      <c r="C12" s="27">
        <f>C10+0.05</f>
        <v>0.15000000000000002</v>
      </c>
      <c r="D12" s="16">
        <v>0.0001</v>
      </c>
      <c r="E12" s="17">
        <v>0.0309</v>
      </c>
      <c r="F12" s="17">
        <v>0.2301</v>
      </c>
      <c r="G12" s="17">
        <v>1.1198</v>
      </c>
      <c r="H12" s="17">
        <v>1.8089</v>
      </c>
      <c r="I12" s="17">
        <v>3.0215</v>
      </c>
      <c r="J12" s="17">
        <v>3.7438</v>
      </c>
      <c r="K12" s="17">
        <v>4.5818</v>
      </c>
      <c r="L12" s="17">
        <v>5.5418</v>
      </c>
      <c r="M12" s="17">
        <v>6.6288</v>
      </c>
      <c r="N12" s="17">
        <v>7.8464</v>
      </c>
      <c r="O12" s="18">
        <v>9.1969</v>
      </c>
    </row>
    <row r="13" spans="2:15" s="6" customFormat="1" ht="12.75" customHeight="1">
      <c r="B13" s="28"/>
      <c r="C13" s="25"/>
      <c r="D13" s="13">
        <v>0.0001</v>
      </c>
      <c r="E13" s="14">
        <v>0.0094</v>
      </c>
      <c r="F13" s="14">
        <v>0.0545</v>
      </c>
      <c r="G13" s="14">
        <v>0.1955</v>
      </c>
      <c r="H13" s="14">
        <v>0.2788</v>
      </c>
      <c r="I13" s="14">
        <v>0.3969</v>
      </c>
      <c r="J13" s="14">
        <v>0.4553</v>
      </c>
      <c r="K13" s="14">
        <v>0.5146</v>
      </c>
      <c r="L13" s="14">
        <v>0.5737</v>
      </c>
      <c r="M13" s="14">
        <v>0.6311</v>
      </c>
      <c r="N13" s="14">
        <v>0.6858</v>
      </c>
      <c r="O13" s="15">
        <v>0.7366</v>
      </c>
    </row>
    <row r="14" spans="2:15" ht="12.75" customHeight="1">
      <c r="B14" s="29"/>
      <c r="C14" s="30">
        <f>C12+0.05</f>
        <v>0.2</v>
      </c>
      <c r="D14" s="19">
        <v>0.0077</v>
      </c>
      <c r="E14" s="20">
        <v>0.2176</v>
      </c>
      <c r="F14" s="20">
        <v>0.7977</v>
      </c>
      <c r="G14" s="20">
        <v>2.3397</v>
      </c>
      <c r="H14" s="20">
        <v>3.2904</v>
      </c>
      <c r="I14" s="20">
        <v>4.7912</v>
      </c>
      <c r="J14" s="20">
        <v>5.6288</v>
      </c>
      <c r="K14" s="20">
        <v>6.5685</v>
      </c>
      <c r="L14" s="20">
        <v>7.6158</v>
      </c>
      <c r="M14" s="20">
        <v>8.7756</v>
      </c>
      <c r="N14" s="20">
        <v>10.0525</v>
      </c>
      <c r="O14" s="21">
        <v>11.4504</v>
      </c>
    </row>
    <row r="15" spans="2:15" s="6" customFormat="1" ht="12.75" customHeight="1">
      <c r="B15" s="31"/>
      <c r="C15" s="25"/>
      <c r="D15" s="13">
        <v>0.002</v>
      </c>
      <c r="E15" s="14">
        <v>0.0391</v>
      </c>
      <c r="F15" s="14">
        <v>0.1146</v>
      </c>
      <c r="G15" s="14">
        <v>0.26</v>
      </c>
      <c r="H15" s="14">
        <v>0.33</v>
      </c>
      <c r="I15" s="14">
        <v>0.4223</v>
      </c>
      <c r="J15" s="14">
        <v>0.4664</v>
      </c>
      <c r="K15" s="14">
        <v>0.511</v>
      </c>
      <c r="L15" s="14">
        <v>0.5554</v>
      </c>
      <c r="M15" s="14">
        <v>0.5992</v>
      </c>
      <c r="N15" s="14">
        <v>0.6417</v>
      </c>
      <c r="O15" s="15">
        <v>0.6825</v>
      </c>
    </row>
    <row r="16" spans="2:15" ht="12.75" customHeight="1">
      <c r="B16" s="32" t="s">
        <v>28</v>
      </c>
      <c r="C16" s="27">
        <f>C14+0.05</f>
        <v>0.25</v>
      </c>
      <c r="D16" s="19">
        <v>0.0637</v>
      </c>
      <c r="E16" s="20">
        <v>0.6683</v>
      </c>
      <c r="F16" s="20">
        <v>1.7297</v>
      </c>
      <c r="G16" s="20">
        <v>3.9135</v>
      </c>
      <c r="H16" s="20">
        <v>5.109</v>
      </c>
      <c r="I16" s="20">
        <v>6.8922</v>
      </c>
      <c r="J16" s="20">
        <v>7.8523</v>
      </c>
      <c r="K16" s="20">
        <v>8.9091</v>
      </c>
      <c r="L16" s="20">
        <v>10.0676</v>
      </c>
      <c r="M16" s="20">
        <v>11.3328</v>
      </c>
      <c r="N16" s="20">
        <v>12.7093</v>
      </c>
      <c r="O16" s="21">
        <v>14.2021</v>
      </c>
    </row>
    <row r="17" spans="2:15" s="6" customFormat="1" ht="12.75" customHeight="1">
      <c r="B17" s="31"/>
      <c r="C17" s="25"/>
      <c r="D17" s="10">
        <v>0.0106</v>
      </c>
      <c r="E17" s="11">
        <v>0.0794</v>
      </c>
      <c r="F17" s="11">
        <v>0.1681</v>
      </c>
      <c r="G17" s="11">
        <v>0.3034</v>
      </c>
      <c r="H17" s="11">
        <v>0.3625</v>
      </c>
      <c r="I17" s="11">
        <v>0.4377</v>
      </c>
      <c r="J17" s="11">
        <v>0.4731</v>
      </c>
      <c r="K17" s="11">
        <v>0.5088</v>
      </c>
      <c r="L17" s="11">
        <v>0.5444</v>
      </c>
      <c r="M17" s="11">
        <v>0.5796</v>
      </c>
      <c r="N17" s="11">
        <v>0.6142</v>
      </c>
      <c r="O17" s="12">
        <v>0.648</v>
      </c>
    </row>
    <row r="18" spans="2:15" ht="12.75" customHeight="1">
      <c r="B18" s="33"/>
      <c r="C18" s="27">
        <v>0.283</v>
      </c>
      <c r="D18" s="16">
        <v>0.1608</v>
      </c>
      <c r="E18" s="17">
        <v>1.1334</v>
      </c>
      <c r="F18" s="17">
        <v>2.542</v>
      </c>
      <c r="G18" s="17">
        <v>5.1534</v>
      </c>
      <c r="H18" s="17">
        <v>6.5129</v>
      </c>
      <c r="I18" s="17">
        <v>8.4922</v>
      </c>
      <c r="J18" s="17">
        <v>9.5414</v>
      </c>
      <c r="K18" s="17">
        <v>10.6862</v>
      </c>
      <c r="L18" s="17">
        <v>11.9317</v>
      </c>
      <c r="M18" s="17">
        <v>13.2828</v>
      </c>
      <c r="N18" s="17">
        <v>14.7446</v>
      </c>
      <c r="O18" s="18">
        <v>16.322</v>
      </c>
    </row>
    <row r="19" spans="2:15" s="6" customFormat="1" ht="12.75" customHeight="1">
      <c r="B19" s="28"/>
      <c r="C19" s="25"/>
      <c r="D19" s="13">
        <v>0.0209</v>
      </c>
      <c r="E19" s="14">
        <v>0.1066</v>
      </c>
      <c r="F19" s="14">
        <v>0.1978</v>
      </c>
      <c r="G19" s="14">
        <v>0.3247</v>
      </c>
      <c r="H19" s="14">
        <v>0.378</v>
      </c>
      <c r="I19" s="14">
        <v>0.4449</v>
      </c>
      <c r="J19" s="14">
        <v>0.4763</v>
      </c>
      <c r="K19" s="14">
        <v>0.5078</v>
      </c>
      <c r="L19" s="14">
        <v>0.5392</v>
      </c>
      <c r="M19" s="14">
        <v>0.5704</v>
      </c>
      <c r="N19" s="14">
        <v>0.6012</v>
      </c>
      <c r="O19" s="15">
        <v>0.6314</v>
      </c>
    </row>
    <row r="20" spans="2:15" ht="12.75" customHeight="1">
      <c r="B20" s="26"/>
      <c r="C20" s="27">
        <f>C16+0.05</f>
        <v>0.3</v>
      </c>
      <c r="D20" s="19">
        <v>0.2373</v>
      </c>
      <c r="E20" s="20">
        <v>1.4281</v>
      </c>
      <c r="F20" s="20">
        <v>3.0233</v>
      </c>
      <c r="G20" s="20">
        <v>5.8596</v>
      </c>
      <c r="H20" s="20">
        <v>7.3064</v>
      </c>
      <c r="I20" s="20">
        <v>9.3921</v>
      </c>
      <c r="J20" s="20">
        <v>10.4903</v>
      </c>
      <c r="K20" s="20">
        <v>11.6844</v>
      </c>
      <c r="L20" s="20">
        <v>12.9793</v>
      </c>
      <c r="M20" s="20">
        <v>14.3801</v>
      </c>
      <c r="N20" s="20">
        <v>15.8918</v>
      </c>
      <c r="O20" s="21">
        <v>17.5194</v>
      </c>
    </row>
    <row r="21" spans="2:15" s="6" customFormat="1" ht="12.75" customHeight="1">
      <c r="B21" s="28"/>
      <c r="C21" s="25"/>
      <c r="D21" s="10">
        <v>0.0275</v>
      </c>
      <c r="E21" s="11">
        <v>0.1202</v>
      </c>
      <c r="F21" s="11">
        <v>0.2114</v>
      </c>
      <c r="G21" s="11">
        <v>0.334</v>
      </c>
      <c r="H21" s="11">
        <v>0.3847</v>
      </c>
      <c r="I21" s="11">
        <v>0.448</v>
      </c>
      <c r="J21" s="11">
        <v>0.4776</v>
      </c>
      <c r="K21" s="11">
        <v>0.5073</v>
      </c>
      <c r="L21" s="11">
        <v>0.537</v>
      </c>
      <c r="M21" s="11">
        <v>0.5665</v>
      </c>
      <c r="N21" s="11">
        <v>0.5956</v>
      </c>
      <c r="O21" s="12">
        <v>0.6242</v>
      </c>
    </row>
    <row r="22" spans="2:15" ht="12.75" customHeight="1">
      <c r="B22" s="26"/>
      <c r="C22" s="27">
        <f>C20+0.05</f>
        <v>0.35</v>
      </c>
      <c r="D22" s="16">
        <v>0.593</v>
      </c>
      <c r="E22" s="17">
        <v>2.5252</v>
      </c>
      <c r="F22" s="17">
        <v>4.7023</v>
      </c>
      <c r="G22" s="17">
        <v>8.2343</v>
      </c>
      <c r="H22" s="17">
        <v>9.9556</v>
      </c>
      <c r="I22" s="17">
        <v>12.3819</v>
      </c>
      <c r="J22" s="17">
        <v>13.6405</v>
      </c>
      <c r="K22" s="17">
        <v>14.9976</v>
      </c>
      <c r="L22" s="17">
        <v>16.4582</v>
      </c>
      <c r="M22" s="17">
        <v>18.0275</v>
      </c>
      <c r="N22" s="17">
        <v>19.7109</v>
      </c>
      <c r="O22" s="18">
        <v>21.5139</v>
      </c>
    </row>
    <row r="23" spans="2:15" s="6" customFormat="1" ht="12.75" customHeight="1">
      <c r="B23" s="28"/>
      <c r="C23" s="25"/>
      <c r="D23" s="13">
        <v>0.0499</v>
      </c>
      <c r="E23" s="14">
        <v>0.1571</v>
      </c>
      <c r="F23" s="14">
        <v>0.246</v>
      </c>
      <c r="G23" s="14">
        <v>0.3566</v>
      </c>
      <c r="H23" s="14">
        <v>0.4008</v>
      </c>
      <c r="I23" s="14">
        <v>0.4554</v>
      </c>
      <c r="J23" s="14">
        <v>0.4808</v>
      </c>
      <c r="K23" s="14">
        <v>0.5063</v>
      </c>
      <c r="L23" s="14">
        <v>0.5317</v>
      </c>
      <c r="M23" s="14">
        <v>0.5571</v>
      </c>
      <c r="N23" s="14">
        <v>0.5822</v>
      </c>
      <c r="O23" s="15">
        <v>0.6069</v>
      </c>
    </row>
    <row r="24" spans="2:15" ht="12.75" customHeight="1">
      <c r="B24" s="26"/>
      <c r="C24" s="27">
        <f>C22+0.05</f>
        <v>0.39999999999999997</v>
      </c>
      <c r="D24" s="19">
        <v>1.1838</v>
      </c>
      <c r="E24" s="20">
        <v>3.9981</v>
      </c>
      <c r="F24" s="20">
        <v>6.8198</v>
      </c>
      <c r="G24" s="20">
        <v>11.1249</v>
      </c>
      <c r="H24" s="20">
        <v>13.1582</v>
      </c>
      <c r="I24" s="20">
        <v>15.9802</v>
      </c>
      <c r="J24" s="20">
        <v>17.4286</v>
      </c>
      <c r="K24" s="20">
        <v>18.981</v>
      </c>
      <c r="L24" s="20">
        <v>20.6427</v>
      </c>
      <c r="M24" s="20">
        <v>22.4192</v>
      </c>
      <c r="N24" s="20">
        <v>24.3163</v>
      </c>
      <c r="O24" s="21">
        <v>26.3399</v>
      </c>
    </row>
    <row r="25" spans="2:15" s="6" customFormat="1" ht="12.75" customHeight="1">
      <c r="B25" s="28"/>
      <c r="C25" s="25"/>
      <c r="D25" s="10">
        <v>0.075</v>
      </c>
      <c r="E25" s="11">
        <v>0.1893</v>
      </c>
      <c r="F25" s="11">
        <v>0.2739</v>
      </c>
      <c r="G25" s="11">
        <v>0.3739</v>
      </c>
      <c r="H25" s="11">
        <v>0.413</v>
      </c>
      <c r="I25" s="11">
        <v>0.461</v>
      </c>
      <c r="J25" s="11">
        <v>0.4832</v>
      </c>
      <c r="K25" s="11">
        <v>0.5055</v>
      </c>
      <c r="L25" s="11">
        <v>0.5278</v>
      </c>
      <c r="M25" s="11">
        <v>0.55</v>
      </c>
      <c r="N25" s="11">
        <v>0.572</v>
      </c>
      <c r="O25" s="12">
        <v>0.5938</v>
      </c>
    </row>
    <row r="26" spans="2:15" ht="12.75" customHeight="1">
      <c r="B26" s="26"/>
      <c r="C26" s="27">
        <v>0.55</v>
      </c>
      <c r="D26" s="16">
        <v>4.9126</v>
      </c>
      <c r="E26" s="17">
        <v>11.4105</v>
      </c>
      <c r="F26" s="17">
        <v>16.8212</v>
      </c>
      <c r="G26" s="17">
        <v>24.3104</v>
      </c>
      <c r="H26" s="17">
        <v>27.671</v>
      </c>
      <c r="I26" s="17">
        <v>32.2159</v>
      </c>
      <c r="J26" s="17">
        <v>34.5069</v>
      </c>
      <c r="K26" s="17">
        <v>36.937</v>
      </c>
      <c r="L26" s="17">
        <v>39.5133</v>
      </c>
      <c r="M26" s="17">
        <v>42.2433</v>
      </c>
      <c r="N26" s="17">
        <v>45.1348</v>
      </c>
      <c r="O26" s="18">
        <v>48.1959</v>
      </c>
    </row>
    <row r="27" spans="2:15" s="6" customFormat="1" ht="12.75" customHeight="1">
      <c r="B27" s="34"/>
      <c r="C27" s="35"/>
      <c r="D27" s="13">
        <v>0.1475</v>
      </c>
      <c r="E27" s="14">
        <v>0.2609</v>
      </c>
      <c r="F27" s="14">
        <v>0.331</v>
      </c>
      <c r="G27" s="14">
        <v>0.4075</v>
      </c>
      <c r="H27" s="14">
        <v>0.4365</v>
      </c>
      <c r="I27" s="14">
        <v>0.4716</v>
      </c>
      <c r="J27" s="14">
        <v>0.4878</v>
      </c>
      <c r="K27" s="14">
        <v>0.504</v>
      </c>
      <c r="L27" s="14">
        <v>0.5202</v>
      </c>
      <c r="M27" s="14">
        <v>0.5364</v>
      </c>
      <c r="N27" s="14">
        <v>0.5525</v>
      </c>
      <c r="O27" s="15">
        <v>0.5685</v>
      </c>
    </row>
    <row r="28" spans="2:15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/>
  <mergeCells count="1">
    <mergeCell ref="C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3360" topLeftCell="A20" activePane="bottomLeft" state="split"/>
      <selection pane="topLeft" activeCell="N7" sqref="N7"/>
      <selection pane="bottomLeft" activeCell="C34" sqref="C34"/>
    </sheetView>
  </sheetViews>
  <sheetFormatPr defaultColWidth="11.421875" defaultRowHeight="15"/>
  <cols>
    <col min="1" max="1" width="9.140625" style="0" customWidth="1"/>
    <col min="2" max="2" width="7.140625" style="45" customWidth="1"/>
    <col min="3" max="3" width="25.140625" style="45" customWidth="1"/>
    <col min="4" max="9" width="7.421875" style="45" customWidth="1"/>
    <col min="10" max="10" width="10.8515625" style="45" customWidth="1"/>
    <col min="11" max="11" width="9.140625" style="45" customWidth="1"/>
    <col min="12" max="16384" width="9.140625" style="0" customWidth="1"/>
  </cols>
  <sheetData>
    <row r="1" ht="15">
      <c r="C1" s="94" t="s">
        <v>2</v>
      </c>
    </row>
    <row r="3" spans="2:11" ht="15.75">
      <c r="B3" s="43" t="s">
        <v>3</v>
      </c>
      <c r="C3" s="44"/>
      <c r="D3" s="44"/>
      <c r="E3" s="44"/>
      <c r="F3" s="44"/>
      <c r="G3" s="44"/>
      <c r="H3" s="44"/>
      <c r="I3" s="44"/>
      <c r="J3" s="44"/>
      <c r="K3" s="44"/>
    </row>
    <row r="4" spans="1:10" ht="16.5" customHeight="1">
      <c r="A4" s="2"/>
      <c r="C4" s="46" t="s">
        <v>4</v>
      </c>
      <c r="D4" s="47">
        <v>1999</v>
      </c>
      <c r="E4" s="47">
        <f>D4+1</f>
        <v>2000</v>
      </c>
      <c r="F4" s="47">
        <f>E4+1</f>
        <v>2001</v>
      </c>
      <c r="G4" s="47">
        <f>F4+1</f>
        <v>2002</v>
      </c>
      <c r="H4" s="47">
        <f>G4+1</f>
        <v>2003</v>
      </c>
      <c r="I4" s="47">
        <f>H4+1</f>
        <v>2004</v>
      </c>
      <c r="J4" s="48" t="s">
        <v>5</v>
      </c>
    </row>
    <row r="5" spans="2:9" ht="15">
      <c r="B5" s="49"/>
      <c r="C5" s="46" t="s">
        <v>6</v>
      </c>
      <c r="D5" s="50">
        <v>589</v>
      </c>
      <c r="E5" s="50">
        <v>1078</v>
      </c>
      <c r="F5" s="50">
        <v>1890</v>
      </c>
      <c r="G5" s="50">
        <v>3034</v>
      </c>
      <c r="H5" s="50">
        <v>4165</v>
      </c>
      <c r="I5" s="50">
        <v>5640</v>
      </c>
    </row>
    <row r="6" spans="3:9" ht="15">
      <c r="C6" s="46" t="s">
        <v>7</v>
      </c>
      <c r="D6" s="50">
        <v>188</v>
      </c>
      <c r="E6" s="50">
        <v>399</v>
      </c>
      <c r="F6" s="50">
        <v>756</v>
      </c>
      <c r="G6" s="50">
        <v>1365</v>
      </c>
      <c r="H6" s="50">
        <v>1999</v>
      </c>
      <c r="I6" s="50">
        <v>2876</v>
      </c>
    </row>
    <row r="7" spans="3:10" ht="15">
      <c r="C7" s="46" t="s">
        <v>8</v>
      </c>
      <c r="D7" s="50">
        <v>103</v>
      </c>
      <c r="E7" s="50">
        <v>216</v>
      </c>
      <c r="F7" s="50">
        <v>445</v>
      </c>
      <c r="G7" s="50">
        <v>842</v>
      </c>
      <c r="H7" s="50">
        <v>1255</v>
      </c>
      <c r="I7" s="50">
        <v>1832</v>
      </c>
      <c r="J7" s="50">
        <v>104777</v>
      </c>
    </row>
    <row r="8" spans="4:9" ht="7.5" customHeight="1">
      <c r="D8" s="51"/>
      <c r="E8" s="51"/>
      <c r="F8" s="51"/>
      <c r="G8" s="51"/>
      <c r="H8" s="51"/>
      <c r="I8" s="51"/>
    </row>
    <row r="9" spans="3:9" ht="15">
      <c r="C9" s="45" t="s">
        <v>9</v>
      </c>
      <c r="D9" s="51">
        <v>52346</v>
      </c>
      <c r="E9" s="51"/>
      <c r="F9" s="52"/>
      <c r="G9" s="52"/>
      <c r="H9" s="52"/>
      <c r="I9" s="52"/>
    </row>
    <row r="10" spans="3:9" ht="15.75" thickBot="1">
      <c r="C10" s="45" t="s">
        <v>10</v>
      </c>
      <c r="D10" s="51">
        <v>600</v>
      </c>
      <c r="E10" s="51"/>
      <c r="F10" s="51"/>
      <c r="G10" s="51"/>
      <c r="H10" s="51"/>
      <c r="I10" s="51"/>
    </row>
    <row r="11" spans="3:9" ht="15.75" thickBot="1">
      <c r="C11" s="53" t="s">
        <v>11</v>
      </c>
      <c r="D11" s="54">
        <f>D9+D10</f>
        <v>52946</v>
      </c>
      <c r="E11" s="51"/>
      <c r="F11" s="51"/>
      <c r="G11" s="51"/>
      <c r="H11" s="51"/>
      <c r="I11" s="51"/>
    </row>
    <row r="12" spans="4:9" ht="15">
      <c r="D12" s="51"/>
      <c r="E12" s="51"/>
      <c r="F12" s="51"/>
      <c r="G12" s="51"/>
      <c r="H12" s="51"/>
      <c r="I12" s="51"/>
    </row>
    <row r="13" spans="3:10" ht="15">
      <c r="C13" s="55" t="s">
        <v>29</v>
      </c>
      <c r="D13" s="56"/>
      <c r="E13" s="56"/>
      <c r="F13" s="56"/>
      <c r="G13" s="56"/>
      <c r="H13" s="56"/>
      <c r="I13" s="56"/>
      <c r="J13" s="57"/>
    </row>
    <row r="14" spans="3:10" ht="12.75" customHeight="1">
      <c r="C14" s="58" t="s">
        <v>30</v>
      </c>
      <c r="D14" s="59"/>
      <c r="E14" s="59"/>
      <c r="F14" s="59"/>
      <c r="G14" s="59"/>
      <c r="H14" s="59"/>
      <c r="I14" s="59"/>
      <c r="J14" s="60"/>
    </row>
    <row r="15" spans="1:9" ht="15.75">
      <c r="A15" s="2"/>
      <c r="D15" s="51"/>
      <c r="E15" s="51"/>
      <c r="F15" s="51"/>
      <c r="G15" s="51"/>
      <c r="H15" s="51"/>
      <c r="I15" s="51"/>
    </row>
    <row r="16" spans="1:11" ht="18.75" customHeight="1">
      <c r="A16" s="2"/>
      <c r="B16" s="43" t="s">
        <v>12</v>
      </c>
      <c r="C16" s="44"/>
      <c r="D16" s="61"/>
      <c r="E16" s="61"/>
      <c r="F16" s="61"/>
      <c r="G16" s="61"/>
      <c r="H16" s="61"/>
      <c r="I16" s="61"/>
      <c r="J16" s="44"/>
      <c r="K16" s="44"/>
    </row>
    <row r="17" spans="1:10" ht="15.75">
      <c r="A17" s="2"/>
      <c r="C17" s="99" t="s">
        <v>13</v>
      </c>
      <c r="D17" s="100"/>
      <c r="E17" s="62"/>
      <c r="F17" s="51"/>
      <c r="G17" s="96" t="s">
        <v>14</v>
      </c>
      <c r="H17" s="97"/>
      <c r="I17" s="97"/>
      <c r="J17" s="98"/>
    </row>
    <row r="18" spans="3:11" ht="15">
      <c r="C18" s="63" t="s">
        <v>15</v>
      </c>
      <c r="D18" s="64">
        <v>37684</v>
      </c>
      <c r="E18" s="65"/>
      <c r="F18" s="51"/>
      <c r="G18" s="63" t="s">
        <v>15</v>
      </c>
      <c r="H18" s="66"/>
      <c r="I18" s="66"/>
      <c r="J18" s="64">
        <v>79531</v>
      </c>
      <c r="K18" s="51"/>
    </row>
    <row r="19" spans="3:11" ht="15">
      <c r="C19" s="63" t="s">
        <v>16</v>
      </c>
      <c r="D19" s="64">
        <v>5</v>
      </c>
      <c r="E19" s="65"/>
      <c r="F19" s="51"/>
      <c r="G19" s="63" t="s">
        <v>16</v>
      </c>
      <c r="H19" s="66"/>
      <c r="I19" s="66"/>
      <c r="J19" s="64">
        <v>5</v>
      </c>
      <c r="K19" s="51"/>
    </row>
    <row r="20" spans="3:11" ht="15">
      <c r="C20" s="63" t="s">
        <v>17</v>
      </c>
      <c r="D20" s="64">
        <f>D18</f>
        <v>37684</v>
      </c>
      <c r="E20" s="65"/>
      <c r="F20" s="51"/>
      <c r="G20" s="63" t="s">
        <v>17</v>
      </c>
      <c r="H20" s="66"/>
      <c r="I20" s="66"/>
      <c r="J20" s="64">
        <f>J18</f>
        <v>79531</v>
      </c>
      <c r="K20" s="51"/>
    </row>
    <row r="21" spans="3:11" ht="15">
      <c r="C21" s="63" t="s">
        <v>18</v>
      </c>
      <c r="D21" s="67">
        <v>0.884</v>
      </c>
      <c r="E21" s="68"/>
      <c r="F21" s="51"/>
      <c r="G21" s="63" t="s">
        <v>18</v>
      </c>
      <c r="H21" s="66"/>
      <c r="I21" s="66"/>
      <c r="J21" s="67">
        <v>0.859</v>
      </c>
      <c r="K21" s="51"/>
    </row>
    <row r="22" spans="3:11" ht="15">
      <c r="C22" s="63" t="s">
        <v>31</v>
      </c>
      <c r="D22" s="69">
        <v>1.133</v>
      </c>
      <c r="E22" s="70"/>
      <c r="F22" s="51"/>
      <c r="G22" s="63" t="s">
        <v>31</v>
      </c>
      <c r="H22" s="66"/>
      <c r="I22" s="66"/>
      <c r="J22" s="69">
        <v>1.133</v>
      </c>
      <c r="K22" s="51"/>
    </row>
    <row r="23" spans="3:11" ht="15">
      <c r="C23" s="71" t="s">
        <v>19</v>
      </c>
      <c r="D23" s="72">
        <v>29017</v>
      </c>
      <c r="E23" s="73"/>
      <c r="F23" s="51"/>
      <c r="G23" s="71" t="s">
        <v>19</v>
      </c>
      <c r="H23" s="74"/>
      <c r="I23" s="74"/>
      <c r="J23" s="72">
        <v>60445</v>
      </c>
      <c r="K23" s="51"/>
    </row>
    <row r="24" spans="3:10" ht="15.75" thickBot="1">
      <c r="C24" s="75" t="s">
        <v>20</v>
      </c>
      <c r="D24" s="76">
        <f>40409/89461</f>
        <v>0.4516940342719174</v>
      </c>
      <c r="E24" s="77"/>
      <c r="F24" s="51"/>
      <c r="G24" s="75" t="s">
        <v>20</v>
      </c>
      <c r="H24" s="78"/>
      <c r="I24" s="78"/>
      <c r="J24" s="76">
        <f>40409/89461</f>
        <v>0.4516940342719174</v>
      </c>
    </row>
    <row r="25" spans="3:11" ht="15.75" thickBot="1">
      <c r="C25" s="79" t="s">
        <v>21</v>
      </c>
      <c r="D25" s="80">
        <f>D23*D24</f>
        <v>13106.805792468227</v>
      </c>
      <c r="E25" s="73"/>
      <c r="F25" s="51"/>
      <c r="G25" s="79" t="s">
        <v>21</v>
      </c>
      <c r="H25" s="81"/>
      <c r="I25" s="81"/>
      <c r="J25" s="80">
        <f>J23*J24</f>
        <v>27302.645901566048</v>
      </c>
      <c r="K25" s="51"/>
    </row>
    <row r="26" spans="1:9" ht="15.75">
      <c r="A26" s="2"/>
      <c r="D26" s="51"/>
      <c r="E26" s="51"/>
      <c r="F26" s="51"/>
      <c r="G26" s="51"/>
      <c r="H26" s="51"/>
      <c r="I26" s="51"/>
    </row>
    <row r="27" spans="1:11" ht="15.75" customHeight="1" thickBot="1">
      <c r="A27" s="2"/>
      <c r="B27" s="43" t="s">
        <v>22</v>
      </c>
      <c r="C27" s="44"/>
      <c r="D27" s="61"/>
      <c r="E27" s="61"/>
      <c r="F27" s="61"/>
      <c r="G27" s="61"/>
      <c r="H27" s="61"/>
      <c r="I27" s="61"/>
      <c r="J27" s="44"/>
      <c r="K27" s="44"/>
    </row>
    <row r="28" spans="3:9" ht="15">
      <c r="C28" s="82" t="s">
        <v>23</v>
      </c>
      <c r="D28" s="83"/>
      <c r="E28" s="83"/>
      <c r="F28" s="84">
        <f>D11</f>
        <v>52946</v>
      </c>
      <c r="G28" s="51"/>
      <c r="H28" s="51"/>
      <c r="I28" s="51"/>
    </row>
    <row r="29" spans="3:11" ht="15.75" customHeight="1">
      <c r="C29" s="85" t="s">
        <v>24</v>
      </c>
      <c r="D29" s="65"/>
      <c r="E29" s="65"/>
      <c r="F29" s="86">
        <f>D25</f>
        <v>13106.805792468227</v>
      </c>
      <c r="G29" s="51"/>
      <c r="H29" s="51"/>
      <c r="I29" s="51"/>
      <c r="K29" s="51"/>
    </row>
    <row r="30" spans="3:9" ht="15.75" customHeight="1">
      <c r="C30" s="85" t="s">
        <v>25</v>
      </c>
      <c r="D30" s="65"/>
      <c r="E30" s="65"/>
      <c r="F30" s="87">
        <f>J25</f>
        <v>27302.645901566048</v>
      </c>
      <c r="G30" s="51"/>
      <c r="H30" s="51"/>
      <c r="I30" s="51"/>
    </row>
    <row r="31" spans="2:11" ht="15.75" thickBot="1">
      <c r="B31" s="88"/>
      <c r="C31" s="89" t="s">
        <v>26</v>
      </c>
      <c r="D31" s="90"/>
      <c r="E31" s="90"/>
      <c r="F31" s="91">
        <f>SUM(F28:F30)</f>
        <v>93355.45169403427</v>
      </c>
      <c r="G31" s="92"/>
      <c r="H31" s="92"/>
      <c r="I31" s="92"/>
      <c r="J31" s="88"/>
      <c r="K31" s="88"/>
    </row>
    <row r="32" spans="2:11" ht="15">
      <c r="B32" s="88"/>
      <c r="C32" s="93"/>
      <c r="D32" s="73"/>
      <c r="E32" s="73"/>
      <c r="F32" s="73"/>
      <c r="G32" s="92"/>
      <c r="H32" s="92"/>
      <c r="I32" s="92"/>
      <c r="J32" s="88"/>
      <c r="K32" s="88"/>
    </row>
    <row r="33" spans="2:11" ht="15">
      <c r="B33" s="88"/>
      <c r="C33" s="93"/>
      <c r="D33" s="73"/>
      <c r="E33" s="73"/>
      <c r="F33" s="73"/>
      <c r="G33" s="92"/>
      <c r="H33" s="92"/>
      <c r="I33" s="92"/>
      <c r="J33" s="88"/>
      <c r="K33" s="88"/>
    </row>
  </sheetData>
  <sheetProtection/>
  <mergeCells count="2">
    <mergeCell ref="G17:J17"/>
    <mergeCell ref="C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2013-10-09T13:42:10Z</dcterms:created>
  <dcterms:modified xsi:type="dcterms:W3CDTF">2019-05-24T19:03:54Z</dcterms:modified>
  <cp:category/>
  <cp:version/>
  <cp:contentType/>
  <cp:contentStatus/>
</cp:coreProperties>
</file>