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475" windowHeight="9975" activeTab="3"/>
  </bookViews>
  <sheets>
    <sheet name="Tables1-2&amp;4" sheetId="1" r:id="rId1"/>
    <sheet name="Table3" sheetId="2" r:id="rId2"/>
    <sheet name="Table5" sheetId="3" r:id="rId3"/>
    <sheet name="Table6-7" sheetId="4" r:id="rId4"/>
    <sheet name="Table8" sheetId="5" r:id="rId5"/>
    <sheet name="Table9" sheetId="6" r:id="rId6"/>
    <sheet name="Table10" sheetId="7" r:id="rId7"/>
    <sheet name="BasicStages" sheetId="8" r:id="rId8"/>
    <sheet name="CriticalAspects" sheetId="9" r:id="rId9"/>
  </sheets>
  <definedNames/>
  <calcPr fullCalcOnLoad="1"/>
</workbook>
</file>

<file path=xl/sharedStrings.xml><?xml version="1.0" encoding="utf-8"?>
<sst xmlns="http://schemas.openxmlformats.org/spreadsheetml/2006/main" count="220" uniqueCount="186">
  <si>
    <r>
      <t xml:space="preserve">Table 1. Alfa Inc. Official balance sheet </t>
    </r>
    <r>
      <rPr>
        <sz val="10"/>
        <color indexed="8"/>
        <rFont val="Times New Roman"/>
        <family val="1"/>
      </rPr>
      <t>(million dollars)</t>
    </r>
  </si>
  <si>
    <t>ASSETS</t>
  </si>
  <si>
    <t>LIABILITIES</t>
  </si>
  <si>
    <t>Cash</t>
  </si>
  <si>
    <t>Accounts payable</t>
  </si>
  <si>
    <t>Accounts receivable</t>
  </si>
  <si>
    <t>Bank debt</t>
  </si>
  <si>
    <t>Inventories</t>
  </si>
  <si>
    <t>Long-term debt</t>
  </si>
  <si>
    <t>Fixed assets</t>
  </si>
  <si>
    <t>Shareholders’ equity</t>
  </si>
  <si>
    <t>Total assets</t>
  </si>
  <si>
    <r>
      <t xml:space="preserve">Table 2. Alfa Inc. Adjusted balance sheet. </t>
    </r>
    <r>
      <rPr>
        <sz val="10"/>
        <color indexed="8"/>
        <rFont val="Times New Roman"/>
        <family val="1"/>
      </rPr>
      <t>(Million dollars)</t>
    </r>
  </si>
  <si>
    <t>Capital and reserves</t>
  </si>
  <si>
    <r>
      <t xml:space="preserve">Table 3. Market value/book value (P/BV), PER and dividend yield (Div/P) of different national stock markets. </t>
    </r>
    <r>
      <rPr>
        <i/>
        <sz val="10"/>
        <color indexed="8"/>
        <rFont val="Times New Roman"/>
        <family val="1"/>
      </rPr>
      <t>Source: Morgan Stanley Capital International Perspective and Datastream</t>
    </r>
  </si>
  <si>
    <t>September  1992</t>
  </si>
  <si>
    <t>August 2000</t>
  </si>
  <si>
    <t>February 2007</t>
  </si>
  <si>
    <t>P/BV</t>
  </si>
  <si>
    <t>PER</t>
  </si>
  <si>
    <t>Spain</t>
  </si>
  <si>
    <t>Canada</t>
  </si>
  <si>
    <t>France</t>
  </si>
  <si>
    <t>Germany</t>
  </si>
  <si>
    <t>Hong Kong</t>
  </si>
  <si>
    <t>Ireland</t>
  </si>
  <si>
    <t>Italy</t>
  </si>
  <si>
    <t>Japan</t>
  </si>
  <si>
    <t>Swizerland</t>
  </si>
  <si>
    <t>UK</t>
  </si>
  <si>
    <t>US</t>
  </si>
  <si>
    <r>
      <t xml:space="preserve">Table 4. Alfa Inc. Income statement. </t>
    </r>
    <r>
      <rPr>
        <sz val="10"/>
        <color indexed="8"/>
        <rFont val="Times New Roman"/>
        <family val="1"/>
      </rPr>
      <t>(Million dollars)</t>
    </r>
  </si>
  <si>
    <t>Sales</t>
  </si>
  <si>
    <t>Cost of sales</t>
  </si>
  <si>
    <t>General expenses</t>
  </si>
  <si>
    <t>Interest expense</t>
  </si>
  <si>
    <t>Earnings before tax</t>
  </si>
  <si>
    <t>Tax (35%)</t>
  </si>
  <si>
    <t>Net income</t>
  </si>
  <si>
    <r>
      <t xml:space="preserve">Table 5. Relationship between return and the price/sales ratio. </t>
    </r>
    <r>
      <rPr>
        <i/>
        <sz val="10"/>
        <color indexed="8"/>
        <rFont val="Times New Roman"/>
        <family val="1"/>
      </rPr>
      <t>Source: Smith Barney</t>
    </r>
  </si>
  <si>
    <t>group 1</t>
  </si>
  <si>
    <t>group 2</t>
  </si>
  <si>
    <t>group 3</t>
  </si>
  <si>
    <t>group 4</t>
  </si>
  <si>
    <t>group 5</t>
  </si>
  <si>
    <t>December 84-December 89</t>
  </si>
  <si>
    <t>December 89-September 97</t>
  </si>
  <si>
    <t>Table 6. Income statement for XYZ</t>
  </si>
  <si>
    <t xml:space="preserve">  -Cost of goods sold</t>
  </si>
  <si>
    <t xml:space="preserve">  -General expenses</t>
  </si>
  <si>
    <t xml:space="preserve">  -Depreciation</t>
  </si>
  <si>
    <t>Earnings before interest and tax (EBIT)</t>
  </si>
  <si>
    <t xml:space="preserve">  -Interest expenses</t>
  </si>
  <si>
    <t>Earnings before tax (EBT)</t>
  </si>
  <si>
    <t xml:space="preserve">  - Tax</t>
  </si>
  <si>
    <t>Net income (EAT)</t>
  </si>
  <si>
    <t xml:space="preserve">  -Dividends</t>
  </si>
  <si>
    <t>Retained earnings</t>
  </si>
  <si>
    <t>Table 7. Free cash flow of XYZ</t>
  </si>
  <si>
    <t>Net income without debt</t>
  </si>
  <si>
    <t xml:space="preserve"> +Depreciation</t>
  </si>
  <si>
    <t xml:space="preserve"> - Increase in fixed assets</t>
  </si>
  <si>
    <t xml:space="preserve"> - Increase in WCR</t>
  </si>
  <si>
    <t>Free cash flow</t>
  </si>
  <si>
    <r>
      <t xml:space="preserve">Table 8. Alfa Inc.  Value of the equity according to different methods. </t>
    </r>
    <r>
      <rPr>
        <sz val="10"/>
        <color indexed="8"/>
        <rFont val="Times New Roman"/>
        <family val="1"/>
      </rPr>
      <t>(Million dollars)</t>
    </r>
  </si>
  <si>
    <t>Book value</t>
  </si>
  <si>
    <t>UEC method</t>
  </si>
  <si>
    <t>Adjusted book value</t>
  </si>
  <si>
    <t>Indirect method</t>
  </si>
  <si>
    <t>Liquidation value</t>
  </si>
  <si>
    <t>Direct or Anglo-Saxon method</t>
  </si>
  <si>
    <t>Annual profit purchase method</t>
  </si>
  <si>
    <t>Classic valuation method</t>
  </si>
  <si>
    <t>Risk-bearing and risk-free rate method</t>
  </si>
  <si>
    <t>Simplified UEC method</t>
  </si>
  <si>
    <t>Table 9. Valuation of a company as the sum of the value of its divisions.</t>
  </si>
  <si>
    <t>Individual valuation of each business using the PER criterion</t>
  </si>
  <si>
    <t xml:space="preserve"> -Tax paid on EBIT (35%)</t>
  </si>
  <si>
    <t>Total</t>
  </si>
  <si>
    <t>Household</t>
  </si>
  <si>
    <t>Car</t>
  </si>
  <si>
    <t>TOTAL</t>
  </si>
  <si>
    <t>(million dollars)</t>
  </si>
  <si>
    <t>products</t>
  </si>
  <si>
    <t>Shipbuilding</t>
  </si>
  <si>
    <t>accessories</t>
  </si>
  <si>
    <t>COMPANY</t>
  </si>
  <si>
    <t>Expected net income</t>
  </si>
  <si>
    <t>minimum</t>
  </si>
  <si>
    <t>maximum</t>
  </si>
  <si>
    <t>PER for each business (minimum and maximum)</t>
  </si>
  <si>
    <t>Value (million dollars)</t>
  </si>
  <si>
    <t>Plus: estimated net cash surplus at year-end*</t>
  </si>
  <si>
    <t>Less: non-funded retirement pensions at year-end</t>
  </si>
  <si>
    <t>Value of equity (million dollars)</t>
  </si>
  <si>
    <t>Value per share (based on 12,201,000 shares)</t>
  </si>
  <si>
    <t>CRITICAL ASPECTS OF A VALUATION</t>
  </si>
  <si>
    <r>
      <t>Dynamic. The valuation is a process.</t>
    </r>
    <r>
      <rPr>
        <sz val="10"/>
        <rFont val="Tms Rmn"/>
        <family val="0"/>
      </rPr>
      <t xml:space="preserve"> The process for estimating expected risks and calibrating the risk of the different businesses and business units is crucial.</t>
    </r>
  </si>
  <si>
    <r>
      <t xml:space="preserve">Involvement of the company. </t>
    </r>
    <r>
      <rPr>
        <sz val="10"/>
        <rFont val="Tms Rmn"/>
        <family val="0"/>
      </rPr>
      <t>The company’s managers must be involved in the analysis of the company, of the industry and in the cash flow projections.</t>
    </r>
  </si>
  <si>
    <r>
      <t xml:space="preserve">Multifunctional. </t>
    </r>
    <r>
      <rPr>
        <sz val="10"/>
        <rFont val="Tms Rmn"/>
        <family val="0"/>
      </rPr>
      <t>The valuation is not a task to be performed solely by financial management. In order to obtain a good valuation, it is vital that managers from other departments take part in estimating future cash flows and their risk.</t>
    </r>
  </si>
  <si>
    <r>
      <t xml:space="preserve">Strategic. </t>
    </r>
    <r>
      <rPr>
        <sz val="10"/>
        <rFont val="Tms Rmn"/>
        <family val="0"/>
      </rPr>
      <t>The cash flow restatement technique is similar in all valuations, but estimating the cash flows and calibrating the risk must take into account each business unit’s strategy.</t>
    </r>
  </si>
  <si>
    <r>
      <t xml:space="preserve">Compensation. </t>
    </r>
    <r>
      <rPr>
        <sz val="10"/>
        <rFont val="Tms Rmn"/>
        <family val="0"/>
      </rPr>
      <t>The valuation’s quality is increased when it includes goals (sales, growth, market share, profits, investments, ...) on which the managers’ future compensation will depend.</t>
    </r>
  </si>
  <si>
    <r>
      <t xml:space="preserve">Real options. </t>
    </r>
    <r>
      <rPr>
        <sz val="10"/>
        <rFont val="Tms Rmn"/>
        <family val="0"/>
      </rPr>
      <t>If the company has real options, these must be valued appropriately. Real options require a totally different risk treatment from the cash flow restatements.</t>
    </r>
  </si>
  <si>
    <r>
      <t>Historic analysis.</t>
    </r>
    <r>
      <rPr>
        <sz val="10"/>
        <rFont val="Tms Rmn"/>
        <family val="0"/>
      </rPr>
      <t xml:space="preserve"> Although the value depends on future expectations, a thorough historic analysis of the financial, strategic and competitive evolution of the different business units helps assess the forecasts’ consistency.</t>
    </r>
  </si>
  <si>
    <r>
      <t xml:space="preserve">Technically correct. </t>
    </r>
    <r>
      <rPr>
        <sz val="10"/>
        <rFont val="Tms Rmn"/>
        <family val="0"/>
      </rPr>
      <t>Technical correction refers basically to: a) calculation of the cash flows; b) adequate treatment of the risk, which translates into the discount rates; c) consistency of the cash flows used with the rates applied; d) treatment of the residual value; e) treatment of inflation.</t>
    </r>
  </si>
  <si>
    <t>1. Historic and strategic analysis of the company and the industry</t>
  </si>
  <si>
    <t>A. Financial analysis</t>
  </si>
  <si>
    <t>B. Strategic and competitive analysis</t>
  </si>
  <si>
    <t>Evolution of income statements and balance sheets</t>
  </si>
  <si>
    <t>Evolution of the industry</t>
  </si>
  <si>
    <t>Evolution of cash flows generated by the company</t>
  </si>
  <si>
    <t>Evolution of the company’s competitive position</t>
  </si>
  <si>
    <t>Evolution of the company’s investments</t>
  </si>
  <si>
    <t>Identification of the value chain</t>
  </si>
  <si>
    <t>Evolution of the company’s financing</t>
  </si>
  <si>
    <t>Competitive position of the main competitors</t>
  </si>
  <si>
    <t>Analysis of the financial health</t>
  </si>
  <si>
    <t>Identification of the value drivers</t>
  </si>
  <si>
    <t>Analysis of the business’s risk</t>
  </si>
  <si>
    <t>2. Projections of future flows</t>
  </si>
  <si>
    <t>A. Financial forecasts</t>
  </si>
  <si>
    <t>B. Strategic and competitive forecasts</t>
  </si>
  <si>
    <t>Income statements and balance sheets</t>
  </si>
  <si>
    <t>Forecast of the industry’s evolution</t>
  </si>
  <si>
    <t>Cash flows generated by the company</t>
  </si>
  <si>
    <t>Forecast of the company’s competitive position</t>
  </si>
  <si>
    <t>Investments</t>
  </si>
  <si>
    <t>Financing</t>
  </si>
  <si>
    <t>C. Consistency of the cash flow forecasts</t>
  </si>
  <si>
    <t>Terminal value</t>
  </si>
  <si>
    <t>Financial consistency between forecasts</t>
  </si>
  <si>
    <t>Forecast of various scenarios</t>
  </si>
  <si>
    <t>Comparison of forecasts with historic figures</t>
  </si>
  <si>
    <t>Consistency of cash flows with the strategic analysis</t>
  </si>
  <si>
    <t>3. Determination of the cost (required return) of capital</t>
  </si>
  <si>
    <t>For each business unit and for the company as a whole</t>
  </si>
  <si>
    <t>Cost of the debt, required return to equity and weighted cost of capital</t>
  </si>
  <si>
    <t>4. Net present value of future flows</t>
  </si>
  <si>
    <t xml:space="preserve">Net present value of the flows at their corresponding rate. Present value of the terminal value. </t>
  </si>
  <si>
    <t>Value of the equity.</t>
  </si>
  <si>
    <t>5. Interpretation of the results</t>
  </si>
  <si>
    <t>Benchmarking of the value obtained: comparison with similar companies</t>
  </si>
  <si>
    <t>Identification of the value creation. Sustainability of the value creation (time horizon)</t>
  </si>
  <si>
    <t>Analysis of the value’s sensitivity to changes in the fundamental parameters</t>
  </si>
  <si>
    <t>Strategic and competitive justification of the value creation</t>
  </si>
  <si>
    <t xml:space="preserve"> Market communication</t>
  </si>
  <si>
    <t>Risk management</t>
  </si>
  <si>
    <t>Size</t>
  </si>
  <si>
    <t>Liquidity</t>
  </si>
  <si>
    <t>Risk perceived by the market</t>
  </si>
  <si>
    <t>Buyer / target</t>
  </si>
  <si>
    <t>Control of operations</t>
  </si>
  <si>
    <t>Industry, countries, laws</t>
  </si>
  <si>
    <t>Real options</t>
  </si>
  <si>
    <t>Technology</t>
  </si>
  <si>
    <t>New businesses / products</t>
  </si>
  <si>
    <t>Industry. Competitive structure</t>
  </si>
  <si>
    <t>Adquisitions / disposals</t>
  </si>
  <si>
    <t>Actual business. Barriers to entry</t>
  </si>
  <si>
    <t>Corporate culture</t>
  </si>
  <si>
    <t>Managers. People.</t>
  </si>
  <si>
    <t>Taxes</t>
  </si>
  <si>
    <t>Regulatory environment</t>
  </si>
  <si>
    <t>Profit margin</t>
  </si>
  <si>
    <t>Assets in place</t>
  </si>
  <si>
    <t>Competitive advantage period</t>
  </si>
  <si>
    <t>risk</t>
  </si>
  <si>
    <t>premium</t>
  </si>
  <si>
    <t>rate</t>
  </si>
  <si>
    <t>growth</t>
  </si>
  <si>
    <t>on investment</t>
  </si>
  <si>
    <t>Financial</t>
  </si>
  <si>
    <t>Operating</t>
  </si>
  <si>
    <t>interest</t>
  </si>
  <si>
    <t>company</t>
  </si>
  <si>
    <t>return</t>
  </si>
  <si>
    <t>Market</t>
  </si>
  <si>
    <t>Risk-free</t>
  </si>
  <si>
    <t>Expected</t>
  </si>
  <si>
    <t>Required return to equity</t>
  </si>
  <si>
    <t>Expectations of future cash flows</t>
  </si>
  <si>
    <t xml:space="preserve">VALUE OF EQUITY             </t>
  </si>
  <si>
    <r>
      <t xml:space="preserve">Table 10. Factors influencing the equity’s value </t>
    </r>
    <r>
      <rPr>
        <b/>
        <i/>
        <sz val="11"/>
        <color indexed="8"/>
        <rFont val="Times New Roman"/>
        <family val="1"/>
      </rPr>
      <t>(value drivers</t>
    </r>
    <r>
      <rPr>
        <b/>
        <sz val="11"/>
        <color indexed="8"/>
        <rFont val="Times New Roman"/>
        <family val="1"/>
      </rPr>
      <t>)</t>
    </r>
  </si>
  <si>
    <t>September 2013</t>
  </si>
  <si>
    <t>Div/P</t>
  </si>
  <si>
    <t>P/BV is the share’s price (P) divided by its book value (BV).     PER is the share’s price divided by the earnings per share.   Div/P is the dividend per share divided by the price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</si>
</sst>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"/>
    <numFmt numFmtId="17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name val="Arial Narrow"/>
      <family val="2"/>
    </font>
    <font>
      <sz val="10"/>
      <name val="Tms Rmn"/>
      <family val="0"/>
    </font>
    <font>
      <b/>
      <sz val="12"/>
      <name val="Tms Rmn"/>
      <family val="0"/>
    </font>
    <font>
      <b/>
      <sz val="9"/>
      <name val="Arial Narrow"/>
      <family val="2"/>
    </font>
    <font>
      <b/>
      <sz val="10"/>
      <name val="Tms Rmn"/>
      <family val="0"/>
    </font>
    <font>
      <sz val="8"/>
      <name val="Arial Narrow"/>
      <family val="2"/>
    </font>
    <font>
      <i/>
      <sz val="9"/>
      <name val="Arial Narrow"/>
      <family val="2"/>
    </font>
    <font>
      <b/>
      <sz val="14"/>
      <name val="Tms Rmn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1" fillId="0" borderId="12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6" fillId="0" borderId="14" xfId="0" applyFont="1" applyBorder="1" applyAlignment="1">
      <alignment horizontal="justify" vertical="center"/>
    </xf>
    <xf numFmtId="0" fontId="55" fillId="0" borderId="15" xfId="0" applyFont="1" applyBorder="1" applyAlignment="1">
      <alignment horizontal="justify" vertical="center"/>
    </xf>
    <xf numFmtId="0" fontId="56" fillId="0" borderId="12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justify" vertical="center"/>
    </xf>
    <xf numFmtId="0" fontId="62" fillId="0" borderId="18" xfId="0" applyFont="1" applyBorder="1" applyAlignment="1">
      <alignment horizontal="right" vertical="center"/>
    </xf>
    <xf numFmtId="0" fontId="62" fillId="0" borderId="14" xfId="0" applyFont="1" applyBorder="1" applyAlignment="1">
      <alignment horizontal="justify" vertical="center"/>
    </xf>
    <xf numFmtId="0" fontId="62" fillId="0" borderId="13" xfId="0" applyFont="1" applyBorder="1" applyAlignment="1">
      <alignment horizontal="right" vertical="center"/>
    </xf>
    <xf numFmtId="0" fontId="62" fillId="0" borderId="15" xfId="0" applyFont="1" applyBorder="1" applyAlignment="1">
      <alignment horizontal="justify" vertical="center"/>
    </xf>
    <xf numFmtId="0" fontId="62" fillId="0" borderId="16" xfId="0" applyFont="1" applyBorder="1" applyAlignment="1">
      <alignment horizontal="right"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right" vertical="center"/>
    </xf>
    <xf numFmtId="170" fontId="56" fillId="0" borderId="0" xfId="0" applyNumberFormat="1" applyFont="1" applyAlignment="1">
      <alignment horizontal="right" vertical="center"/>
    </xf>
    <xf numFmtId="0" fontId="55" fillId="0" borderId="17" xfId="0" applyFont="1" applyBorder="1" applyAlignment="1">
      <alignment horizontal="justify" vertical="center"/>
    </xf>
    <xf numFmtId="0" fontId="56" fillId="0" borderId="19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4" xfId="0" applyFont="1" applyBorder="1" applyAlignment="1">
      <alignment/>
    </xf>
    <xf numFmtId="171" fontId="5" fillId="0" borderId="25" xfId="0" applyNumberFormat="1" applyFont="1" applyBorder="1" applyAlignment="1">
      <alignment horizontal="right"/>
    </xf>
    <xf numFmtId="171" fontId="5" fillId="0" borderId="24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4" fillId="0" borderId="27" xfId="0" applyFont="1" applyBorder="1" applyAlignment="1">
      <alignment/>
    </xf>
    <xf numFmtId="171" fontId="4" fillId="0" borderId="24" xfId="0" applyNumberFormat="1" applyFont="1" applyBorder="1" applyAlignment="1">
      <alignment/>
    </xf>
    <xf numFmtId="171" fontId="4" fillId="0" borderId="2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24" xfId="0" applyFont="1" applyBorder="1" applyAlignment="1">
      <alignment/>
    </xf>
    <xf numFmtId="171" fontId="5" fillId="0" borderId="28" xfId="0" applyNumberFormat="1" applyFont="1" applyBorder="1" applyAlignment="1">
      <alignment/>
    </xf>
    <xf numFmtId="171" fontId="5" fillId="0" borderId="29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7" xfId="0" applyFont="1" applyBorder="1" applyAlignment="1">
      <alignment/>
    </xf>
    <xf numFmtId="171" fontId="4" fillId="0" borderId="3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3" borderId="28" xfId="0" applyFont="1" applyFill="1" applyBorder="1" applyAlignment="1">
      <alignment horizontal="centerContinuous"/>
    </xf>
    <xf numFmtId="0" fontId="9" fillId="33" borderId="31" xfId="0" applyFont="1" applyFill="1" applyBorder="1" applyAlignment="1">
      <alignment horizontal="centerContinuous"/>
    </xf>
    <xf numFmtId="0" fontId="9" fillId="33" borderId="29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3" xfId="0" applyFont="1" applyBorder="1" applyAlignment="1">
      <alignment/>
    </xf>
    <xf numFmtId="171" fontId="59" fillId="0" borderId="16" xfId="0" applyNumberFormat="1" applyFont="1" applyBorder="1" applyAlignment="1">
      <alignment horizontal="center" vertical="center"/>
    </xf>
    <xf numFmtId="171" fontId="59" fillId="0" borderId="11" xfId="0" applyNumberFormat="1" applyFont="1" applyBorder="1" applyAlignment="1">
      <alignment horizontal="center" vertical="center" wrapText="1"/>
    </xf>
    <xf numFmtId="171" fontId="59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top" textRotation="90" wrapText="1"/>
    </xf>
    <xf numFmtId="0" fontId="5" fillId="34" borderId="11" xfId="0" applyFont="1" applyFill="1" applyBorder="1" applyAlignment="1">
      <alignment textRotation="90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34" borderId="33" xfId="0" applyFont="1" applyFill="1" applyBorder="1" applyAlignment="1">
      <alignment horizontal="left" textRotation="90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8" fillId="34" borderId="33" xfId="0" applyFont="1" applyFill="1" applyBorder="1" applyAlignment="1">
      <alignment horizontal="left" textRotation="90"/>
    </xf>
    <xf numFmtId="0" fontId="8" fillId="35" borderId="16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4" borderId="33" xfId="0" applyFont="1" applyFill="1" applyBorder="1" applyAlignment="1">
      <alignment horizontal="left" textRotation="90"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Continuous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8" fillId="34" borderId="37" xfId="0" applyFont="1" applyFill="1" applyBorder="1" applyAlignment="1">
      <alignment horizontal="center" vertical="justify" textRotation="90"/>
    </xf>
    <xf numFmtId="0" fontId="8" fillId="35" borderId="18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170" fontId="59" fillId="0" borderId="16" xfId="53" applyNumberFormat="1" applyFont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2" fontId="59" fillId="0" borderId="0" xfId="0" applyNumberFormat="1" applyFont="1" applyAlignment="1">
      <alignment vertical="center"/>
    </xf>
    <xf numFmtId="170" fontId="59" fillId="0" borderId="16" xfId="53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9" fillId="0" borderId="10" xfId="0" applyNumberFormat="1" applyFont="1" applyBorder="1" applyAlignment="1">
      <alignment horizontal="center" vertical="center"/>
    </xf>
    <xf numFmtId="171" fontId="59" fillId="0" borderId="10" xfId="0" applyNumberFormat="1" applyFont="1" applyBorder="1" applyAlignment="1">
      <alignment horizontal="center" vertical="center"/>
    </xf>
    <xf numFmtId="170" fontId="59" fillId="0" borderId="10" xfId="53" applyNumberFormat="1" applyFont="1" applyBorder="1" applyAlignment="1">
      <alignment horizontal="center" vertical="center"/>
    </xf>
    <xf numFmtId="170" fontId="59" fillId="36" borderId="16" xfId="53" applyNumberFormat="1" applyFont="1" applyFill="1" applyBorder="1" applyAlignment="1">
      <alignment horizontal="center" vertical="center"/>
    </xf>
    <xf numFmtId="170" fontId="59" fillId="36" borderId="16" xfId="53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2533650</xdr:colOff>
      <xdr:row>2</xdr:row>
      <xdr:rowOff>19050</xdr:rowOff>
    </xdr:from>
    <xdr:to>
      <xdr:col>1</xdr:col>
      <xdr:colOff>2533650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47975" y="428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4</xdr:row>
      <xdr:rowOff>19050</xdr:rowOff>
    </xdr:from>
    <xdr:to>
      <xdr:col>1</xdr:col>
      <xdr:colOff>2533650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47975" y="1009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6</xdr:row>
      <xdr:rowOff>19050</xdr:rowOff>
    </xdr:from>
    <xdr:to>
      <xdr:col>1</xdr:col>
      <xdr:colOff>2533650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847975" y="1590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8</xdr:row>
      <xdr:rowOff>19050</xdr:rowOff>
    </xdr:from>
    <xdr:to>
      <xdr:col>1</xdr:col>
      <xdr:colOff>2533650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47975" y="2333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10</xdr:row>
      <xdr:rowOff>19050</xdr:rowOff>
    </xdr:from>
    <xdr:to>
      <xdr:col>1</xdr:col>
      <xdr:colOff>2533650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847975" y="2914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12</xdr:row>
      <xdr:rowOff>19050</xdr:rowOff>
    </xdr:from>
    <xdr:to>
      <xdr:col>1</xdr:col>
      <xdr:colOff>2533650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2847975" y="3657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14</xdr:row>
      <xdr:rowOff>19050</xdr:rowOff>
    </xdr:from>
    <xdr:to>
      <xdr:col>1</xdr:col>
      <xdr:colOff>2533650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2847975" y="4238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4325" y="200025"/>
          <a:ext cx="50387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16</xdr:row>
      <xdr:rowOff>19050</xdr:rowOff>
    </xdr:from>
    <xdr:to>
      <xdr:col>1</xdr:col>
      <xdr:colOff>2533650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2847975" y="4981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6.421875" style="0" customWidth="1"/>
    <col min="2" max="2" width="18.8515625" style="0" customWidth="1"/>
    <col min="3" max="3" width="5.7109375" style="0" customWidth="1"/>
    <col min="4" max="4" width="4.57421875" style="0" customWidth="1"/>
    <col min="5" max="5" width="18.57421875" style="0" customWidth="1"/>
    <col min="6" max="6" width="6.7109375" style="0" customWidth="1"/>
    <col min="7" max="16384" width="9.140625" style="0" customWidth="1"/>
  </cols>
  <sheetData>
    <row r="1" spans="2:6" ht="15">
      <c r="B1" s="193" t="s">
        <v>0</v>
      </c>
      <c r="C1" s="193"/>
      <c r="D1" s="193"/>
      <c r="E1" s="193"/>
      <c r="F1" s="193"/>
    </row>
    <row r="2" spans="2:6" ht="15">
      <c r="B2" s="2" t="s">
        <v>1</v>
      </c>
      <c r="E2" s="7" t="s">
        <v>2</v>
      </c>
      <c r="F2" s="7"/>
    </row>
    <row r="3" spans="2:6" ht="15">
      <c r="B3" s="3" t="s">
        <v>3</v>
      </c>
      <c r="C3" s="13">
        <v>5</v>
      </c>
      <c r="D3" s="13"/>
      <c r="E3" s="3" t="s">
        <v>4</v>
      </c>
      <c r="F3" s="13">
        <v>40</v>
      </c>
    </row>
    <row r="4" spans="2:6" ht="15">
      <c r="B4" s="3" t="s">
        <v>5</v>
      </c>
      <c r="C4" s="13">
        <v>10</v>
      </c>
      <c r="D4" s="13"/>
      <c r="E4" s="3" t="s">
        <v>6</v>
      </c>
      <c r="F4" s="13">
        <v>10</v>
      </c>
    </row>
    <row r="5" spans="2:6" ht="15">
      <c r="B5" s="3" t="s">
        <v>7</v>
      </c>
      <c r="C5" s="13">
        <v>45</v>
      </c>
      <c r="D5" s="13"/>
      <c r="E5" s="3" t="s">
        <v>8</v>
      </c>
      <c r="F5" s="13">
        <v>30</v>
      </c>
    </row>
    <row r="6" spans="2:6" ht="12.75" customHeight="1">
      <c r="B6" s="3" t="s">
        <v>9</v>
      </c>
      <c r="C6" s="29">
        <v>100</v>
      </c>
      <c r="D6" s="29"/>
      <c r="E6" s="3" t="s">
        <v>10</v>
      </c>
      <c r="F6" s="29">
        <v>80</v>
      </c>
    </row>
    <row r="7" spans="2:6" ht="15">
      <c r="B7" s="3" t="s">
        <v>11</v>
      </c>
      <c r="C7" s="13">
        <f>SUM(C3:C6)</f>
        <v>160</v>
      </c>
      <c r="D7" s="13"/>
      <c r="E7" s="3" t="s">
        <v>78</v>
      </c>
      <c r="F7" s="13">
        <f>SUM(F3:F6)</f>
        <v>160</v>
      </c>
    </row>
    <row r="8" ht="15">
      <c r="B8" s="6"/>
    </row>
    <row r="9" spans="2:6" ht="15">
      <c r="B9" s="193" t="s">
        <v>12</v>
      </c>
      <c r="C9" s="193"/>
      <c r="D9" s="193"/>
      <c r="E9" s="193"/>
      <c r="F9" s="193"/>
    </row>
    <row r="10" spans="2:5" ht="15">
      <c r="B10" s="2" t="s">
        <v>1</v>
      </c>
      <c r="E10" s="2" t="s">
        <v>2</v>
      </c>
    </row>
    <row r="11" spans="2:6" ht="15">
      <c r="B11" s="3" t="s">
        <v>3</v>
      </c>
      <c r="C11" s="13">
        <v>5</v>
      </c>
      <c r="D11" s="13"/>
      <c r="E11" s="3" t="s">
        <v>4</v>
      </c>
      <c r="F11" s="13">
        <v>40</v>
      </c>
    </row>
    <row r="12" spans="2:6" ht="15">
      <c r="B12" s="3" t="s">
        <v>5</v>
      </c>
      <c r="C12" s="13">
        <v>8</v>
      </c>
      <c r="D12" s="13"/>
      <c r="E12" s="3" t="s">
        <v>6</v>
      </c>
      <c r="F12" s="13">
        <v>10</v>
      </c>
    </row>
    <row r="13" spans="2:6" ht="15">
      <c r="B13" s="3" t="s">
        <v>7</v>
      </c>
      <c r="C13" s="13">
        <v>52</v>
      </c>
      <c r="D13" s="13"/>
      <c r="E13" s="3" t="s">
        <v>8</v>
      </c>
      <c r="F13" s="13">
        <v>30</v>
      </c>
    </row>
    <row r="14" spans="2:6" ht="15">
      <c r="B14" s="3" t="s">
        <v>9</v>
      </c>
      <c r="C14" s="29">
        <v>150</v>
      </c>
      <c r="D14" s="29"/>
      <c r="E14" s="3" t="s">
        <v>13</v>
      </c>
      <c r="F14" s="29">
        <v>135</v>
      </c>
    </row>
    <row r="15" spans="2:6" ht="15">
      <c r="B15" s="3" t="s">
        <v>11</v>
      </c>
      <c r="C15" s="13">
        <f>SUM(C11:C14)</f>
        <v>215</v>
      </c>
      <c r="D15" s="13"/>
      <c r="E15" s="3" t="s">
        <v>78</v>
      </c>
      <c r="F15" s="13">
        <f>SUM(F11:F14)</f>
        <v>215</v>
      </c>
    </row>
    <row r="17" ht="15">
      <c r="B17" s="5" t="s">
        <v>31</v>
      </c>
    </row>
    <row r="18" spans="2:3" ht="15">
      <c r="B18" s="3" t="s">
        <v>32</v>
      </c>
      <c r="C18" s="13">
        <v>300</v>
      </c>
    </row>
    <row r="19" spans="2:3" ht="15">
      <c r="B19" s="3" t="s">
        <v>33</v>
      </c>
      <c r="C19" s="13">
        <v>136</v>
      </c>
    </row>
    <row r="20" spans="2:3" ht="15">
      <c r="B20" s="3" t="s">
        <v>34</v>
      </c>
      <c r="C20" s="13">
        <v>120</v>
      </c>
    </row>
    <row r="21" spans="2:3" ht="15">
      <c r="B21" s="3" t="s">
        <v>35</v>
      </c>
      <c r="C21" s="29">
        <v>4</v>
      </c>
    </row>
    <row r="22" spans="2:3" ht="15">
      <c r="B22" s="3" t="s">
        <v>36</v>
      </c>
      <c r="C22" s="13">
        <f>C18-C19-C21-C20</f>
        <v>40</v>
      </c>
    </row>
    <row r="23" spans="2:3" ht="15">
      <c r="B23" s="3" t="s">
        <v>37</v>
      </c>
      <c r="C23" s="29">
        <v>14</v>
      </c>
    </row>
    <row r="24" spans="2:3" ht="15">
      <c r="B24" s="3" t="s">
        <v>38</v>
      </c>
      <c r="C24" s="13">
        <f>C22-C23</f>
        <v>26</v>
      </c>
    </row>
  </sheetData>
  <sheetProtection/>
  <mergeCells count="2">
    <mergeCell ref="B1:F1"/>
    <mergeCell ref="B9:F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F28" sqref="F28"/>
    </sheetView>
  </sheetViews>
  <sheetFormatPr defaultColWidth="11.421875" defaultRowHeight="15"/>
  <cols>
    <col min="1" max="1" width="3.140625" style="0" customWidth="1"/>
    <col min="2" max="2" width="9.140625" style="0" customWidth="1"/>
    <col min="3" max="5" width="4.7109375" style="0" customWidth="1"/>
    <col min="6" max="6" width="1.7109375" style="0" customWidth="1"/>
    <col min="7" max="9" width="5.28125" style="0" customWidth="1"/>
    <col min="10" max="10" width="1.1484375" style="0" customWidth="1"/>
    <col min="11" max="13" width="5.421875" style="0" customWidth="1"/>
    <col min="14" max="14" width="1.28515625" style="0" customWidth="1"/>
    <col min="15" max="17" width="5.00390625" style="0" customWidth="1"/>
    <col min="18" max="16384" width="9.140625" style="0" customWidth="1"/>
  </cols>
  <sheetData>
    <row r="1" ht="15">
      <c r="B1" s="5" t="s">
        <v>14</v>
      </c>
    </row>
    <row r="2" ht="15.75" thickBot="1"/>
    <row r="3" spans="2:17" ht="15.75" thickBot="1">
      <c r="B3" s="8"/>
      <c r="C3" s="194" t="s">
        <v>15</v>
      </c>
      <c r="D3" s="195"/>
      <c r="E3" s="196"/>
      <c r="F3" s="8"/>
      <c r="G3" s="194" t="s">
        <v>16</v>
      </c>
      <c r="H3" s="195"/>
      <c r="I3" s="196"/>
      <c r="J3" s="8"/>
      <c r="K3" s="194" t="s">
        <v>17</v>
      </c>
      <c r="L3" s="195"/>
      <c r="M3" s="196"/>
      <c r="O3" s="197" t="s">
        <v>183</v>
      </c>
      <c r="P3" s="198"/>
      <c r="Q3" s="199"/>
    </row>
    <row r="4" spans="2:17" ht="15.75" thickBot="1">
      <c r="B4" s="174"/>
      <c r="C4" s="175" t="s">
        <v>18</v>
      </c>
      <c r="D4" s="176" t="s">
        <v>19</v>
      </c>
      <c r="E4" s="176" t="s">
        <v>184</v>
      </c>
      <c r="F4" s="177"/>
      <c r="G4" s="175" t="s">
        <v>18</v>
      </c>
      <c r="H4" s="176" t="s">
        <v>19</v>
      </c>
      <c r="I4" s="176" t="s">
        <v>184</v>
      </c>
      <c r="J4" s="174"/>
      <c r="K4" s="175" t="s">
        <v>18</v>
      </c>
      <c r="L4" s="176" t="s">
        <v>19</v>
      </c>
      <c r="M4" s="176" t="s">
        <v>184</v>
      </c>
      <c r="N4" s="178"/>
      <c r="O4" s="179" t="s">
        <v>18</v>
      </c>
      <c r="P4" s="179" t="s">
        <v>19</v>
      </c>
      <c r="Q4" s="179" t="s">
        <v>184</v>
      </c>
    </row>
    <row r="5" spans="2:17" ht="15.75" thickBot="1">
      <c r="B5" s="9" t="s">
        <v>20</v>
      </c>
      <c r="C5" s="180">
        <v>0.89</v>
      </c>
      <c r="D5" s="95">
        <v>7.5</v>
      </c>
      <c r="E5" s="181">
        <v>0.063</v>
      </c>
      <c r="F5" s="182"/>
      <c r="G5" s="183">
        <v>3.38</v>
      </c>
      <c r="H5" s="95">
        <v>22.7</v>
      </c>
      <c r="I5" s="181">
        <v>0.015</v>
      </c>
      <c r="J5" s="184"/>
      <c r="K5" s="96">
        <v>3.8</v>
      </c>
      <c r="L5" s="97">
        <v>20</v>
      </c>
      <c r="M5" s="185">
        <v>0.028999999999999998</v>
      </c>
      <c r="N5" s="186"/>
      <c r="O5" s="187">
        <v>1.24</v>
      </c>
      <c r="P5" s="188">
        <v>15.8</v>
      </c>
      <c r="Q5" s="189">
        <v>0.0443</v>
      </c>
    </row>
    <row r="6" spans="2:17" ht="15.75" thickBot="1">
      <c r="B6" s="10" t="s">
        <v>21</v>
      </c>
      <c r="C6" s="180">
        <v>1.35</v>
      </c>
      <c r="D6" s="95">
        <v>57.1</v>
      </c>
      <c r="E6" s="181">
        <v>0.032</v>
      </c>
      <c r="F6" s="182"/>
      <c r="G6" s="183">
        <v>3.29</v>
      </c>
      <c r="H6" s="95">
        <v>31.7</v>
      </c>
      <c r="I6" s="181">
        <v>0.009000000000000001</v>
      </c>
      <c r="J6" s="184"/>
      <c r="K6" s="96">
        <v>3.2</v>
      </c>
      <c r="L6" s="97">
        <v>15.8</v>
      </c>
      <c r="M6" s="185">
        <v>0.022000000000000002</v>
      </c>
      <c r="N6" s="186"/>
      <c r="O6" s="187">
        <v>1.86</v>
      </c>
      <c r="P6" s="188">
        <v>17.1</v>
      </c>
      <c r="Q6" s="189">
        <v>0.031200000000000002</v>
      </c>
    </row>
    <row r="7" spans="2:17" ht="15.75" thickBot="1">
      <c r="B7" s="10" t="s">
        <v>22</v>
      </c>
      <c r="C7" s="180">
        <v>1.4</v>
      </c>
      <c r="D7" s="95">
        <v>14</v>
      </c>
      <c r="E7" s="181">
        <v>0.037000000000000005</v>
      </c>
      <c r="F7" s="182"/>
      <c r="G7" s="183">
        <v>4.6</v>
      </c>
      <c r="H7" s="95">
        <v>37.9</v>
      </c>
      <c r="I7" s="181">
        <v>0.017</v>
      </c>
      <c r="J7" s="184"/>
      <c r="K7" s="96">
        <v>2.6</v>
      </c>
      <c r="L7" s="97">
        <v>16.4</v>
      </c>
      <c r="M7" s="185">
        <v>0.025</v>
      </c>
      <c r="N7" s="186"/>
      <c r="O7" s="187">
        <v>1.39</v>
      </c>
      <c r="P7" s="188">
        <v>17.5</v>
      </c>
      <c r="Q7" s="189">
        <v>0.032799999999999996</v>
      </c>
    </row>
    <row r="8" spans="2:17" ht="15.75" thickBot="1">
      <c r="B8" s="10" t="s">
        <v>23</v>
      </c>
      <c r="C8" s="180">
        <v>1.57</v>
      </c>
      <c r="D8" s="95">
        <v>13.9</v>
      </c>
      <c r="E8" s="181">
        <v>0.040999999999999995</v>
      </c>
      <c r="F8" s="182"/>
      <c r="G8" s="183">
        <v>3.57</v>
      </c>
      <c r="H8" s="95">
        <v>28</v>
      </c>
      <c r="I8" s="181">
        <v>0.02</v>
      </c>
      <c r="J8" s="184"/>
      <c r="K8" s="96">
        <v>2.4</v>
      </c>
      <c r="L8" s="97">
        <v>14</v>
      </c>
      <c r="M8" s="185">
        <v>0.019</v>
      </c>
      <c r="N8" s="186"/>
      <c r="O8" s="187">
        <v>1.55</v>
      </c>
      <c r="P8" s="188">
        <v>13.1</v>
      </c>
      <c r="Q8" s="189">
        <v>0.031</v>
      </c>
    </row>
    <row r="9" spans="2:17" ht="15.75" thickBot="1">
      <c r="B9" s="10" t="s">
        <v>24</v>
      </c>
      <c r="C9" s="180">
        <v>1.69</v>
      </c>
      <c r="D9" s="95">
        <v>14.1</v>
      </c>
      <c r="E9" s="181">
        <v>0.039</v>
      </c>
      <c r="F9" s="182"/>
      <c r="G9" s="183">
        <v>1.96</v>
      </c>
      <c r="H9" s="95">
        <v>8.4</v>
      </c>
      <c r="I9" s="181">
        <v>0.023</v>
      </c>
      <c r="J9" s="184"/>
      <c r="K9" s="96">
        <v>2.5</v>
      </c>
      <c r="L9" s="97">
        <v>15.2</v>
      </c>
      <c r="M9" s="185">
        <v>0.024</v>
      </c>
      <c r="N9" s="186"/>
      <c r="O9" s="187">
        <v>1.51</v>
      </c>
      <c r="P9" s="188">
        <v>10.8</v>
      </c>
      <c r="Q9" s="189">
        <v>0.030299999999999997</v>
      </c>
    </row>
    <row r="10" spans="2:17" ht="15.75" thickBot="1">
      <c r="B10" s="10" t="s">
        <v>25</v>
      </c>
      <c r="C10" s="180">
        <v>1.13</v>
      </c>
      <c r="D10" s="95">
        <v>10</v>
      </c>
      <c r="E10" s="181">
        <v>0.032</v>
      </c>
      <c r="F10" s="182"/>
      <c r="G10" s="183">
        <v>2.55</v>
      </c>
      <c r="H10" s="95">
        <v>15.2</v>
      </c>
      <c r="I10" s="181">
        <v>0.021</v>
      </c>
      <c r="J10" s="184"/>
      <c r="K10" s="96">
        <v>2.2</v>
      </c>
      <c r="L10" s="97">
        <v>17.4</v>
      </c>
      <c r="M10" s="185">
        <v>0.016</v>
      </c>
      <c r="N10" s="186"/>
      <c r="O10" s="187">
        <v>1.79</v>
      </c>
      <c r="P10" s="188">
        <v>12.2</v>
      </c>
      <c r="Q10" s="189">
        <v>0.009300000000000001</v>
      </c>
    </row>
    <row r="11" spans="2:17" ht="15.75" thickBot="1">
      <c r="B11" s="10" t="s">
        <v>26</v>
      </c>
      <c r="C11" s="180">
        <v>0.78</v>
      </c>
      <c r="D11" s="95">
        <v>16.2</v>
      </c>
      <c r="E11" s="181">
        <v>0.040999999999999995</v>
      </c>
      <c r="F11" s="182"/>
      <c r="G11" s="183">
        <v>3.84</v>
      </c>
      <c r="H11" s="95">
        <v>23.8</v>
      </c>
      <c r="I11" s="181">
        <v>0.02</v>
      </c>
      <c r="J11" s="184"/>
      <c r="K11" s="96">
        <v>2.4</v>
      </c>
      <c r="L11" s="97">
        <v>17.9</v>
      </c>
      <c r="M11" s="185">
        <v>0.032</v>
      </c>
      <c r="N11" s="186"/>
      <c r="O11" s="187">
        <v>0.89</v>
      </c>
      <c r="P11" s="188">
        <v>19.2</v>
      </c>
      <c r="Q11" s="189">
        <v>0.0359</v>
      </c>
    </row>
    <row r="12" spans="2:17" ht="15.75" thickBot="1">
      <c r="B12" s="10" t="s">
        <v>27</v>
      </c>
      <c r="C12" s="180">
        <v>1.82</v>
      </c>
      <c r="D12" s="95">
        <v>36.2</v>
      </c>
      <c r="E12" s="190">
        <v>0.01</v>
      </c>
      <c r="F12" s="182"/>
      <c r="G12" s="183">
        <v>2.22</v>
      </c>
      <c r="H12" s="95">
        <v>87.6</v>
      </c>
      <c r="I12" s="190">
        <v>0.006</v>
      </c>
      <c r="J12" s="184"/>
      <c r="K12" s="96">
        <v>2.3</v>
      </c>
      <c r="L12" s="97">
        <v>28.2</v>
      </c>
      <c r="M12" s="191">
        <v>0.011000000000000001</v>
      </c>
      <c r="N12" s="186"/>
      <c r="O12" s="187">
        <v>1.27</v>
      </c>
      <c r="P12" s="188">
        <v>15.8</v>
      </c>
      <c r="Q12" s="189">
        <v>0.0179</v>
      </c>
    </row>
    <row r="13" spans="2:17" ht="15.75" thickBot="1">
      <c r="B13" s="10" t="s">
        <v>28</v>
      </c>
      <c r="C13" s="180">
        <v>1.52</v>
      </c>
      <c r="D13" s="95">
        <v>15</v>
      </c>
      <c r="E13" s="181">
        <v>0.022000000000000002</v>
      </c>
      <c r="F13" s="182"/>
      <c r="G13" s="183">
        <v>4.4</v>
      </c>
      <c r="H13" s="95">
        <v>22.1</v>
      </c>
      <c r="I13" s="181">
        <v>0.013999999999999999</v>
      </c>
      <c r="J13" s="184"/>
      <c r="K13" s="96">
        <v>3.3</v>
      </c>
      <c r="L13" s="97">
        <v>17.5</v>
      </c>
      <c r="M13" s="185">
        <v>0.015</v>
      </c>
      <c r="N13" s="186"/>
      <c r="O13" s="187">
        <v>2.38</v>
      </c>
      <c r="P13" s="188">
        <v>18.3</v>
      </c>
      <c r="Q13" s="189">
        <v>0.0288</v>
      </c>
    </row>
    <row r="14" spans="2:17" ht="15.75" thickBot="1">
      <c r="B14" s="10" t="s">
        <v>29</v>
      </c>
      <c r="C14" s="180">
        <v>1.88</v>
      </c>
      <c r="D14" s="95">
        <v>16.3</v>
      </c>
      <c r="E14" s="181">
        <v>0.052000000000000005</v>
      </c>
      <c r="F14" s="182"/>
      <c r="G14" s="183">
        <v>2.9</v>
      </c>
      <c r="H14" s="95">
        <v>24.4</v>
      </c>
      <c r="I14" s="181">
        <v>0.021</v>
      </c>
      <c r="J14" s="184"/>
      <c r="K14" s="96">
        <v>3</v>
      </c>
      <c r="L14" s="97">
        <v>14.4</v>
      </c>
      <c r="M14" s="185">
        <v>0.028999999999999998</v>
      </c>
      <c r="N14" s="186"/>
      <c r="O14" s="187">
        <v>1.69</v>
      </c>
      <c r="P14" s="188">
        <v>14.2</v>
      </c>
      <c r="Q14" s="189">
        <v>0.0331</v>
      </c>
    </row>
    <row r="15" spans="2:17" ht="15.75" thickBot="1">
      <c r="B15" s="10" t="s">
        <v>30</v>
      </c>
      <c r="C15" s="180">
        <v>2.26</v>
      </c>
      <c r="D15" s="95">
        <v>23.3</v>
      </c>
      <c r="E15" s="181">
        <v>0.031</v>
      </c>
      <c r="F15" s="182"/>
      <c r="G15" s="183">
        <v>5.29</v>
      </c>
      <c r="H15" s="95">
        <v>29.4</v>
      </c>
      <c r="I15" s="181">
        <v>0.011000000000000001</v>
      </c>
      <c r="J15" s="184"/>
      <c r="K15" s="96">
        <v>3.2</v>
      </c>
      <c r="L15" s="97">
        <v>18</v>
      </c>
      <c r="M15" s="185">
        <v>0.017</v>
      </c>
      <c r="N15" s="186"/>
      <c r="O15" s="187">
        <v>2.55</v>
      </c>
      <c r="P15" s="188">
        <v>17.9</v>
      </c>
      <c r="Q15" s="189">
        <v>0.021099999999999997</v>
      </c>
    </row>
    <row r="16" spans="2:17" ht="15">
      <c r="B16" s="192" t="s">
        <v>185</v>
      </c>
      <c r="O16" s="192"/>
      <c r="P16" s="192"/>
      <c r="Q16" s="192"/>
    </row>
  </sheetData>
  <sheetProtection/>
  <mergeCells count="4">
    <mergeCell ref="C3:E3"/>
    <mergeCell ref="G3:I3"/>
    <mergeCell ref="K3:M3"/>
    <mergeCell ref="O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9.140625" style="0" customWidth="1"/>
    <col min="2" max="2" width="22.57421875" style="0" customWidth="1"/>
    <col min="3" max="16384" width="9.140625" style="0" customWidth="1"/>
  </cols>
  <sheetData>
    <row r="2" ht="15">
      <c r="B2" s="5" t="s">
        <v>39</v>
      </c>
    </row>
    <row r="3" spans="3:7" ht="15"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</row>
    <row r="4" spans="2:7" ht="15">
      <c r="B4" s="3" t="s">
        <v>45</v>
      </c>
      <c r="C4" s="30">
        <v>0.382</v>
      </c>
      <c r="D4" s="30">
        <v>0.363</v>
      </c>
      <c r="E4" s="30">
        <v>0.338</v>
      </c>
      <c r="F4" s="30">
        <v>0.238</v>
      </c>
      <c r="G4" s="30">
        <v>0.123</v>
      </c>
    </row>
    <row r="5" spans="2:7" ht="15">
      <c r="B5" s="3" t="s">
        <v>46</v>
      </c>
      <c r="C5" s="30">
        <v>0.103</v>
      </c>
      <c r="D5" s="30">
        <v>0.124</v>
      </c>
      <c r="E5" s="30">
        <v>0.143</v>
      </c>
      <c r="F5" s="30">
        <v>0.122</v>
      </c>
      <c r="G5" s="30">
        <v>0.095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pane ySplit="2760" topLeftCell="A9" activePane="bottomLeft" state="split"/>
      <selection pane="topLeft" activeCell="A1" sqref="A1:IV1"/>
      <selection pane="bottomLeft" activeCell="C33" sqref="C33"/>
    </sheetView>
  </sheetViews>
  <sheetFormatPr defaultColWidth="11.421875" defaultRowHeight="15"/>
  <cols>
    <col min="1" max="1" width="9.140625" style="0" customWidth="1"/>
    <col min="2" max="2" width="34.00390625" style="0" customWidth="1"/>
    <col min="3" max="5" width="7.7109375" style="0" customWidth="1"/>
    <col min="6" max="16384" width="9.140625" style="0" customWidth="1"/>
  </cols>
  <sheetData>
    <row r="1" ht="15">
      <c r="B1" s="1" t="s">
        <v>47</v>
      </c>
    </row>
    <row r="2" spans="2:5" ht="15.75" thickBot="1">
      <c r="B2" s="11"/>
      <c r="C2" s="12">
        <v>1999</v>
      </c>
      <c r="D2" s="12">
        <v>2000</v>
      </c>
      <c r="E2" s="12">
        <v>2001</v>
      </c>
    </row>
    <row r="3" spans="2:5" ht="15">
      <c r="B3" s="31" t="s">
        <v>32</v>
      </c>
      <c r="C3" s="32">
        <v>1000</v>
      </c>
      <c r="D3" s="32">
        <v>1100</v>
      </c>
      <c r="E3" s="33">
        <v>1210</v>
      </c>
    </row>
    <row r="4" spans="2:5" ht="15">
      <c r="B4" s="15" t="s">
        <v>48</v>
      </c>
      <c r="C4" s="34">
        <v>-650</v>
      </c>
      <c r="D4" s="34">
        <v>-715</v>
      </c>
      <c r="E4" s="14">
        <v>-786.5</v>
      </c>
    </row>
    <row r="5" spans="2:5" ht="15">
      <c r="B5" s="15" t="s">
        <v>49</v>
      </c>
      <c r="C5" s="34">
        <v>-189</v>
      </c>
      <c r="D5" s="34">
        <v>-207.9</v>
      </c>
      <c r="E5" s="14">
        <v>-228.7</v>
      </c>
    </row>
    <row r="6" spans="2:5" ht="15">
      <c r="B6" s="15" t="s">
        <v>50</v>
      </c>
      <c r="C6" s="34">
        <v>-20</v>
      </c>
      <c r="D6" s="34">
        <v>-20</v>
      </c>
      <c r="E6" s="14">
        <v>-20</v>
      </c>
    </row>
    <row r="7" spans="2:5" ht="15.75" thickBot="1">
      <c r="B7" s="16" t="s">
        <v>51</v>
      </c>
      <c r="C7" s="17">
        <f>SUM(C3:C6)</f>
        <v>141</v>
      </c>
      <c r="D7" s="17">
        <f>SUM(D3:D6)</f>
        <v>157.1</v>
      </c>
      <c r="E7" s="18">
        <f>SUM(E3:E6)</f>
        <v>174.8</v>
      </c>
    </row>
    <row r="8" spans="2:5" ht="15">
      <c r="B8" s="15" t="s">
        <v>52</v>
      </c>
      <c r="C8" s="34">
        <v>-10</v>
      </c>
      <c r="D8" s="34">
        <v>-10</v>
      </c>
      <c r="E8" s="14">
        <v>-10</v>
      </c>
    </row>
    <row r="9" spans="2:5" ht="15.75" thickBot="1">
      <c r="B9" s="16" t="s">
        <v>53</v>
      </c>
      <c r="C9" s="17">
        <f>SUM(C7:C8)</f>
        <v>131</v>
      </c>
      <c r="D9" s="17">
        <f>SUM(D7:D8)</f>
        <v>147.1</v>
      </c>
      <c r="E9" s="18">
        <f>SUM(E7:E8)</f>
        <v>164.8</v>
      </c>
    </row>
    <row r="10" spans="2:5" ht="15">
      <c r="B10" s="15" t="s">
        <v>54</v>
      </c>
      <c r="C10" s="34">
        <v>-45.85</v>
      </c>
      <c r="D10" s="34">
        <v>-51.49</v>
      </c>
      <c r="E10" s="14">
        <v>-57.68</v>
      </c>
    </row>
    <row r="11" spans="2:5" ht="15.75" thickBot="1">
      <c r="B11" s="16" t="s">
        <v>55</v>
      </c>
      <c r="C11" s="17">
        <f>SUM(C9:C10)</f>
        <v>85.15</v>
      </c>
      <c r="D11" s="17">
        <f>SUM(D9:D10)</f>
        <v>95.60999999999999</v>
      </c>
      <c r="E11" s="18">
        <f>SUM(E9:E10)</f>
        <v>107.12</v>
      </c>
    </row>
    <row r="12" spans="2:5" ht="15">
      <c r="B12" s="15" t="s">
        <v>56</v>
      </c>
      <c r="C12" s="34">
        <v>-34.06</v>
      </c>
      <c r="D12" s="34">
        <v>-38.25</v>
      </c>
      <c r="E12" s="14">
        <v>-42.85</v>
      </c>
    </row>
    <row r="13" spans="2:5" ht="15.75" thickBot="1">
      <c r="B13" s="16" t="s">
        <v>57</v>
      </c>
      <c r="C13" s="17">
        <f>SUM(C11:C12)</f>
        <v>51.09</v>
      </c>
      <c r="D13" s="17">
        <f>SUM(D11:D12)</f>
        <v>57.359999999999985</v>
      </c>
      <c r="E13" s="18">
        <f>SUM(E11:E12)</f>
        <v>64.27000000000001</v>
      </c>
    </row>
    <row r="16" ht="15">
      <c r="B16" s="1" t="s">
        <v>58</v>
      </c>
    </row>
    <row r="17" spans="2:5" ht="15.75" thickBot="1">
      <c r="B17" s="11"/>
      <c r="C17" s="12">
        <v>1999</v>
      </c>
      <c r="D17" s="12">
        <v>2000</v>
      </c>
      <c r="E17" s="12">
        <v>2001</v>
      </c>
    </row>
    <row r="18" spans="2:5" ht="15">
      <c r="B18" s="31" t="s">
        <v>51</v>
      </c>
      <c r="C18" s="32">
        <f>C7</f>
        <v>141</v>
      </c>
      <c r="D18" s="32">
        <f>D7</f>
        <v>157.1</v>
      </c>
      <c r="E18" s="33">
        <f>E7</f>
        <v>174.8</v>
      </c>
    </row>
    <row r="19" spans="2:5" ht="15">
      <c r="B19" s="15" t="s">
        <v>77</v>
      </c>
      <c r="C19" s="34">
        <f>ROUND(-C18*0.35,2)</f>
        <v>-49.35</v>
      </c>
      <c r="D19" s="34">
        <f>ROUND(-D18*0.35,2)</f>
        <v>-54.99</v>
      </c>
      <c r="E19" s="14">
        <f>ROUND(-E18*0.35,2)</f>
        <v>-61.18</v>
      </c>
    </row>
    <row r="20" spans="2:5" ht="15.75" thickBot="1">
      <c r="B20" s="16" t="s">
        <v>59</v>
      </c>
      <c r="C20" s="17">
        <f>SUM(C18:C19)</f>
        <v>91.65</v>
      </c>
      <c r="D20" s="17">
        <f>SUM(D18:D19)</f>
        <v>102.10999999999999</v>
      </c>
      <c r="E20" s="18">
        <f>SUM(E18:E19)</f>
        <v>113.62</v>
      </c>
    </row>
    <row r="21" spans="2:5" ht="15">
      <c r="B21" s="15" t="s">
        <v>60</v>
      </c>
      <c r="C21" s="34">
        <v>20</v>
      </c>
      <c r="D21" s="34">
        <v>20</v>
      </c>
      <c r="E21" s="14">
        <v>20</v>
      </c>
    </row>
    <row r="22" spans="2:5" ht="15">
      <c r="B22" s="15" t="s">
        <v>61</v>
      </c>
      <c r="C22" s="34">
        <v>-61</v>
      </c>
      <c r="D22" s="34">
        <v>-67.1</v>
      </c>
      <c r="E22" s="14">
        <v>-73.8</v>
      </c>
    </row>
    <row r="23" spans="2:5" ht="15">
      <c r="B23" s="15" t="s">
        <v>62</v>
      </c>
      <c r="C23" s="34">
        <v>-11</v>
      </c>
      <c r="D23" s="34">
        <v>-12.1</v>
      </c>
      <c r="E23" s="14">
        <v>-13.3</v>
      </c>
    </row>
    <row r="24" spans="2:5" ht="15.75" thickBot="1">
      <c r="B24" s="16" t="s">
        <v>63</v>
      </c>
      <c r="C24" s="19">
        <f>SUM(C20:C23)</f>
        <v>39.650000000000006</v>
      </c>
      <c r="D24" s="19">
        <f>SUM(D20:D23)</f>
        <v>42.90999999999999</v>
      </c>
      <c r="E24" s="20">
        <f>SUM(E20:E23)</f>
        <v>46.52000000000001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5.7109375" style="0" customWidth="1"/>
    <col min="2" max="2" width="22.8515625" style="0" customWidth="1"/>
    <col min="3" max="3" width="9.140625" style="0" customWidth="1"/>
    <col min="4" max="4" width="4.28125" style="0" customWidth="1"/>
    <col min="5" max="5" width="33.7109375" style="0" customWidth="1"/>
    <col min="6" max="16384" width="9.140625" style="0" customWidth="1"/>
  </cols>
  <sheetData>
    <row r="2" ht="15">
      <c r="B2" s="5" t="s">
        <v>64</v>
      </c>
    </row>
    <row r="3" ht="15.75" thickBot="1"/>
    <row r="4" spans="2:6" ht="15">
      <c r="B4" s="21" t="s">
        <v>65</v>
      </c>
      <c r="C4" s="22">
        <v>80</v>
      </c>
      <c r="D4" s="27"/>
      <c r="E4" s="21" t="s">
        <v>66</v>
      </c>
      <c r="F4" s="22">
        <v>167</v>
      </c>
    </row>
    <row r="5" spans="2:6" ht="15">
      <c r="B5" s="23" t="s">
        <v>67</v>
      </c>
      <c r="C5" s="24">
        <v>135</v>
      </c>
      <c r="D5" s="27"/>
      <c r="E5" s="23" t="s">
        <v>68</v>
      </c>
      <c r="F5" s="24">
        <v>197</v>
      </c>
    </row>
    <row r="6" spans="2:6" ht="15">
      <c r="B6" s="23" t="s">
        <v>69</v>
      </c>
      <c r="C6" s="24">
        <v>75</v>
      </c>
      <c r="D6" s="27"/>
      <c r="E6" s="23" t="s">
        <v>70</v>
      </c>
      <c r="F6" s="24">
        <v>218</v>
      </c>
    </row>
    <row r="7" spans="2:6" ht="15">
      <c r="B7" s="23" t="s">
        <v>19</v>
      </c>
      <c r="C7" s="24">
        <v>173</v>
      </c>
      <c r="D7" s="27"/>
      <c r="E7" s="23" t="s">
        <v>71</v>
      </c>
      <c r="F7" s="24">
        <v>197</v>
      </c>
    </row>
    <row r="8" spans="2:6" ht="15.75" thickBot="1">
      <c r="B8" s="23" t="s">
        <v>72</v>
      </c>
      <c r="C8" s="24">
        <v>213</v>
      </c>
      <c r="D8" s="27"/>
      <c r="E8" s="25" t="s">
        <v>73</v>
      </c>
      <c r="F8" s="26">
        <v>185</v>
      </c>
    </row>
    <row r="9" spans="2:6" ht="15.75" thickBot="1">
      <c r="B9" s="25" t="s">
        <v>74</v>
      </c>
      <c r="C9" s="26">
        <v>177</v>
      </c>
      <c r="D9" s="27"/>
      <c r="E9" s="27"/>
      <c r="F9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5.421875" style="0" customWidth="1"/>
    <col min="2" max="2" width="34.57421875" style="0" customWidth="1"/>
    <col min="3" max="10" width="6.8515625" style="0" customWidth="1"/>
    <col min="11" max="16384" width="9.140625" style="0" customWidth="1"/>
  </cols>
  <sheetData>
    <row r="2" ht="15">
      <c r="B2" s="5" t="s">
        <v>75</v>
      </c>
    </row>
    <row r="3" ht="15">
      <c r="B3" s="28" t="s">
        <v>76</v>
      </c>
    </row>
    <row r="5" spans="2:10" ht="15">
      <c r="B5" s="35"/>
      <c r="C5" s="36"/>
      <c r="D5" s="37" t="s">
        <v>79</v>
      </c>
      <c r="E5" s="36"/>
      <c r="F5" s="37"/>
      <c r="G5" s="36"/>
      <c r="H5" s="37" t="s">
        <v>80</v>
      </c>
      <c r="I5" s="36"/>
      <c r="J5" s="37" t="s">
        <v>81</v>
      </c>
    </row>
    <row r="6" spans="2:10" ht="15">
      <c r="B6" s="38" t="s">
        <v>82</v>
      </c>
      <c r="C6" s="39"/>
      <c r="D6" s="40" t="s">
        <v>83</v>
      </c>
      <c r="E6" s="39"/>
      <c r="F6" s="40" t="s">
        <v>84</v>
      </c>
      <c r="G6" s="39"/>
      <c r="H6" s="40" t="s">
        <v>85</v>
      </c>
      <c r="I6" s="39"/>
      <c r="J6" s="40" t="s">
        <v>86</v>
      </c>
    </row>
    <row r="7" spans="2:10" ht="15">
      <c r="B7" s="42" t="s">
        <v>87</v>
      </c>
      <c r="C7" s="43"/>
      <c r="D7" s="44">
        <v>28.6</v>
      </c>
      <c r="E7" s="45"/>
      <c r="F7" s="44">
        <v>14.4</v>
      </c>
      <c r="G7" s="45"/>
      <c r="H7" s="44">
        <v>5.8</v>
      </c>
      <c r="I7" s="45"/>
      <c r="J7" s="44">
        <f>D7+F7+H7</f>
        <v>48.8</v>
      </c>
    </row>
    <row r="8" spans="2:10" ht="15">
      <c r="B8" s="46"/>
      <c r="C8" s="47" t="s">
        <v>88</v>
      </c>
      <c r="D8" s="48" t="s">
        <v>89</v>
      </c>
      <c r="E8" s="47" t="s">
        <v>88</v>
      </c>
      <c r="F8" s="48" t="s">
        <v>89</v>
      </c>
      <c r="G8" s="47" t="s">
        <v>88</v>
      </c>
      <c r="H8" s="48" t="s">
        <v>89</v>
      </c>
      <c r="I8" s="47" t="s">
        <v>88</v>
      </c>
      <c r="J8" s="48" t="s">
        <v>89</v>
      </c>
    </row>
    <row r="9" spans="2:10" ht="15">
      <c r="B9" s="38" t="s">
        <v>90</v>
      </c>
      <c r="C9" s="41">
        <v>9</v>
      </c>
      <c r="D9" s="49">
        <v>10</v>
      </c>
      <c r="E9" s="41">
        <v>5</v>
      </c>
      <c r="F9" s="49">
        <v>6</v>
      </c>
      <c r="G9" s="41">
        <v>10</v>
      </c>
      <c r="H9" s="49">
        <v>11</v>
      </c>
      <c r="I9" s="41"/>
      <c r="J9" s="49"/>
    </row>
    <row r="10" spans="2:10" ht="15">
      <c r="B10" s="42" t="s">
        <v>91</v>
      </c>
      <c r="C10" s="50">
        <f>D7*C9</f>
        <v>257.40000000000003</v>
      </c>
      <c r="D10" s="51">
        <f>D7*D9</f>
        <v>286</v>
      </c>
      <c r="E10" s="50">
        <f>F7*E9</f>
        <v>72</v>
      </c>
      <c r="F10" s="51">
        <f>F7*F9</f>
        <v>86.4</v>
      </c>
      <c r="G10" s="50">
        <f>H7*G9</f>
        <v>58</v>
      </c>
      <c r="H10" s="51">
        <f>H7*H9</f>
        <v>63.8</v>
      </c>
      <c r="I10" s="50">
        <f>C10+E10+G10</f>
        <v>387.40000000000003</v>
      </c>
      <c r="J10" s="51">
        <f>D10+F10+H10</f>
        <v>436.2</v>
      </c>
    </row>
    <row r="11" spans="2:10" ht="15">
      <c r="B11" s="38" t="s">
        <v>92</v>
      </c>
      <c r="C11" s="41"/>
      <c r="D11" s="41"/>
      <c r="E11" s="41"/>
      <c r="F11" s="41"/>
      <c r="G11" s="41"/>
      <c r="H11" s="41"/>
      <c r="I11" s="41">
        <v>77.5</v>
      </c>
      <c r="J11" s="56">
        <v>77.5</v>
      </c>
    </row>
    <row r="12" spans="2:10" ht="15">
      <c r="B12" s="38" t="s">
        <v>93</v>
      </c>
      <c r="C12" s="41"/>
      <c r="D12" s="41"/>
      <c r="E12" s="41"/>
      <c r="F12" s="41"/>
      <c r="G12" s="41"/>
      <c r="H12" s="41"/>
      <c r="I12" s="52">
        <v>34.5</v>
      </c>
      <c r="J12" s="57">
        <v>34.5</v>
      </c>
    </row>
    <row r="13" spans="2:10" ht="15.75" thickBot="1">
      <c r="B13" s="42" t="s">
        <v>94</v>
      </c>
      <c r="C13" s="53"/>
      <c r="D13" s="53"/>
      <c r="E13" s="53"/>
      <c r="F13" s="53"/>
      <c r="G13" s="53"/>
      <c r="H13" s="53"/>
      <c r="I13" s="50">
        <f>I10+I11-I12</f>
        <v>430.40000000000003</v>
      </c>
      <c r="J13" s="58">
        <f>J10+J11-J12</f>
        <v>479.20000000000005</v>
      </c>
    </row>
    <row r="14" spans="2:10" ht="15.75" thickBot="1">
      <c r="B14" s="42" t="s">
        <v>95</v>
      </c>
      <c r="C14" s="53"/>
      <c r="D14" s="53"/>
      <c r="E14" s="53"/>
      <c r="F14" s="53"/>
      <c r="G14" s="53"/>
      <c r="H14" s="53"/>
      <c r="I14" s="54">
        <f>I13/12.201</f>
        <v>35.27579706581428</v>
      </c>
      <c r="J14" s="55">
        <f>J13/12.201</f>
        <v>39.275469223834115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R19" sqref="R19"/>
    </sheetView>
  </sheetViews>
  <sheetFormatPr defaultColWidth="11.421875" defaultRowHeight="15"/>
  <cols>
    <col min="1" max="2" width="1.7109375" style="0" customWidth="1"/>
    <col min="3" max="3" width="0.71875" style="0" customWidth="1"/>
    <col min="4" max="4" width="1.7109375" style="0" customWidth="1"/>
    <col min="5" max="5" width="0.71875" style="0" customWidth="1"/>
    <col min="6" max="6" width="1.7109375" style="0" customWidth="1"/>
    <col min="7" max="7" width="0.71875" style="0" customWidth="1"/>
    <col min="8" max="8" width="1.7109375" style="0" customWidth="1"/>
    <col min="9" max="9" width="0.71875" style="0" customWidth="1"/>
    <col min="10" max="10" width="1.7109375" style="0" customWidth="1"/>
    <col min="11" max="11" width="0.71875" style="0" customWidth="1"/>
    <col min="12" max="13" width="1.7109375" style="0" customWidth="1"/>
    <col min="14" max="14" width="0.9921875" style="98" customWidth="1"/>
    <col min="15" max="15" width="1.57421875" style="98" customWidth="1"/>
    <col min="16" max="16" width="0.9921875" style="98" customWidth="1"/>
    <col min="17" max="17" width="1.7109375" style="98" customWidth="1"/>
    <col min="18" max="18" width="0.9921875" style="98" customWidth="1"/>
    <col min="19" max="19" width="1.7109375" style="98" customWidth="1"/>
    <col min="20" max="20" width="0.9921875" style="98" customWidth="1"/>
    <col min="21" max="21" width="1.7109375" style="98" customWidth="1"/>
    <col min="22" max="22" width="0.9921875" style="98" customWidth="1"/>
    <col min="23" max="23" width="1.7109375" style="98" customWidth="1"/>
    <col min="24" max="24" width="0.9921875" style="98" customWidth="1"/>
    <col min="25" max="25" width="1.7109375" style="98" customWidth="1"/>
    <col min="26" max="27" width="6.140625" style="98" customWidth="1"/>
    <col min="28" max="28" width="0.85546875" style="98" customWidth="1"/>
    <col min="29" max="29" width="1.7109375" style="98" customWidth="1"/>
    <col min="30" max="30" width="0.71875" style="98" customWidth="1"/>
    <col min="31" max="31" width="1.7109375" style="98" customWidth="1"/>
    <col min="32" max="32" width="0.71875" style="98" customWidth="1"/>
    <col min="33" max="33" width="1.7109375" style="98" customWidth="1"/>
    <col min="34" max="34" width="0.71875" style="98" customWidth="1"/>
    <col min="35" max="35" width="1.7109375" style="98" customWidth="1"/>
    <col min="36" max="36" width="0.85546875" style="98" customWidth="1"/>
    <col min="37" max="37" width="0.71875" style="98" customWidth="1"/>
    <col min="38" max="38" width="1.7109375" style="98" customWidth="1"/>
    <col min="39" max="39" width="0.71875" style="98" customWidth="1"/>
    <col min="40" max="40" width="1.7109375" style="98" customWidth="1"/>
    <col min="41" max="41" width="0.71875" style="98" customWidth="1"/>
    <col min="42" max="42" width="1.7109375" style="98" customWidth="1"/>
    <col min="43" max="43" width="0.85546875" style="98" customWidth="1"/>
    <col min="44" max="44" width="1.7109375" style="98" customWidth="1"/>
    <col min="45" max="45" width="0.9921875" style="98" customWidth="1"/>
    <col min="46" max="46" width="2.7109375" style="98" customWidth="1"/>
    <col min="47" max="47" width="0.9921875" style="0" customWidth="1"/>
    <col min="48" max="48" width="3.140625" style="0" customWidth="1"/>
    <col min="49" max="16384" width="9.140625" style="0" customWidth="1"/>
  </cols>
  <sheetData>
    <row r="1" ht="15">
      <c r="B1" s="173" t="s">
        <v>182</v>
      </c>
    </row>
    <row r="2" spans="1:48" ht="15.75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1"/>
      <c r="AV2" s="171"/>
    </row>
    <row r="3" spans="1:48" ht="11.25" customHeight="1">
      <c r="A3" s="166"/>
      <c r="B3" s="170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8"/>
      <c r="AL3" s="168"/>
      <c r="AM3" s="168"/>
      <c r="AN3" s="168"/>
      <c r="AO3" s="168"/>
      <c r="AP3" s="168"/>
      <c r="AQ3" s="168"/>
      <c r="AR3" s="168"/>
      <c r="AS3" s="168"/>
      <c r="AT3" s="167"/>
      <c r="AU3" s="166"/>
      <c r="AV3" s="166"/>
    </row>
    <row r="4" spans="1:48" ht="15.75" customHeight="1">
      <c r="A4" s="99"/>
      <c r="B4" s="165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/>
      <c r="Z4" s="163" t="s">
        <v>181</v>
      </c>
      <c r="AA4" s="162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99"/>
      <c r="AT4" s="160"/>
      <c r="AU4" s="99"/>
      <c r="AV4" s="99"/>
    </row>
    <row r="5" spans="1:48" ht="11.25" customHeight="1" thickBot="1">
      <c r="A5" s="99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7"/>
      <c r="AU5" s="99"/>
      <c r="AV5" s="99"/>
    </row>
    <row r="6" spans="1:48" ht="11.25" customHeight="1">
      <c r="A6" s="99"/>
      <c r="B6" s="15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4"/>
      <c r="Z6" s="153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1"/>
      <c r="AT6" s="150"/>
      <c r="AU6" s="99"/>
      <c r="AV6" s="99"/>
    </row>
    <row r="7" spans="1:48" ht="11.25" customHeight="1">
      <c r="A7" s="137"/>
      <c r="B7" s="149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7"/>
      <c r="N7" s="147" t="s">
        <v>180</v>
      </c>
      <c r="O7" s="146"/>
      <c r="P7" s="146"/>
      <c r="Q7" s="146"/>
      <c r="R7" s="146"/>
      <c r="S7" s="146"/>
      <c r="T7" s="146"/>
      <c r="U7" s="146"/>
      <c r="V7" s="146"/>
      <c r="W7" s="145"/>
      <c r="X7" s="145"/>
      <c r="Y7" s="144"/>
      <c r="Z7" s="143"/>
      <c r="AA7" s="143"/>
      <c r="AB7" s="140"/>
      <c r="AC7" s="140"/>
      <c r="AD7" s="142"/>
      <c r="AE7" s="140"/>
      <c r="AF7" s="141" t="s">
        <v>179</v>
      </c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39"/>
      <c r="AT7" s="138"/>
      <c r="AU7" s="137"/>
      <c r="AV7" s="137"/>
    </row>
    <row r="8" spans="1:48" ht="11.25" customHeight="1" thickBot="1">
      <c r="A8" s="99"/>
      <c r="B8" s="13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4"/>
      <c r="Z8" s="133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1"/>
      <c r="AT8" s="130"/>
      <c r="AU8" s="99"/>
      <c r="AV8" s="99"/>
    </row>
    <row r="9" spans="1:48" ht="11.25" customHeight="1">
      <c r="A9" s="108"/>
      <c r="B9" s="128"/>
      <c r="C9" s="127"/>
      <c r="D9" s="127"/>
      <c r="E9" s="127"/>
      <c r="F9" s="127"/>
      <c r="G9" s="127"/>
      <c r="H9" s="127"/>
      <c r="I9" s="127"/>
      <c r="J9" s="127"/>
      <c r="K9" s="127"/>
      <c r="L9" s="126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6"/>
      <c r="Z9" s="129"/>
      <c r="AA9" s="128"/>
      <c r="AB9" s="128"/>
      <c r="AC9" s="127"/>
      <c r="AD9" s="127"/>
      <c r="AE9" s="127"/>
      <c r="AF9" s="127"/>
      <c r="AG9" s="127"/>
      <c r="AH9" s="127"/>
      <c r="AI9" s="127"/>
      <c r="AJ9" s="126"/>
      <c r="AK9" s="128"/>
      <c r="AL9" s="127"/>
      <c r="AM9" s="127"/>
      <c r="AN9" s="127"/>
      <c r="AO9" s="127"/>
      <c r="AP9" s="127"/>
      <c r="AQ9" s="127"/>
      <c r="AR9" s="127"/>
      <c r="AS9" s="126"/>
      <c r="AT9" s="109"/>
      <c r="AU9" s="108"/>
      <c r="AV9" s="108"/>
    </row>
    <row r="10" spans="1:48" ht="11.25" customHeight="1">
      <c r="A10" s="108"/>
      <c r="B10" s="124"/>
      <c r="C10" s="108"/>
      <c r="D10" s="108"/>
      <c r="E10" s="108"/>
      <c r="F10" s="73"/>
      <c r="G10" s="125" t="s">
        <v>178</v>
      </c>
      <c r="H10" s="125"/>
      <c r="I10" s="108"/>
      <c r="J10" s="108"/>
      <c r="K10" s="108"/>
      <c r="L10" s="114"/>
      <c r="M10" s="108"/>
      <c r="N10" s="73"/>
      <c r="O10" s="120"/>
      <c r="P10" s="120"/>
      <c r="Q10" s="120"/>
      <c r="R10" s="120"/>
      <c r="S10" s="125" t="s">
        <v>178</v>
      </c>
      <c r="T10" s="120"/>
      <c r="U10" s="120"/>
      <c r="V10" s="120"/>
      <c r="W10" s="120"/>
      <c r="X10" s="120"/>
      <c r="Y10" s="114"/>
      <c r="Z10" s="118" t="s">
        <v>177</v>
      </c>
      <c r="AA10" s="117" t="s">
        <v>176</v>
      </c>
      <c r="AB10" s="124"/>
      <c r="AC10" s="108"/>
      <c r="AD10" s="108"/>
      <c r="AE10" s="108"/>
      <c r="AF10" s="108"/>
      <c r="AG10" s="108"/>
      <c r="AH10" s="108"/>
      <c r="AI10" s="108"/>
      <c r="AJ10" s="114"/>
      <c r="AK10" s="124"/>
      <c r="AL10" s="108"/>
      <c r="AM10" s="108"/>
      <c r="AN10" s="108"/>
      <c r="AO10" s="108"/>
      <c r="AP10" s="108"/>
      <c r="AQ10" s="108"/>
      <c r="AR10" s="108"/>
      <c r="AS10" s="114"/>
      <c r="AT10" s="109"/>
      <c r="AU10" s="108"/>
      <c r="AV10" s="108"/>
    </row>
    <row r="11" spans="1:48" ht="11.25" customHeight="1">
      <c r="A11" s="108"/>
      <c r="B11" s="123"/>
      <c r="C11" s="74"/>
      <c r="D11" s="122"/>
      <c r="E11" s="122"/>
      <c r="F11" s="73"/>
      <c r="G11" s="88" t="s">
        <v>175</v>
      </c>
      <c r="H11" s="88"/>
      <c r="I11" s="122"/>
      <c r="J11" s="122"/>
      <c r="K11" s="122"/>
      <c r="L11" s="121"/>
      <c r="M11" s="120"/>
      <c r="N11" s="73"/>
      <c r="O11" s="120"/>
      <c r="P11" s="120"/>
      <c r="Q11" s="120"/>
      <c r="R11" s="120"/>
      <c r="S11" s="115" t="s">
        <v>174</v>
      </c>
      <c r="T11" s="120"/>
      <c r="U11" s="120"/>
      <c r="V11" s="120"/>
      <c r="W11" s="120"/>
      <c r="X11" s="120"/>
      <c r="Y11" s="119"/>
      <c r="Z11" s="118" t="s">
        <v>173</v>
      </c>
      <c r="AA11" s="117" t="s">
        <v>166</v>
      </c>
      <c r="AB11" s="117"/>
      <c r="AC11" s="115"/>
      <c r="AD11" s="115"/>
      <c r="AE11" s="73"/>
      <c r="AF11" s="115" t="s">
        <v>172</v>
      </c>
      <c r="AG11" s="115"/>
      <c r="AH11" s="115"/>
      <c r="AI11" s="115"/>
      <c r="AJ11" s="116"/>
      <c r="AK11" s="87"/>
      <c r="AL11" s="115"/>
      <c r="AM11" s="115"/>
      <c r="AN11" s="115"/>
      <c r="AO11" s="115" t="s">
        <v>171</v>
      </c>
      <c r="AP11" s="115"/>
      <c r="AQ11" s="73"/>
      <c r="AR11" s="115"/>
      <c r="AS11" s="114"/>
      <c r="AT11" s="109"/>
      <c r="AU11" s="108"/>
      <c r="AV11" s="108"/>
    </row>
    <row r="12" spans="1:48" ht="11.25" customHeight="1">
      <c r="A12" s="108"/>
      <c r="B12" s="123"/>
      <c r="C12" s="74"/>
      <c r="D12" s="122"/>
      <c r="E12" s="122"/>
      <c r="F12" s="73"/>
      <c r="G12" s="115" t="s">
        <v>170</v>
      </c>
      <c r="H12" s="115"/>
      <c r="I12" s="122"/>
      <c r="J12" s="122"/>
      <c r="K12" s="122"/>
      <c r="L12" s="121"/>
      <c r="M12" s="120"/>
      <c r="N12" s="73"/>
      <c r="O12" s="120"/>
      <c r="P12" s="120"/>
      <c r="Q12" s="120"/>
      <c r="R12" s="120"/>
      <c r="S12" s="88" t="s">
        <v>169</v>
      </c>
      <c r="T12" s="120"/>
      <c r="U12" s="120"/>
      <c r="V12" s="120"/>
      <c r="W12" s="120"/>
      <c r="X12" s="120"/>
      <c r="Y12" s="119"/>
      <c r="Z12" s="118" t="s">
        <v>168</v>
      </c>
      <c r="AA12" s="117" t="s">
        <v>167</v>
      </c>
      <c r="AB12" s="117"/>
      <c r="AC12" s="115"/>
      <c r="AD12" s="115"/>
      <c r="AE12" s="73"/>
      <c r="AF12" s="115" t="s">
        <v>166</v>
      </c>
      <c r="AG12" s="115"/>
      <c r="AH12" s="115"/>
      <c r="AI12" s="115"/>
      <c r="AJ12" s="116"/>
      <c r="AK12" s="87"/>
      <c r="AL12" s="115"/>
      <c r="AM12" s="115"/>
      <c r="AN12" s="115"/>
      <c r="AO12" s="115" t="s">
        <v>166</v>
      </c>
      <c r="AP12" s="115"/>
      <c r="AQ12" s="73"/>
      <c r="AR12" s="115"/>
      <c r="AS12" s="114"/>
      <c r="AT12" s="109"/>
      <c r="AU12" s="108"/>
      <c r="AV12" s="108"/>
    </row>
    <row r="13" spans="1:48" ht="11.25" customHeight="1" thickBot="1">
      <c r="A13" s="108"/>
      <c r="B13" s="112"/>
      <c r="C13" s="111"/>
      <c r="D13" s="111"/>
      <c r="E13" s="111"/>
      <c r="F13" s="111"/>
      <c r="G13" s="111"/>
      <c r="H13" s="111"/>
      <c r="I13" s="111"/>
      <c r="J13" s="111"/>
      <c r="K13" s="111"/>
      <c r="L13" s="110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0"/>
      <c r="Z13" s="113"/>
      <c r="AA13" s="112"/>
      <c r="AB13" s="112"/>
      <c r="AC13" s="111"/>
      <c r="AD13" s="111"/>
      <c r="AE13" s="111"/>
      <c r="AF13" s="111"/>
      <c r="AG13" s="111"/>
      <c r="AH13" s="111"/>
      <c r="AI13" s="111"/>
      <c r="AJ13" s="110"/>
      <c r="AK13" s="112"/>
      <c r="AL13" s="111"/>
      <c r="AM13" s="111"/>
      <c r="AN13" s="111"/>
      <c r="AO13" s="111"/>
      <c r="AP13" s="111"/>
      <c r="AQ13" s="111"/>
      <c r="AR13" s="111"/>
      <c r="AS13" s="110"/>
      <c r="AT13" s="109"/>
      <c r="AU13" s="108"/>
      <c r="AV13" s="108"/>
    </row>
    <row r="14" spans="1:48" ht="101.25" thickBot="1">
      <c r="A14" s="100"/>
      <c r="B14" s="102" t="s">
        <v>165</v>
      </c>
      <c r="C14" s="104"/>
      <c r="D14" s="102" t="s">
        <v>164</v>
      </c>
      <c r="E14" s="104"/>
      <c r="F14" s="102" t="s">
        <v>163</v>
      </c>
      <c r="G14" s="104"/>
      <c r="H14" s="102" t="s">
        <v>162</v>
      </c>
      <c r="I14" s="107"/>
      <c r="J14" s="102" t="s">
        <v>161</v>
      </c>
      <c r="K14" s="104"/>
      <c r="L14" s="106" t="s">
        <v>160</v>
      </c>
      <c r="M14" s="105" t="s">
        <v>159</v>
      </c>
      <c r="N14" s="104"/>
      <c r="O14" s="102" t="s">
        <v>158</v>
      </c>
      <c r="P14" s="104"/>
      <c r="Q14" s="102" t="s">
        <v>157</v>
      </c>
      <c r="R14" s="104"/>
      <c r="S14" s="102" t="s">
        <v>156</v>
      </c>
      <c r="T14" s="104"/>
      <c r="U14" s="102" t="s">
        <v>155</v>
      </c>
      <c r="V14" s="104"/>
      <c r="W14" s="102" t="s">
        <v>154</v>
      </c>
      <c r="X14" s="104"/>
      <c r="Y14" s="102" t="s">
        <v>153</v>
      </c>
      <c r="Z14" s="104"/>
      <c r="AA14" s="104"/>
      <c r="AB14" s="104"/>
      <c r="AC14" s="102" t="s">
        <v>152</v>
      </c>
      <c r="AD14" s="104"/>
      <c r="AE14" s="102" t="s">
        <v>151</v>
      </c>
      <c r="AF14" s="104"/>
      <c r="AG14" s="102" t="s">
        <v>150</v>
      </c>
      <c r="AH14" s="104"/>
      <c r="AI14" s="102" t="s">
        <v>149</v>
      </c>
      <c r="AJ14" s="104"/>
      <c r="AK14" s="104"/>
      <c r="AL14" s="102" t="s">
        <v>127</v>
      </c>
      <c r="AM14" s="104"/>
      <c r="AN14" s="102" t="s">
        <v>148</v>
      </c>
      <c r="AO14" s="104"/>
      <c r="AP14" s="102" t="s">
        <v>147</v>
      </c>
      <c r="AQ14" s="103"/>
      <c r="AR14" s="102" t="s">
        <v>146</v>
      </c>
      <c r="AS14" s="100"/>
      <c r="AT14" s="101" t="s">
        <v>145</v>
      </c>
      <c r="AU14" s="100"/>
      <c r="AV14" s="100"/>
    </row>
    <row r="15" spans="1:48" ht="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 ht="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3.140625" style="59" customWidth="1"/>
    <col min="2" max="2" width="2.7109375" style="64" customWidth="1"/>
    <col min="3" max="3" width="36.140625" style="64" customWidth="1"/>
    <col min="4" max="4" width="1.8515625" style="64" customWidth="1"/>
    <col min="5" max="5" width="39.421875" style="64" customWidth="1"/>
    <col min="6" max="6" width="9.140625" style="59" customWidth="1"/>
    <col min="7" max="16384" width="9.140625" style="0" customWidth="1"/>
  </cols>
  <sheetData>
    <row r="1" ht="15.75" thickBot="1"/>
    <row r="2" spans="1:6" ht="16.5" thickBot="1">
      <c r="A2" s="65"/>
      <c r="B2" s="66"/>
      <c r="C2" s="67" t="s">
        <v>105</v>
      </c>
      <c r="D2" s="68"/>
      <c r="E2" s="69"/>
      <c r="F2" s="65"/>
    </row>
    <row r="3" spans="1:6" ht="15">
      <c r="A3" s="70"/>
      <c r="B3" s="71"/>
      <c r="C3" s="72" t="s">
        <v>106</v>
      </c>
      <c r="D3" s="71"/>
      <c r="E3" s="72" t="s">
        <v>107</v>
      </c>
      <c r="F3" s="70"/>
    </row>
    <row r="4" spans="1:6" ht="15">
      <c r="A4" s="73"/>
      <c r="B4" s="74"/>
      <c r="C4" s="75" t="s">
        <v>108</v>
      </c>
      <c r="D4" s="74"/>
      <c r="E4" s="75" t="s">
        <v>109</v>
      </c>
      <c r="F4" s="73"/>
    </row>
    <row r="5" spans="1:6" ht="15">
      <c r="A5" s="73"/>
      <c r="B5" s="74"/>
      <c r="C5" s="75" t="s">
        <v>110</v>
      </c>
      <c r="D5" s="74"/>
      <c r="E5" s="75" t="s">
        <v>111</v>
      </c>
      <c r="F5" s="73"/>
    </row>
    <row r="6" spans="1:6" ht="15">
      <c r="A6" s="73"/>
      <c r="B6" s="74"/>
      <c r="C6" s="75" t="s">
        <v>112</v>
      </c>
      <c r="D6" s="74"/>
      <c r="E6" s="75" t="s">
        <v>113</v>
      </c>
      <c r="F6" s="73"/>
    </row>
    <row r="7" spans="1:6" ht="15">
      <c r="A7" s="73"/>
      <c r="B7" s="74"/>
      <c r="C7" s="75" t="s">
        <v>114</v>
      </c>
      <c r="D7" s="74"/>
      <c r="E7" s="75" t="s">
        <v>115</v>
      </c>
      <c r="F7" s="73"/>
    </row>
    <row r="8" spans="1:6" ht="15.75" thickBot="1">
      <c r="A8" s="73"/>
      <c r="B8" s="74"/>
      <c r="C8" s="75" t="s">
        <v>116</v>
      </c>
      <c r="D8" s="74"/>
      <c r="E8" s="76" t="s">
        <v>117</v>
      </c>
      <c r="F8" s="73"/>
    </row>
    <row r="9" spans="1:6" ht="15.75" thickBot="1">
      <c r="A9" s="73"/>
      <c r="B9" s="74"/>
      <c r="C9" s="76" t="s">
        <v>118</v>
      </c>
      <c r="D9" s="74"/>
      <c r="E9" s="74"/>
      <c r="F9" s="73"/>
    </row>
    <row r="10" ht="15.75" thickBot="1">
      <c r="C10" s="77"/>
    </row>
    <row r="11" spans="1:6" ht="16.5" thickBot="1">
      <c r="A11" s="65"/>
      <c r="B11" s="66"/>
      <c r="C11" s="200" t="s">
        <v>119</v>
      </c>
      <c r="D11" s="201"/>
      <c r="E11" s="202"/>
      <c r="F11" s="65"/>
    </row>
    <row r="12" spans="1:6" ht="15">
      <c r="A12" s="70"/>
      <c r="B12" s="71"/>
      <c r="C12" s="72" t="s">
        <v>120</v>
      </c>
      <c r="D12" s="78"/>
      <c r="E12" s="72" t="s">
        <v>121</v>
      </c>
      <c r="F12" s="70"/>
    </row>
    <row r="13" spans="1:6" ht="15">
      <c r="A13" s="73"/>
      <c r="B13" s="74"/>
      <c r="C13" s="75" t="s">
        <v>122</v>
      </c>
      <c r="D13" s="74"/>
      <c r="E13" s="75" t="s">
        <v>123</v>
      </c>
      <c r="F13" s="73"/>
    </row>
    <row r="14" spans="1:6" ht="15">
      <c r="A14" s="73"/>
      <c r="B14" s="74"/>
      <c r="C14" s="75" t="s">
        <v>124</v>
      </c>
      <c r="D14" s="74"/>
      <c r="E14" s="75" t="s">
        <v>125</v>
      </c>
      <c r="F14" s="73"/>
    </row>
    <row r="15" spans="1:6" ht="15.75" thickBot="1">
      <c r="A15" s="73"/>
      <c r="B15" s="74"/>
      <c r="C15" s="75" t="s">
        <v>126</v>
      </c>
      <c r="D15" s="74"/>
      <c r="E15" s="76" t="s">
        <v>115</v>
      </c>
      <c r="F15" s="73"/>
    </row>
    <row r="16" spans="1:6" ht="15">
      <c r="A16" s="79"/>
      <c r="B16" s="80"/>
      <c r="C16" s="75" t="s">
        <v>127</v>
      </c>
      <c r="D16" s="74"/>
      <c r="E16" s="72" t="s">
        <v>128</v>
      </c>
      <c r="F16" s="79"/>
    </row>
    <row r="17" spans="1:6" ht="15">
      <c r="A17" s="79"/>
      <c r="B17" s="80"/>
      <c r="C17" s="75" t="s">
        <v>129</v>
      </c>
      <c r="D17" s="74"/>
      <c r="E17" s="75" t="s">
        <v>130</v>
      </c>
      <c r="F17" s="79"/>
    </row>
    <row r="18" spans="1:6" ht="15.75" thickBot="1">
      <c r="A18" s="79"/>
      <c r="B18" s="80"/>
      <c r="C18" s="76" t="s">
        <v>131</v>
      </c>
      <c r="D18" s="74"/>
      <c r="E18" s="75" t="s">
        <v>132</v>
      </c>
      <c r="F18" s="79"/>
    </row>
    <row r="19" spans="1:6" ht="15.75" thickBot="1">
      <c r="A19" s="70"/>
      <c r="B19" s="71"/>
      <c r="C19" s="80"/>
      <c r="D19" s="71"/>
      <c r="E19" s="76" t="s">
        <v>133</v>
      </c>
      <c r="F19" s="70"/>
    </row>
    <row r="20" spans="3:5" ht="15.75" thickBot="1">
      <c r="C20" s="77"/>
      <c r="E20"/>
    </row>
    <row r="21" spans="1:6" ht="16.5" thickBot="1">
      <c r="A21" s="65"/>
      <c r="B21" s="66"/>
      <c r="C21" s="200" t="s">
        <v>134</v>
      </c>
      <c r="D21" s="201"/>
      <c r="E21" s="202"/>
      <c r="F21" s="65"/>
    </row>
    <row r="22" spans="1:6" ht="15">
      <c r="A22" s="73"/>
      <c r="B22" s="74"/>
      <c r="C22" s="81" t="s">
        <v>135</v>
      </c>
      <c r="D22" s="82"/>
      <c r="E22" s="83"/>
      <c r="F22" s="73"/>
    </row>
    <row r="23" spans="1:6" ht="15.75" thickBot="1">
      <c r="A23" s="73"/>
      <c r="B23" s="74"/>
      <c r="C23" s="84" t="s">
        <v>136</v>
      </c>
      <c r="D23" s="85"/>
      <c r="E23" s="86"/>
      <c r="F23" s="73"/>
    </row>
    <row r="24" ht="15.75" thickBot="1">
      <c r="D24" s="77"/>
    </row>
    <row r="25" spans="3:5" ht="16.5" thickBot="1">
      <c r="C25" s="200" t="s">
        <v>137</v>
      </c>
      <c r="D25" s="201"/>
      <c r="E25" s="202"/>
    </row>
    <row r="26" spans="1:6" ht="15">
      <c r="A26" s="74"/>
      <c r="B26" s="74"/>
      <c r="C26" s="87" t="s">
        <v>138</v>
      </c>
      <c r="D26" s="88"/>
      <c r="E26" s="89"/>
      <c r="F26" s="74"/>
    </row>
    <row r="27" spans="1:6" ht="15.75" thickBot="1">
      <c r="A27" s="74"/>
      <c r="B27" s="74"/>
      <c r="C27" s="84" t="s">
        <v>139</v>
      </c>
      <c r="D27" s="85"/>
      <c r="E27" s="86"/>
      <c r="F27" s="74"/>
    </row>
    <row r="28" ht="15.75" thickBot="1"/>
    <row r="29" spans="1:6" ht="16.5" thickBot="1">
      <c r="A29" s="90"/>
      <c r="B29" s="91"/>
      <c r="C29" s="200" t="s">
        <v>140</v>
      </c>
      <c r="D29" s="201"/>
      <c r="E29" s="202"/>
      <c r="F29" s="90"/>
    </row>
    <row r="30" spans="1:6" ht="15">
      <c r="A30" s="78"/>
      <c r="B30" s="78"/>
      <c r="C30" s="81" t="s">
        <v>141</v>
      </c>
      <c r="D30" s="92"/>
      <c r="E30" s="93"/>
      <c r="F30" s="78"/>
    </row>
    <row r="31" spans="1:6" ht="15">
      <c r="A31" s="74"/>
      <c r="B31" s="74"/>
      <c r="C31" s="87" t="s">
        <v>142</v>
      </c>
      <c r="D31" s="74"/>
      <c r="E31" s="94"/>
      <c r="F31" s="74"/>
    </row>
    <row r="32" spans="1:6" ht="15">
      <c r="A32" s="74"/>
      <c r="B32" s="74"/>
      <c r="C32" s="87" t="s">
        <v>143</v>
      </c>
      <c r="D32" s="74"/>
      <c r="E32" s="94"/>
      <c r="F32" s="74"/>
    </row>
    <row r="33" spans="1:6" ht="15.75" thickBot="1">
      <c r="A33" s="73"/>
      <c r="B33" s="74"/>
      <c r="C33" s="84" t="s">
        <v>144</v>
      </c>
      <c r="D33" s="85"/>
      <c r="E33" s="86"/>
      <c r="F33" s="73"/>
    </row>
  </sheetData>
  <sheetProtection/>
  <mergeCells count="4">
    <mergeCell ref="C11:E11"/>
    <mergeCell ref="C21:E21"/>
    <mergeCell ref="C25:E25"/>
    <mergeCell ref="C29:E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4.7109375" style="59" customWidth="1"/>
    <col min="2" max="2" width="75.57421875" style="60" customWidth="1"/>
    <col min="3" max="4" width="9.140625" style="59" customWidth="1"/>
    <col min="5" max="16384" width="9.140625" style="0" customWidth="1"/>
  </cols>
  <sheetData>
    <row r="1" ht="15.75" thickBot="1"/>
    <row r="2" ht="16.5" thickBot="1">
      <c r="B2" s="61" t="s">
        <v>96</v>
      </c>
    </row>
    <row r="3" ht="15.75" thickBot="1"/>
    <row r="4" spans="2:3" ht="30" thickBot="1">
      <c r="B4" s="62" t="s">
        <v>97</v>
      </c>
      <c r="C4"/>
    </row>
    <row r="5" ht="15.75" thickBot="1"/>
    <row r="6" ht="30" thickBot="1">
      <c r="B6" s="62" t="s">
        <v>98</v>
      </c>
    </row>
    <row r="7" ht="15.75" thickBot="1"/>
    <row r="8" ht="42.75" thickBot="1">
      <c r="B8" s="62" t="s">
        <v>99</v>
      </c>
    </row>
    <row r="9" ht="15.75" thickBot="1"/>
    <row r="10" ht="30" thickBot="1">
      <c r="B10" s="62" t="s">
        <v>100</v>
      </c>
    </row>
    <row r="11" ht="15.75" thickBot="1"/>
    <row r="12" ht="42.75" thickBot="1">
      <c r="B12" s="62" t="s">
        <v>101</v>
      </c>
    </row>
    <row r="13" ht="15.75" thickBot="1"/>
    <row r="14" ht="30" thickBot="1">
      <c r="B14" s="62" t="s">
        <v>102</v>
      </c>
    </row>
    <row r="15" ht="15.75" thickBot="1"/>
    <row r="16" ht="42.75" thickBot="1">
      <c r="B16" s="62" t="s">
        <v>103</v>
      </c>
    </row>
    <row r="17" ht="15.75" thickBot="1"/>
    <row r="18" ht="55.5" thickBot="1">
      <c r="B18" s="63" t="s">
        <v>104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2013-10-07T13:34:01Z</dcterms:created>
  <dcterms:modified xsi:type="dcterms:W3CDTF">2019-05-23T15:40:16Z</dcterms:modified>
  <cp:category/>
  <cp:version/>
  <cp:contentType/>
  <cp:contentStatus/>
</cp:coreProperties>
</file>